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odiam\Docs\Offline\BusinessManagement\Ops\"/>
    </mc:Choice>
  </mc:AlternateContent>
  <xr:revisionPtr revIDLastSave="0" documentId="13_ncr:1_{776127FD-4576-43DB-A5B0-99E31DAD01DA}" xr6:coauthVersionLast="47" xr6:coauthVersionMax="47" xr10:uidLastSave="{00000000-0000-0000-0000-000000000000}"/>
  <bookViews>
    <workbookView xWindow="-108" yWindow="-108" windowWidth="23256" windowHeight="12456" tabRatio="577" activeTab="9" xr2:uid="{C08D87AB-705E-4371-9352-7E8E74F7A2B7}"/>
  </bookViews>
  <sheets>
    <sheet name="Dashboard" sheetId="8" r:id="rId1"/>
    <sheet name="Fees" sheetId="1" r:id="rId2"/>
    <sheet name="Payout" sheetId="2" r:id="rId3"/>
    <sheet name="Issue" sheetId="6" r:id="rId4"/>
    <sheet name="Risk" sheetId="7" r:id="rId5"/>
    <sheet name="B1" sheetId="3" r:id="rId6"/>
    <sheet name="B2" sheetId="4" r:id="rId7"/>
    <sheet name="B3" sheetId="5" r:id="rId8"/>
    <sheet name="B4" sheetId="9" r:id="rId9"/>
    <sheet name="B5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9" l="1"/>
  <c r="O17" i="9"/>
  <c r="P22" i="5"/>
  <c r="P21" i="5"/>
  <c r="O32" i="3"/>
  <c r="O14" i="4"/>
  <c r="O13" i="4"/>
  <c r="O31" i="3"/>
  <c r="O33" i="3" s="1"/>
  <c r="H18" i="1"/>
  <c r="I18" i="1"/>
  <c r="G18" i="1"/>
  <c r="P39" i="10"/>
  <c r="P41" i="10" s="1"/>
  <c r="H8" i="2"/>
  <c r="I8" i="2" s="1"/>
  <c r="H5" i="2"/>
  <c r="I5" i="2" s="1"/>
  <c r="I4" i="1"/>
  <c r="I5" i="1"/>
  <c r="I6" i="1"/>
  <c r="I7" i="1"/>
  <c r="I8" i="1"/>
  <c r="I9" i="1"/>
  <c r="I10" i="1"/>
  <c r="I11" i="1"/>
  <c r="I12" i="1"/>
  <c r="I13" i="1"/>
  <c r="I14" i="1"/>
  <c r="I3" i="1"/>
  <c r="P23" i="5" l="1"/>
  <c r="O18" i="9"/>
  <c r="I9" i="2"/>
  <c r="H9" i="2"/>
  <c r="O1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tc={CAC0B8C7-F59A-434E-826E-AE2871929596}</author>
  </authors>
  <commentList>
    <comment ref="M15" authorId="0" shapeId="0" xr:uid="{CAC0B8C7-F59A-434E-826E-AE287192959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Paid Rs 5000 in cash. 
Total Course Fee is Rs 20,000.
Duration 2 months (Nov-2023 &amp; Dec-2023)
In Nov-2023 we will charge Rs 10,000.
Rest 10,000 will be charged on December.
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tc={9982AFAF-E6E7-45C0-A44A-0C0167B0574C}</author>
  </authors>
  <commentList>
    <comment ref="D12" authorId="0" shapeId="0" xr:uid="{04A41BDB-6338-4F4D-A6D7-1E904B9507AF}">
      <text>
        <t>[Threaded comment]
Your version of Excel allows you to read this threaded comment; however, any edits to it will get removed if the file is opened in a newer version of Excel. Learn more: https://go.microsoft.com/fwlink/?linkid=870924
Comment:
    1) Redox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tc={9982AFAF-E6E7-45BF-A44A-0C0167B0574C}</author>
  </authors>
  <commentList>
    <comment ref="D12" authorId="0" shapeId="0" xr:uid="{9982AFAF-E6E7-45BF-A44A-0C0167B0574C}">
      <text>
        <t>[Threaded comment]
Your version of Excel allows you to read this threaded comment; however, any edits to it will get removed if the file is opened in a newer version of Excel. Learn more: https://go.microsoft.com/fwlink/?linkid=870924
Comment:
    1) Redox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tc={4EE09740-4AB8-4767-BD8A-38F7D58F39B2}</author>
  </authors>
  <commentList>
    <comment ref="D12" authorId="0" shapeId="0" xr:uid="{4EE09740-4AB8-4767-BD8A-38F7D58F39B2}">
      <text>
        <t>[Threaded comment]
Your version of Excel allows you to read this threaded comment; however, any edits to it will get removed if the file is opened in a newer version of Excel. Learn more: https://go.microsoft.com/fwlink/?linkid=870924
Comment:
    1) Elasticity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tc={77BE6F65-1B38-40C6-BD39-81B5DFEC0749}</author>
  </authors>
  <commentList>
    <comment ref="D12" authorId="0" shapeId="0" xr:uid="{77BE6F65-1B38-40C6-BD39-81B5DFEC0749}">
      <text>
        <t>[Threaded comment]
Your version of Excel allows you to read this threaded comment; however, any edits to it will get removed if the file is opened in a newer version of Excel. Learn more: https://go.microsoft.com/fwlink/?linkid=870924
Comment:
    1) Determinants</t>
      </text>
    </comment>
  </commentList>
</comments>
</file>

<file path=xl/sharedStrings.xml><?xml version="1.0" encoding="utf-8"?>
<sst xmlns="http://schemas.openxmlformats.org/spreadsheetml/2006/main" count="308" uniqueCount="203">
  <si>
    <t>Course</t>
  </si>
  <si>
    <t>Batch Number</t>
  </si>
  <si>
    <t>Faculty</t>
  </si>
  <si>
    <t>Sl Number</t>
  </si>
  <si>
    <t>Student</t>
  </si>
  <si>
    <t>UPI</t>
  </si>
  <si>
    <t>UPI Name</t>
  </si>
  <si>
    <t>UPI Date</t>
  </si>
  <si>
    <t>Remarks</t>
  </si>
  <si>
    <t>NEET &amp; IIT Crash Course Chemistry</t>
  </si>
  <si>
    <t>Subrata Ghosh</t>
  </si>
  <si>
    <t>Pratyay Koyali</t>
  </si>
  <si>
    <t>Booster JELET Crash Course Chemistry</t>
  </si>
  <si>
    <t>Sahista Parveen</t>
  </si>
  <si>
    <t>Booster JELET Crash Course Physics</t>
  </si>
  <si>
    <t>Booster JELET Crash Course Maths</t>
  </si>
  <si>
    <t>Avishek Adhikari</t>
  </si>
  <si>
    <t>NEET &amp; IIT Crash Course  Chemistry</t>
  </si>
  <si>
    <t xml:space="preserve">Mrs.Sanjukta ghosh </t>
  </si>
  <si>
    <t>Booster JELET Crash Course  Chemistry</t>
  </si>
  <si>
    <t>B3</t>
  </si>
  <si>
    <t>B2</t>
  </si>
  <si>
    <t>B1</t>
  </si>
  <si>
    <t>B4</t>
  </si>
  <si>
    <t>Fee Charged</t>
  </si>
  <si>
    <t>Fees Paid</t>
  </si>
  <si>
    <t>Amount Due</t>
  </si>
  <si>
    <t>Paid</t>
  </si>
  <si>
    <t>Batch Id</t>
  </si>
  <si>
    <t>Payout / Course</t>
  </si>
  <si>
    <t>Grace Amount</t>
  </si>
  <si>
    <t># Students</t>
  </si>
  <si>
    <t>Payable</t>
  </si>
  <si>
    <t>Total</t>
  </si>
  <si>
    <t>Student Name</t>
  </si>
  <si>
    <t>Prottoy Kaily</t>
  </si>
  <si>
    <t>Topics Covered (in Comments)</t>
  </si>
  <si>
    <t>Sl No</t>
  </si>
  <si>
    <t>Practice Tests Marks</t>
  </si>
  <si>
    <t>Sl #</t>
  </si>
  <si>
    <t>Issue</t>
  </si>
  <si>
    <t>Priority</t>
  </si>
  <si>
    <t>Status</t>
  </si>
  <si>
    <t>Issue Date</t>
  </si>
  <si>
    <t>Resolution Date</t>
  </si>
  <si>
    <t>Assigned</t>
  </si>
  <si>
    <t xml:space="preserve"> </t>
  </si>
  <si>
    <t>P</t>
  </si>
  <si>
    <t>Preetam Raha</t>
  </si>
  <si>
    <t>10:30 AM - 12:30 PM</t>
  </si>
  <si>
    <t>AVISHEK ADHIKARI</t>
  </si>
  <si>
    <t>IFSC</t>
  </si>
  <si>
    <t>A/c #</t>
  </si>
  <si>
    <t>A/c Name</t>
  </si>
  <si>
    <t>SBIN0005368</t>
  </si>
  <si>
    <t>Faculty Total Pay</t>
  </si>
  <si>
    <t>Pay Date</t>
  </si>
  <si>
    <t>Sajda Sultana</t>
  </si>
  <si>
    <t>7****62081</t>
  </si>
  <si>
    <t>Topics Covered</t>
  </si>
  <si>
    <t>Impact</t>
  </si>
  <si>
    <t>Profitability gets hit</t>
  </si>
  <si>
    <t>P2</t>
  </si>
  <si>
    <t>Anirban</t>
  </si>
  <si>
    <t>Teacher Pay too High for Subrata Ghosh (Chem)</t>
  </si>
  <si>
    <t>Get more students in batch to reduce pay per student</t>
  </si>
  <si>
    <t>Resolution Suggested</t>
  </si>
  <si>
    <t>Teacher Pay too High for Avishek Sir (Math, Physics)</t>
  </si>
  <si>
    <t># of Risks</t>
  </si>
  <si>
    <t>Fee Received Percentage</t>
  </si>
  <si>
    <t>Payout Percentage</t>
  </si>
  <si>
    <t>Quality Issues</t>
  </si>
  <si>
    <t>% of planned Syllabus Covered</t>
  </si>
  <si>
    <t>JELET Test Book required for Phy, chem, Math</t>
  </si>
  <si>
    <t>JEE Mains Paper required for Phy, chem, Math</t>
  </si>
  <si>
    <t>Debasish</t>
  </si>
  <si>
    <t>Owner</t>
  </si>
  <si>
    <t>Raised By</t>
  </si>
  <si>
    <t>Need to buy book and College Doors login</t>
  </si>
  <si>
    <t>ASAP</t>
  </si>
  <si>
    <t>Quality Assessment gets hit</t>
  </si>
  <si>
    <t>P3</t>
  </si>
  <si>
    <t>Long Term</t>
  </si>
  <si>
    <t>Banking App not showing Student Fee Payment</t>
  </si>
  <si>
    <t>Accounting calculation</t>
  </si>
  <si>
    <t>P4</t>
  </si>
  <si>
    <t>Consult with Bank</t>
  </si>
  <si>
    <t>Some Basic Concepts of Chemistry</t>
  </si>
  <si>
    <t>Solid State</t>
  </si>
  <si>
    <t>Solutions</t>
  </si>
  <si>
    <t>Electrochemistry</t>
  </si>
  <si>
    <t>Chemical Kinetics</t>
  </si>
  <si>
    <t>Surface Chemistry</t>
  </si>
  <si>
    <t>Structure of Atom</t>
  </si>
  <si>
    <t>Classification of elements and periodicity of properties</t>
  </si>
  <si>
    <t>Chemical Bonding and Molecular State</t>
  </si>
  <si>
    <t>States of Matter Gases and Liquids</t>
  </si>
  <si>
    <t>Thermodynamics</t>
  </si>
  <si>
    <t>Equilibrium</t>
  </si>
  <si>
    <t>Redox Reactions</t>
  </si>
  <si>
    <t>Hydrogen</t>
  </si>
  <si>
    <t>S-Block of elements (Alkali and Alkaline Earth Materials)</t>
  </si>
  <si>
    <t>Some P-Block Elements</t>
  </si>
  <si>
    <t>Environmental Chemistry</t>
  </si>
  <si>
    <t>P-Block Elements</t>
  </si>
  <si>
    <t>D and F Block Elements</t>
  </si>
  <si>
    <t xml:space="preserve">Coordination Compounds </t>
  </si>
  <si>
    <t xml:space="preserve">Haloalkanes and Haloarenes </t>
  </si>
  <si>
    <t xml:space="preserve">Alcohols, Phenols and Ethers </t>
  </si>
  <si>
    <t xml:space="preserve">Organic compounds containing Nitrogen  </t>
  </si>
  <si>
    <t xml:space="preserve">Biomolecules </t>
  </si>
  <si>
    <t xml:space="preserve">Polymers  </t>
  </si>
  <si>
    <t>Chemistry in Everyday Life</t>
  </si>
  <si>
    <t>College Doors mock test App is not defect free</t>
  </si>
  <si>
    <t>Mock tests cannot be rolled out</t>
  </si>
  <si>
    <t>P5</t>
  </si>
  <si>
    <t>Work with Waqar &amp; Manpreet</t>
  </si>
  <si>
    <t>Java</t>
  </si>
  <si>
    <t>Advanced Java</t>
  </si>
  <si>
    <t>MySQL</t>
  </si>
  <si>
    <t>Java Basic,JDK,JRE,Intellij Idea and Simple Program</t>
  </si>
  <si>
    <t>Springboot</t>
  </si>
  <si>
    <t>MySQL installation,DDL,DML statements</t>
  </si>
  <si>
    <t>Variables,Data Types and Arrays</t>
  </si>
  <si>
    <t>Hibernate</t>
  </si>
  <si>
    <t>DDL and DML Statements</t>
  </si>
  <si>
    <t>Control Flow Statements and Methods</t>
  </si>
  <si>
    <t>JWT</t>
  </si>
  <si>
    <t>OOPS In Details</t>
  </si>
  <si>
    <t>Rest API Services,Postman</t>
  </si>
  <si>
    <t>Stored Procedures</t>
  </si>
  <si>
    <t>String,Wrapper Classess</t>
  </si>
  <si>
    <t>Kafka Messaging System,Zoo Keeper</t>
  </si>
  <si>
    <t>Exeption in Java</t>
  </si>
  <si>
    <t>Service Discovery(Eureka Server &amp; Client)</t>
  </si>
  <si>
    <t>Trigger</t>
  </si>
  <si>
    <t>Date and Time</t>
  </si>
  <si>
    <t xml:space="preserve">Sample Real life Project </t>
  </si>
  <si>
    <t>Back up and Restore</t>
  </si>
  <si>
    <t>Threads</t>
  </si>
  <si>
    <t>Java Input/Output (Java I/O)</t>
  </si>
  <si>
    <t>Collections</t>
  </si>
  <si>
    <t>Design patterns</t>
  </si>
  <si>
    <t>Revise all topics</t>
  </si>
  <si>
    <t>MySQL Installation needs to be done on Pratim Machine</t>
  </si>
  <si>
    <t>SlNo</t>
  </si>
  <si>
    <t>Percentage Covered</t>
  </si>
  <si>
    <t>Course Name</t>
  </si>
  <si>
    <t>Topics</t>
  </si>
  <si>
    <t>Score (0-1)</t>
  </si>
  <si>
    <t>Total Topics</t>
  </si>
  <si>
    <t>Faculty:  Debashish Nath     ||     Batch: B5: Java,Advance Java &amp; MySQL
Timing: Saturday &amp; Sunday 10:30 AM - 2:30 PM   ||     Start date: 04/Nov/2023</t>
  </si>
  <si>
    <t>Faculty: Avishek Adhikari     ||     Batch: B4: Booster JELET Crash Course Maths
Timing: Thursday 2-6pm     ||     Start date: 08/Oct/2023</t>
  </si>
  <si>
    <t>Faculty: Avishek Adhikari    ||     Batch: B3: Booster JELET Crash Course Physics
Timing: Friday 4-6pm     ||     Start date: 22/Sep/2023</t>
  </si>
  <si>
    <t>Faculty: Subrata Ghosh     ||     Batch: B2: Booster JELET Crash Course Chemistry
Timing: Thursday 2-6pm     ||     Start date: 07/Sep/2023</t>
  </si>
  <si>
    <t>Faculty: Subrata Ghosh     ||     Batch: B1: NEET &amp; IIT Crash Course Chemistry
Timing: Thursday 4-6pm     ||     Start date: 07/Sep/2023</t>
  </si>
  <si>
    <t>B5</t>
  </si>
  <si>
    <t>Java,Advance Java and MySQL</t>
  </si>
  <si>
    <t>Debashish Nath</t>
  </si>
  <si>
    <t>Pratim Raha</t>
  </si>
  <si>
    <t>Partial</t>
  </si>
  <si>
    <t>Covered(0-1)</t>
  </si>
  <si>
    <t>Total No Of Topics Covered</t>
  </si>
  <si>
    <t>Atomic Structure</t>
  </si>
  <si>
    <t>Chemical Bonding</t>
  </si>
  <si>
    <t>Acid,Bases &amp; Salts</t>
  </si>
  <si>
    <t>Oxidation,Reduction,Electrochemistry</t>
  </si>
  <si>
    <t>Chemical Equilibrium</t>
  </si>
  <si>
    <t>Metallurgy</t>
  </si>
  <si>
    <t>Water</t>
  </si>
  <si>
    <t>Organic Chemistry</t>
  </si>
  <si>
    <t>Percentage(%) Of Topics Covered</t>
  </si>
  <si>
    <t>Percentage (%) Of Topics Covered</t>
  </si>
  <si>
    <t>Matrices up to Order 3</t>
  </si>
  <si>
    <t>Determinant up to Order 3</t>
  </si>
  <si>
    <t>Complex Number</t>
  </si>
  <si>
    <t>Co-ordinate Geometry (2D)</t>
  </si>
  <si>
    <t>Vector Algebra</t>
  </si>
  <si>
    <t>Differential Calculus</t>
  </si>
  <si>
    <t>Application Of Derivative</t>
  </si>
  <si>
    <t>Partial Differentiation</t>
  </si>
  <si>
    <t>Units,Dimension &amp; Measurements</t>
  </si>
  <si>
    <t>Kinematics</t>
  </si>
  <si>
    <t>Laws of Motion</t>
  </si>
  <si>
    <t>Work,Power,Energy</t>
  </si>
  <si>
    <t>Gravitation</t>
  </si>
  <si>
    <t>Elasticity</t>
  </si>
  <si>
    <t>Surface Tension</t>
  </si>
  <si>
    <t>Fluid Mechanics/Hydrostatics</t>
  </si>
  <si>
    <t>Thermal Expansion of Solid</t>
  </si>
  <si>
    <t>Transmission Of Heat</t>
  </si>
  <si>
    <t>Refraction of Light</t>
  </si>
  <si>
    <t>Reflection Of Light</t>
  </si>
  <si>
    <t>Lens</t>
  </si>
  <si>
    <t>Photoelectricity</t>
  </si>
  <si>
    <t>Integral Calculus</t>
  </si>
  <si>
    <t>Ordinary Differntial Equation</t>
  </si>
  <si>
    <t>Probability</t>
  </si>
  <si>
    <t>Started</t>
  </si>
  <si>
    <t>1) Surface Tension</t>
  </si>
  <si>
    <t>12:30 PM - 02:30 PM</t>
  </si>
  <si>
    <t>1) Vector Algebra</t>
  </si>
  <si>
    <t>Practice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</si>
</sst>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b/>
      <sz val="9"/>
      <color theme="0"/>
      <name val="Oxygen"/>
    </font>
    <font>
      <sz val="9"/>
      <color theme="1"/>
      <name val="Oxygen"/>
    </font>
    <font>
      <b/>
      <sz val="9"/>
      <color theme="1"/>
      <name val="Oxygen"/>
    </font>
    <font>
      <b/>
      <sz val="9"/>
      <color rgb="FFFF0000"/>
      <name val="Oxygen"/>
    </font>
    <font>
      <b/>
      <sz val="9"/>
      <name val="Oxygen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Oxygen"/>
    </font>
    <font>
      <sz val="11"/>
      <color theme="1"/>
      <name val="Oxygen"/>
    </font>
    <font>
      <sz val="11"/>
      <name val="Oxygen"/>
    </font>
    <font>
      <b/>
      <sz val="9"/>
      <color theme="1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3" borderId="5" xfId="0" applyFont="1" applyFill="1" applyBorder="1"/>
    <xf numFmtId="0" fontId="2" fillId="3" borderId="6" xfId="0" applyFont="1" applyFill="1" applyBorder="1"/>
    <xf numFmtId="0" fontId="3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3" fillId="3" borderId="11" xfId="0" applyFont="1" applyFill="1" applyBorder="1"/>
    <xf numFmtId="0" fontId="2" fillId="3" borderId="12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0" borderId="0" xfId="0" applyFont="1"/>
    <xf numFmtId="0" fontId="1" fillId="4" borderId="2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14" fontId="2" fillId="3" borderId="6" xfId="0" applyNumberFormat="1" applyFont="1" applyFill="1" applyBorder="1"/>
    <xf numFmtId="0" fontId="3" fillId="2" borderId="11" xfId="0" applyFont="1" applyFill="1" applyBorder="1"/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2" xfId="0" applyBorder="1"/>
    <xf numFmtId="164" fontId="8" fillId="5" borderId="19" xfId="0" applyNumberFormat="1" applyFont="1" applyFill="1" applyBorder="1" applyAlignment="1">
      <alignment horizontal="center" vertical="center"/>
    </xf>
    <xf numFmtId="164" fontId="8" fillId="5" borderId="6" xfId="0" applyNumberFormat="1" applyFont="1" applyFill="1" applyBorder="1" applyAlignment="1">
      <alignment horizontal="center" vertical="center"/>
    </xf>
    <xf numFmtId="14" fontId="0" fillId="6" borderId="20" xfId="0" applyNumberForma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5" fontId="0" fillId="0" borderId="0" xfId="0" applyNumberFormat="1"/>
    <xf numFmtId="164" fontId="8" fillId="5" borderId="27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5" fontId="0" fillId="8" borderId="5" xfId="0" applyNumberForma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14" fontId="0" fillId="9" borderId="10" xfId="0" applyNumberFormat="1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14" fontId="7" fillId="6" borderId="20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4" xfId="0" applyBorder="1" applyAlignment="1">
      <alignment horizontal="center" vertical="center"/>
    </xf>
    <xf numFmtId="0" fontId="8" fillId="0" borderId="1" xfId="0" applyFont="1" applyBorder="1"/>
    <xf numFmtId="14" fontId="8" fillId="6" borderId="20" xfId="0" applyNumberFormat="1" applyFont="1" applyFill="1" applyBorder="1" applyAlignment="1">
      <alignment horizontal="center" vertical="center"/>
    </xf>
    <xf numFmtId="0" fontId="4" fillId="0" borderId="0" xfId="0" applyFont="1"/>
    <xf numFmtId="0" fontId="3" fillId="3" borderId="5" xfId="0" applyFont="1" applyFill="1" applyBorder="1"/>
    <xf numFmtId="0" fontId="3" fillId="3" borderId="8" xfId="0" applyFont="1" applyFill="1" applyBorder="1"/>
    <xf numFmtId="0" fontId="3" fillId="2" borderId="8" xfId="0" applyFont="1" applyFill="1" applyBorder="1"/>
    <xf numFmtId="0" fontId="3" fillId="2" borderId="10" xfId="0" applyFont="1" applyFill="1" applyBorder="1"/>
    <xf numFmtId="15" fontId="2" fillId="2" borderId="11" xfId="0" applyNumberFormat="1" applyFont="1" applyFill="1" applyBorder="1"/>
    <xf numFmtId="0" fontId="3" fillId="3" borderId="35" xfId="0" applyFont="1" applyFill="1" applyBorder="1"/>
    <xf numFmtId="0" fontId="2" fillId="3" borderId="36" xfId="0" applyFont="1" applyFill="1" applyBorder="1"/>
    <xf numFmtId="0" fontId="3" fillId="3" borderId="36" xfId="0" applyFont="1" applyFill="1" applyBorder="1"/>
    <xf numFmtId="15" fontId="2" fillId="3" borderId="36" xfId="0" applyNumberFormat="1" applyFont="1" applyFill="1" applyBorder="1"/>
    <xf numFmtId="0" fontId="2" fillId="3" borderId="37" xfId="0" applyFont="1" applyFill="1" applyBorder="1"/>
    <xf numFmtId="0" fontId="4" fillId="0" borderId="38" xfId="0" applyFont="1" applyBorder="1"/>
    <xf numFmtId="0" fontId="3" fillId="2" borderId="1" xfId="0" applyFont="1" applyFill="1" applyBorder="1"/>
    <xf numFmtId="0" fontId="3" fillId="2" borderId="5" xfId="0" applyFont="1" applyFill="1" applyBorder="1"/>
    <xf numFmtId="0" fontId="3" fillId="0" borderId="38" xfId="0" applyFont="1" applyBorder="1"/>
    <xf numFmtId="0" fontId="3" fillId="2" borderId="6" xfId="0" applyFont="1" applyFill="1" applyBorder="1"/>
    <xf numFmtId="15" fontId="2" fillId="2" borderId="6" xfId="0" applyNumberFormat="1" applyFont="1" applyFill="1" applyBorder="1"/>
    <xf numFmtId="15" fontId="2" fillId="3" borderId="6" xfId="0" applyNumberFormat="1" applyFont="1" applyFill="1" applyBorder="1"/>
    <xf numFmtId="0" fontId="8" fillId="0" borderId="0" xfId="0" applyFont="1"/>
    <xf numFmtId="0" fontId="2" fillId="10" borderId="6" xfId="0" applyFont="1" applyFill="1" applyBorder="1"/>
    <xf numFmtId="0" fontId="10" fillId="12" borderId="1" xfId="0" applyFont="1" applyFill="1" applyBorder="1"/>
    <xf numFmtId="0" fontId="10" fillId="13" borderId="1" xfId="0" applyFont="1" applyFill="1" applyBorder="1"/>
    <xf numFmtId="0" fontId="10" fillId="14" borderId="1" xfId="0" applyFont="1" applyFill="1" applyBorder="1"/>
    <xf numFmtId="0" fontId="11" fillId="12" borderId="1" xfId="0" applyFont="1" applyFill="1" applyBorder="1"/>
    <xf numFmtId="0" fontId="11" fillId="13" borderId="1" xfId="0" applyFont="1" applyFill="1" applyBorder="1"/>
    <xf numFmtId="0" fontId="11" fillId="14" borderId="1" xfId="0" applyFont="1" applyFill="1" applyBorder="1"/>
    <xf numFmtId="0" fontId="12" fillId="12" borderId="1" xfId="0" applyFont="1" applyFill="1" applyBorder="1" applyAlignment="1">
      <alignment horizontal="left" vertical="center" wrapText="1"/>
    </xf>
    <xf numFmtId="0" fontId="11" fillId="12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15" borderId="1" xfId="0" applyFont="1" applyFill="1" applyBorder="1"/>
    <xf numFmtId="0" fontId="8" fillId="15" borderId="1" xfId="0" applyFont="1" applyFill="1" applyBorder="1" applyAlignment="1">
      <alignment horizontal="center"/>
    </xf>
    <xf numFmtId="14" fontId="8" fillId="6" borderId="28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/>
    <xf numFmtId="0" fontId="8" fillId="0" borderId="1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/>
    <xf numFmtId="0" fontId="8" fillId="0" borderId="2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/>
    </xf>
    <xf numFmtId="0" fontId="8" fillId="0" borderId="37" xfId="0" applyFont="1" applyBorder="1"/>
    <xf numFmtId="0" fontId="8" fillId="0" borderId="33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2" fillId="2" borderId="35" xfId="0" applyFont="1" applyFill="1" applyBorder="1"/>
    <xf numFmtId="0" fontId="2" fillId="2" borderId="36" xfId="0" applyFont="1" applyFill="1" applyBorder="1"/>
    <xf numFmtId="0" fontId="2" fillId="2" borderId="37" xfId="0" applyFont="1" applyFill="1" applyBorder="1"/>
    <xf numFmtId="0" fontId="8" fillId="0" borderId="38" xfId="0" applyFont="1" applyBorder="1"/>
    <xf numFmtId="0" fontId="5" fillId="0" borderId="38" xfId="0" applyFont="1" applyBorder="1"/>
    <xf numFmtId="14" fontId="2" fillId="2" borderId="1" xfId="0" applyNumberFormat="1" applyFont="1" applyFill="1" applyBorder="1"/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8" fillId="0" borderId="1" xfId="0" applyFont="1" applyBorder="1" applyAlignment="1">
      <alignment horizontal="center"/>
    </xf>
    <xf numFmtId="0" fontId="0" fillId="0" borderId="39" xfId="0" applyBorder="1"/>
    <xf numFmtId="0" fontId="0" fillId="0" borderId="21" xfId="0" applyBorder="1"/>
    <xf numFmtId="164" fontId="8" fillId="5" borderId="32" xfId="0" applyNumberFormat="1" applyFont="1" applyFill="1" applyBorder="1" applyAlignment="1">
      <alignment horizontal="center" vertical="center"/>
    </xf>
    <xf numFmtId="164" fontId="8" fillId="5" borderId="13" xfId="0" applyNumberFormat="1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7" xfId="0" applyBorder="1"/>
    <xf numFmtId="0" fontId="0" fillId="0" borderId="3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6" xfId="0" applyBorder="1"/>
    <xf numFmtId="0" fontId="0" fillId="0" borderId="37" xfId="0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0" borderId="8" xfId="0" applyBorder="1"/>
    <xf numFmtId="15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8" fillId="8" borderId="21" xfId="0" applyFont="1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0" borderId="20" xfId="0" applyBorder="1"/>
    <xf numFmtId="14" fontId="7" fillId="6" borderId="42" xfId="0" applyNumberFormat="1" applyFont="1" applyFill="1" applyBorder="1" applyAlignment="1">
      <alignment horizontal="center" vertical="center"/>
    </xf>
    <xf numFmtId="164" fontId="8" fillId="5" borderId="31" xfId="0" applyNumberFormat="1" applyFont="1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8" fillId="5" borderId="22" xfId="0" applyFont="1" applyFill="1" applyBorder="1" applyAlignment="1">
      <alignment horizontal="center" vertical="center"/>
    </xf>
    <xf numFmtId="0" fontId="8" fillId="5" borderId="23" xfId="0" applyFont="1" applyFill="1" applyBorder="1" applyAlignment="1">
      <alignment horizontal="center" vertical="center"/>
    </xf>
    <xf numFmtId="0" fontId="8" fillId="5" borderId="25" xfId="0" applyFont="1" applyFill="1" applyBorder="1" applyAlignment="1">
      <alignment horizontal="center" vertical="center"/>
    </xf>
    <xf numFmtId="0" fontId="8" fillId="5" borderId="26" xfId="0" applyFont="1" applyFill="1" applyBorder="1" applyAlignment="1">
      <alignment horizontal="center" vertical="center"/>
    </xf>
    <xf numFmtId="0" fontId="6" fillId="7" borderId="22" xfId="0" applyFont="1" applyFill="1" applyBorder="1" applyAlignment="1">
      <alignment horizontal="center" vertical="center"/>
    </xf>
    <xf numFmtId="0" fontId="6" fillId="7" borderId="24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5" borderId="40" xfId="0" applyFont="1" applyFill="1" applyBorder="1" applyAlignment="1">
      <alignment horizontal="center" vertical="center"/>
    </xf>
    <xf numFmtId="0" fontId="8" fillId="5" borderId="4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6" fillId="7" borderId="19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bashish Nath" id="{A98E9D41-33A5-4BF6-BDEF-83BD84C6E107}" userId="821c4797ba281e6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5" dT="2023-11-14T08:33:25.79" personId="{A98E9D41-33A5-4BF6-BDEF-83BD84C6E107}" id="{CAC0B8C7-F59A-434E-826E-AE2871929596}">
    <text xml:space="preserve">Paid Rs 5000 in cash. 
Total Course Fee is Rs 20,000.
Duration 2 months (Nov-2023 &amp; Dec-2023)
In Nov-2023 we will charge Rs 10,000.
Rest 10,000 will be charged on December.
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2" dT="2023-11-02T12:47:03.22" personId="{A98E9D41-33A5-4BF6-BDEF-83BD84C6E107}" id="{9982AFAF-E6E7-45C0-A44A-0C0167B0574C}">
    <text>1) Redox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2" dT="2023-11-02T12:47:03.22" personId="{A98E9D41-33A5-4BF6-BDEF-83BD84C6E107}" id="{9982AFAF-E6E7-45BF-A44A-0C0167B0574C}">
    <text>1) Redox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12" dT="2023-11-04T08:33:38.77" personId="{A98E9D41-33A5-4BF6-BDEF-83BD84C6E107}" id="{4EE09740-4AB8-4767-BD8A-38F7D58F39B2}">
    <text>1) Elasticity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12" dT="2023-11-04T08:34:55.19" personId="{A98E9D41-33A5-4BF6-BDEF-83BD84C6E107}" id="{77BE6F65-1B38-40C6-BD39-81B5DFEC0749}">
    <text>1) Determinants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D3B1-C76E-4CE0-A4AA-1FA923F6E3CF}">
  <dimension ref="B1:C5"/>
  <sheetViews>
    <sheetView workbookViewId="0">
      <selection activeCell="B5" sqref="B5"/>
    </sheetView>
  </sheetViews>
  <sheetFormatPr defaultRowHeight="14.4" x14ac:dyDescent="0.3"/>
  <cols>
    <col min="2" max="2" width="26" bestFit="1" customWidth="1"/>
  </cols>
  <sheetData>
    <row r="1" spans="2:3" x14ac:dyDescent="0.3">
      <c r="B1" s="85" t="s">
        <v>70</v>
      </c>
      <c r="C1">
        <v>100</v>
      </c>
    </row>
    <row r="2" spans="2:3" x14ac:dyDescent="0.3">
      <c r="B2" s="85" t="s">
        <v>69</v>
      </c>
      <c r="C2">
        <v>100</v>
      </c>
    </row>
    <row r="3" spans="2:3" x14ac:dyDescent="0.3">
      <c r="B3" s="85" t="s">
        <v>68</v>
      </c>
      <c r="C3">
        <v>4</v>
      </c>
    </row>
    <row r="4" spans="2:3" x14ac:dyDescent="0.3">
      <c r="B4" s="85" t="s">
        <v>71</v>
      </c>
      <c r="C4">
        <v>0</v>
      </c>
    </row>
    <row r="5" spans="2:3" x14ac:dyDescent="0.3">
      <c r="B5" s="85" t="s">
        <v>72</v>
      </c>
      <c r="C5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BDFFA-3B28-4FBD-9FBD-B0268E77162A}">
  <dimension ref="B1:Q41"/>
  <sheetViews>
    <sheetView tabSelected="1" topLeftCell="G22" workbookViewId="0">
      <selection activeCell="Q14" sqref="Q14"/>
    </sheetView>
  </sheetViews>
  <sheetFormatPr defaultRowHeight="14.4" x14ac:dyDescent="0.3"/>
  <cols>
    <col min="2" max="2" width="5.33203125" bestFit="1" customWidth="1"/>
    <col min="3" max="3" width="13.21875" bestFit="1" customWidth="1"/>
    <col min="4" max="5" width="18.5546875" bestFit="1" customWidth="1"/>
    <col min="6" max="6" width="25.6640625" bestFit="1" customWidth="1"/>
    <col min="7" max="7" width="13.44140625" customWidth="1"/>
    <col min="13" max="13" width="15" bestFit="1" customWidth="1"/>
    <col min="14" max="14" width="4.88671875" style="96" bestFit="1" customWidth="1"/>
    <col min="15" max="15" width="47.33203125" bestFit="1" customWidth="1"/>
    <col min="16" max="16" width="11" bestFit="1" customWidth="1"/>
    <col min="17" max="17" width="47.44140625" bestFit="1" customWidth="1"/>
  </cols>
  <sheetData>
    <row r="1" spans="2:17" ht="15" thickBot="1" x14ac:dyDescent="0.35"/>
    <row r="2" spans="2:17" ht="15" thickBot="1" x14ac:dyDescent="0.35">
      <c r="B2" s="155" t="s">
        <v>151</v>
      </c>
      <c r="C2" s="156"/>
      <c r="D2" s="156"/>
      <c r="E2" s="156"/>
      <c r="F2" s="156"/>
      <c r="G2" s="157"/>
      <c r="M2" s="98" t="s">
        <v>147</v>
      </c>
      <c r="N2" s="99" t="s">
        <v>145</v>
      </c>
      <c r="O2" s="98" t="s">
        <v>148</v>
      </c>
      <c r="P2" s="98" t="s">
        <v>149</v>
      </c>
      <c r="Q2" s="98" t="s">
        <v>8</v>
      </c>
    </row>
    <row r="3" spans="2:17" ht="15" thickBot="1" x14ac:dyDescent="0.35">
      <c r="B3" s="158"/>
      <c r="C3" s="159"/>
      <c r="D3" s="159"/>
      <c r="E3" s="159"/>
      <c r="F3" s="159"/>
      <c r="G3" s="159"/>
      <c r="H3" s="165" t="s">
        <v>38</v>
      </c>
      <c r="I3" s="166"/>
      <c r="J3" s="166"/>
      <c r="K3" s="167"/>
      <c r="M3" s="63"/>
      <c r="N3" s="97"/>
      <c r="O3" s="63"/>
      <c r="P3" s="63"/>
      <c r="Q3" s="63"/>
    </row>
    <row r="4" spans="2:17" x14ac:dyDescent="0.3">
      <c r="B4" s="161" t="s">
        <v>37</v>
      </c>
      <c r="C4" s="163" t="s">
        <v>34</v>
      </c>
      <c r="D4" s="37"/>
      <c r="E4" s="38"/>
      <c r="F4" s="38"/>
      <c r="G4" s="49"/>
      <c r="H4" s="56"/>
      <c r="I4" s="57"/>
      <c r="J4" s="57"/>
      <c r="K4" s="58"/>
      <c r="M4" s="87" t="s">
        <v>117</v>
      </c>
      <c r="N4" s="97">
        <v>1</v>
      </c>
      <c r="O4" s="90" t="s">
        <v>120</v>
      </c>
      <c r="P4" s="63">
        <v>1</v>
      </c>
      <c r="Q4" s="63"/>
    </row>
    <row r="5" spans="2:17" ht="15" thickBot="1" x14ac:dyDescent="0.35">
      <c r="B5" s="162"/>
      <c r="C5" s="164"/>
      <c r="D5" s="66"/>
      <c r="E5" s="66"/>
      <c r="F5" s="66"/>
      <c r="G5" s="100"/>
      <c r="H5" s="59"/>
      <c r="I5" s="60"/>
      <c r="J5" s="60"/>
      <c r="K5" s="61"/>
      <c r="M5" s="63"/>
      <c r="N5" s="97">
        <v>2</v>
      </c>
      <c r="O5" s="90" t="s">
        <v>123</v>
      </c>
      <c r="P5" s="63">
        <v>1</v>
      </c>
      <c r="Q5" s="63"/>
    </row>
    <row r="6" spans="2:17" x14ac:dyDescent="0.3">
      <c r="B6" s="101">
        <v>1</v>
      </c>
      <c r="C6" s="102" t="s">
        <v>48</v>
      </c>
      <c r="D6" s="103"/>
      <c r="E6" s="104"/>
      <c r="F6" s="103"/>
      <c r="G6" s="105"/>
      <c r="H6" s="53"/>
      <c r="I6" s="54"/>
      <c r="J6" s="54"/>
      <c r="K6" s="55"/>
      <c r="M6" s="63"/>
      <c r="N6" s="97">
        <v>3</v>
      </c>
      <c r="O6" s="90" t="s">
        <v>126</v>
      </c>
      <c r="P6" s="63">
        <v>1</v>
      </c>
      <c r="Q6" s="63"/>
    </row>
    <row r="7" spans="2:17" x14ac:dyDescent="0.3">
      <c r="B7" s="106">
        <v>2</v>
      </c>
      <c r="C7" s="107"/>
      <c r="D7" s="108"/>
      <c r="E7" s="109"/>
      <c r="F7" s="109"/>
      <c r="G7" s="110"/>
      <c r="H7" s="51"/>
      <c r="I7" s="43"/>
      <c r="J7" s="43"/>
      <c r="K7" s="44"/>
      <c r="M7" s="63"/>
      <c r="N7" s="97">
        <v>4</v>
      </c>
      <c r="O7" s="90" t="s">
        <v>128</v>
      </c>
      <c r="P7" s="63">
        <v>1</v>
      </c>
      <c r="Q7" s="63"/>
    </row>
    <row r="8" spans="2:17" x14ac:dyDescent="0.3">
      <c r="B8" s="106">
        <v>3</v>
      </c>
      <c r="C8" s="107"/>
      <c r="D8" s="108"/>
      <c r="E8" s="109"/>
      <c r="F8" s="109"/>
      <c r="G8" s="110"/>
      <c r="H8" s="51"/>
      <c r="I8" s="43"/>
      <c r="J8" s="43"/>
      <c r="K8" s="44"/>
      <c r="M8" s="63"/>
      <c r="N8" s="97">
        <v>5</v>
      </c>
      <c r="O8" s="90" t="s">
        <v>131</v>
      </c>
      <c r="P8" s="63">
        <v>0</v>
      </c>
      <c r="Q8" s="63"/>
    </row>
    <row r="9" spans="2:17" x14ac:dyDescent="0.3">
      <c r="B9" s="106">
        <v>4</v>
      </c>
      <c r="C9" s="107"/>
      <c r="D9" s="108"/>
      <c r="E9" s="109"/>
      <c r="F9" s="109"/>
      <c r="G9" s="110"/>
      <c r="H9" s="51"/>
      <c r="I9" s="43"/>
      <c r="J9" s="43"/>
      <c r="K9" s="44"/>
      <c r="M9" s="63"/>
      <c r="N9" s="97">
        <v>6</v>
      </c>
      <c r="O9" s="90" t="s">
        <v>133</v>
      </c>
      <c r="P9" s="63">
        <v>0</v>
      </c>
      <c r="Q9" s="63"/>
    </row>
    <row r="10" spans="2:17" x14ac:dyDescent="0.3">
      <c r="B10" s="106">
        <v>5</v>
      </c>
      <c r="C10" s="107"/>
      <c r="D10" s="108"/>
      <c r="E10" s="109"/>
      <c r="F10" s="109"/>
      <c r="G10" s="110"/>
      <c r="H10" s="51"/>
      <c r="I10" s="43"/>
      <c r="J10" s="43"/>
      <c r="K10" s="44"/>
      <c r="M10" s="63"/>
      <c r="N10" s="97">
        <v>7</v>
      </c>
      <c r="O10" s="93" t="s">
        <v>136</v>
      </c>
      <c r="P10" s="63">
        <v>0</v>
      </c>
      <c r="Q10" s="63"/>
    </row>
    <row r="11" spans="2:17" ht="15" thickBot="1" x14ac:dyDescent="0.35">
      <c r="B11" s="111">
        <v>6</v>
      </c>
      <c r="C11" s="112"/>
      <c r="D11" s="113"/>
      <c r="E11" s="114"/>
      <c r="F11" s="114"/>
      <c r="G11" s="115"/>
      <c r="H11" s="52"/>
      <c r="I11" s="46"/>
      <c r="J11" s="46"/>
      <c r="K11" s="47"/>
      <c r="M11" s="63"/>
      <c r="N11" s="97">
        <v>8</v>
      </c>
      <c r="O11" s="90" t="s">
        <v>139</v>
      </c>
      <c r="P11" s="63">
        <v>0</v>
      </c>
      <c r="Q11" s="63"/>
    </row>
    <row r="12" spans="2:17" x14ac:dyDescent="0.3">
      <c r="B12" s="160" t="s">
        <v>36</v>
      </c>
      <c r="C12" s="160"/>
      <c r="D12" s="95"/>
      <c r="E12" s="65"/>
      <c r="F12" s="65"/>
      <c r="G12" s="65"/>
      <c r="M12" s="63"/>
      <c r="N12" s="97">
        <v>9</v>
      </c>
      <c r="O12" s="94" t="s">
        <v>140</v>
      </c>
      <c r="P12" s="63">
        <v>0</v>
      </c>
      <c r="Q12" s="63"/>
    </row>
    <row r="13" spans="2:17" x14ac:dyDescent="0.3">
      <c r="B13" s="65"/>
      <c r="C13" s="65"/>
      <c r="D13" s="95"/>
      <c r="E13" s="95"/>
      <c r="F13" s="65"/>
      <c r="G13" s="65"/>
      <c r="M13" s="63"/>
      <c r="N13" s="97">
        <v>10</v>
      </c>
      <c r="O13" s="90" t="s">
        <v>141</v>
      </c>
      <c r="P13" s="63">
        <v>1</v>
      </c>
      <c r="Q13" s="63"/>
    </row>
    <row r="14" spans="2:17" x14ac:dyDescent="0.3">
      <c r="B14" s="65"/>
      <c r="C14" s="65"/>
      <c r="D14" s="65"/>
      <c r="E14" s="95"/>
      <c r="F14" s="65"/>
      <c r="G14" s="65"/>
      <c r="M14" s="63"/>
      <c r="N14" s="97">
        <v>11</v>
      </c>
      <c r="O14" s="90" t="s">
        <v>142</v>
      </c>
      <c r="P14" s="63">
        <v>0</v>
      </c>
      <c r="Q14" s="63"/>
    </row>
    <row r="15" spans="2:17" x14ac:dyDescent="0.3">
      <c r="B15" s="65"/>
      <c r="C15" s="65"/>
      <c r="D15" s="65"/>
      <c r="E15" s="65"/>
      <c r="F15" s="65"/>
      <c r="G15" s="65"/>
      <c r="M15" s="63"/>
      <c r="N15" s="97">
        <v>12</v>
      </c>
      <c r="O15" s="90" t="s">
        <v>143</v>
      </c>
      <c r="P15" s="63">
        <v>0</v>
      </c>
      <c r="Q15" s="63"/>
    </row>
    <row r="16" spans="2:17" x14ac:dyDescent="0.3">
      <c r="B16" s="65"/>
      <c r="C16" s="65"/>
      <c r="D16" s="65"/>
      <c r="E16" s="65"/>
      <c r="F16" s="65"/>
      <c r="G16" s="65"/>
      <c r="M16" s="88" t="s">
        <v>118</v>
      </c>
      <c r="N16" s="97">
        <v>13</v>
      </c>
      <c r="O16" s="91" t="s">
        <v>121</v>
      </c>
      <c r="P16" s="63">
        <v>0</v>
      </c>
      <c r="Q16" s="63"/>
    </row>
    <row r="17" spans="2:17" x14ac:dyDescent="0.3">
      <c r="B17" s="65"/>
      <c r="C17" s="65"/>
      <c r="D17" s="65"/>
      <c r="E17" s="65"/>
      <c r="F17" s="65"/>
      <c r="G17" s="65"/>
      <c r="M17" s="63"/>
      <c r="N17" s="97">
        <v>14</v>
      </c>
      <c r="O17" s="91" t="s">
        <v>124</v>
      </c>
      <c r="P17" s="63">
        <v>0</v>
      </c>
      <c r="Q17" s="63"/>
    </row>
    <row r="18" spans="2:17" x14ac:dyDescent="0.3">
      <c r="B18" s="65"/>
      <c r="C18" s="65"/>
      <c r="D18" s="65"/>
      <c r="E18" s="65"/>
      <c r="F18" s="65"/>
      <c r="G18" s="65"/>
      <c r="M18" s="63"/>
      <c r="N18" s="97">
        <v>15</v>
      </c>
      <c r="O18" s="91" t="s">
        <v>127</v>
      </c>
      <c r="P18" s="63">
        <v>0</v>
      </c>
      <c r="Q18" s="63"/>
    </row>
    <row r="19" spans="2:17" x14ac:dyDescent="0.3">
      <c r="M19" s="63"/>
      <c r="N19" s="97">
        <v>16</v>
      </c>
      <c r="O19" s="91" t="s">
        <v>129</v>
      </c>
      <c r="P19" s="63">
        <v>1</v>
      </c>
      <c r="Q19" s="63"/>
    </row>
    <row r="20" spans="2:17" x14ac:dyDescent="0.3">
      <c r="M20" s="63"/>
      <c r="N20" s="97">
        <v>17</v>
      </c>
      <c r="O20" s="91" t="s">
        <v>132</v>
      </c>
      <c r="P20" s="63">
        <v>0</v>
      </c>
      <c r="Q20" s="63"/>
    </row>
    <row r="21" spans="2:17" x14ac:dyDescent="0.3">
      <c r="M21" s="63"/>
      <c r="N21" s="97">
        <v>18</v>
      </c>
      <c r="O21" s="91" t="s">
        <v>134</v>
      </c>
      <c r="P21" s="63">
        <v>0</v>
      </c>
      <c r="Q21" s="63"/>
    </row>
    <row r="22" spans="2:17" x14ac:dyDescent="0.3">
      <c r="M22" s="63"/>
      <c r="N22" s="97">
        <v>19</v>
      </c>
      <c r="O22" s="91" t="s">
        <v>137</v>
      </c>
      <c r="P22" s="63">
        <v>0</v>
      </c>
      <c r="Q22" s="63"/>
    </row>
    <row r="23" spans="2:17" x14ac:dyDescent="0.3">
      <c r="M23" s="63"/>
      <c r="N23" s="97">
        <v>20</v>
      </c>
      <c r="O23" s="91" t="s">
        <v>137</v>
      </c>
      <c r="P23" s="63">
        <v>0</v>
      </c>
      <c r="Q23" s="63"/>
    </row>
    <row r="24" spans="2:17" x14ac:dyDescent="0.3">
      <c r="M24" s="63"/>
      <c r="N24" s="97">
        <v>21</v>
      </c>
      <c r="O24" s="91" t="s">
        <v>137</v>
      </c>
      <c r="P24" s="63">
        <v>0</v>
      </c>
      <c r="Q24" s="63"/>
    </row>
    <row r="25" spans="2:17" x14ac:dyDescent="0.3">
      <c r="M25" s="63"/>
      <c r="N25" s="97">
        <v>22</v>
      </c>
      <c r="O25" s="91" t="s">
        <v>137</v>
      </c>
      <c r="P25" s="63">
        <v>0</v>
      </c>
      <c r="Q25" s="63"/>
    </row>
    <row r="26" spans="2:17" x14ac:dyDescent="0.3">
      <c r="M26" s="63"/>
      <c r="N26" s="97">
        <v>23</v>
      </c>
      <c r="O26" s="91" t="s">
        <v>137</v>
      </c>
      <c r="P26" s="63">
        <v>0</v>
      </c>
      <c r="Q26" s="63"/>
    </row>
    <row r="27" spans="2:17" x14ac:dyDescent="0.3">
      <c r="M27" s="63"/>
      <c r="N27" s="97">
        <v>24</v>
      </c>
      <c r="O27" s="91" t="s">
        <v>137</v>
      </c>
      <c r="P27" s="63">
        <v>0</v>
      </c>
      <c r="Q27" s="63"/>
    </row>
    <row r="28" spans="2:17" x14ac:dyDescent="0.3">
      <c r="M28" s="89" t="s">
        <v>119</v>
      </c>
      <c r="N28" s="97">
        <v>25</v>
      </c>
      <c r="O28" s="92" t="s">
        <v>122</v>
      </c>
      <c r="P28" s="63">
        <v>0</v>
      </c>
      <c r="Q28" s="63" t="s">
        <v>144</v>
      </c>
    </row>
    <row r="29" spans="2:17" x14ac:dyDescent="0.3">
      <c r="M29" s="63"/>
      <c r="N29" s="97">
        <v>26</v>
      </c>
      <c r="O29" s="92" t="s">
        <v>125</v>
      </c>
      <c r="P29" s="63">
        <v>1</v>
      </c>
      <c r="Q29" s="63"/>
    </row>
    <row r="30" spans="2:17" x14ac:dyDescent="0.3">
      <c r="M30" s="63"/>
      <c r="N30" s="97">
        <v>27</v>
      </c>
      <c r="O30" s="92" t="s">
        <v>130</v>
      </c>
      <c r="P30" s="63">
        <v>0</v>
      </c>
      <c r="Q30" s="63"/>
    </row>
    <row r="31" spans="2:17" x14ac:dyDescent="0.3">
      <c r="M31" s="63"/>
      <c r="N31" s="97">
        <v>28</v>
      </c>
      <c r="O31" s="92" t="s">
        <v>135</v>
      </c>
      <c r="P31" s="63">
        <v>0</v>
      </c>
      <c r="Q31" s="63"/>
    </row>
    <row r="32" spans="2:17" x14ac:dyDescent="0.3">
      <c r="M32" s="63"/>
      <c r="N32" s="97">
        <v>29</v>
      </c>
      <c r="O32" s="92" t="s">
        <v>138</v>
      </c>
      <c r="P32" s="63">
        <v>0</v>
      </c>
      <c r="Q32" s="63"/>
    </row>
    <row r="33" spans="13:17" x14ac:dyDescent="0.3">
      <c r="M33" s="63"/>
      <c r="N33" s="97">
        <v>30</v>
      </c>
      <c r="O33" s="92" t="s">
        <v>137</v>
      </c>
      <c r="P33" s="63">
        <v>0</v>
      </c>
      <c r="Q33" s="63"/>
    </row>
    <row r="34" spans="13:17" x14ac:dyDescent="0.3">
      <c r="M34" s="63"/>
      <c r="N34" s="97">
        <v>31</v>
      </c>
      <c r="O34" s="92" t="s">
        <v>137</v>
      </c>
      <c r="P34" s="63">
        <v>0</v>
      </c>
      <c r="Q34" s="63"/>
    </row>
    <row r="35" spans="13:17" x14ac:dyDescent="0.3">
      <c r="M35" s="63"/>
      <c r="N35" s="97">
        <v>32</v>
      </c>
      <c r="O35" s="92" t="s">
        <v>137</v>
      </c>
      <c r="P35" s="63">
        <v>0</v>
      </c>
      <c r="Q35" s="63"/>
    </row>
    <row r="36" spans="13:17" x14ac:dyDescent="0.3">
      <c r="M36" s="63"/>
      <c r="N36" s="97">
        <v>33</v>
      </c>
      <c r="O36" s="92" t="s">
        <v>137</v>
      </c>
      <c r="P36" s="63">
        <v>0</v>
      </c>
      <c r="Q36" s="63"/>
    </row>
    <row r="37" spans="13:17" x14ac:dyDescent="0.3">
      <c r="M37" s="63"/>
      <c r="N37" s="97">
        <v>34</v>
      </c>
      <c r="O37" s="92" t="s">
        <v>137</v>
      </c>
      <c r="P37" s="63">
        <v>0</v>
      </c>
      <c r="Q37" s="63"/>
    </row>
    <row r="38" spans="13:17" x14ac:dyDescent="0.3">
      <c r="M38" s="63"/>
      <c r="N38" s="97"/>
      <c r="O38" s="63"/>
      <c r="P38" s="63"/>
      <c r="Q38" s="63"/>
    </row>
    <row r="39" spans="13:17" x14ac:dyDescent="0.3">
      <c r="M39" s="63"/>
      <c r="N39" s="97"/>
      <c r="O39" s="89" t="s">
        <v>33</v>
      </c>
      <c r="P39" s="65">
        <f>SUM(P4:P37)</f>
        <v>7</v>
      </c>
      <c r="Q39" s="63"/>
    </row>
    <row r="40" spans="13:17" x14ac:dyDescent="0.3">
      <c r="M40" s="63"/>
      <c r="N40" s="97"/>
      <c r="O40" s="89" t="s">
        <v>150</v>
      </c>
      <c r="P40" s="65">
        <v>34</v>
      </c>
      <c r="Q40" s="63"/>
    </row>
    <row r="41" spans="13:17" x14ac:dyDescent="0.3">
      <c r="M41" s="63"/>
      <c r="N41" s="97"/>
      <c r="O41" s="89" t="s">
        <v>146</v>
      </c>
      <c r="P41" s="65">
        <f>ROUND((P39/P40)*100,2)</f>
        <v>20.59</v>
      </c>
      <c r="Q41" s="63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67B1-7A31-46BB-8007-D9F915FBEBAF}">
  <dimension ref="B1:M18"/>
  <sheetViews>
    <sheetView workbookViewId="0">
      <selection activeCell="M15" sqref="M15"/>
    </sheetView>
  </sheetViews>
  <sheetFormatPr defaultRowHeight="14.4" x14ac:dyDescent="0.3"/>
  <cols>
    <col min="1" max="1" width="4.109375" customWidth="1"/>
    <col min="2" max="2" width="6.88671875" bestFit="1" customWidth="1"/>
    <col min="3" max="3" width="28.21875" bestFit="1" customWidth="1"/>
    <col min="4" max="4" width="13.6640625" bestFit="1" customWidth="1"/>
    <col min="6" max="6" width="12.88671875" bestFit="1" customWidth="1"/>
    <col min="7" max="7" width="11.109375" bestFit="1" customWidth="1"/>
    <col min="8" max="8" width="10.44140625" bestFit="1" customWidth="1"/>
    <col min="9" max="9" width="10.21875" bestFit="1" customWidth="1"/>
    <col min="10" max="10" width="9.88671875" bestFit="1" customWidth="1"/>
    <col min="11" max="11" width="11.21875" bestFit="1" customWidth="1"/>
  </cols>
  <sheetData>
    <row r="1" spans="2:13" ht="15" thickBot="1" x14ac:dyDescent="0.35"/>
    <row r="2" spans="2:13" ht="15" thickBot="1" x14ac:dyDescent="0.35">
      <c r="B2" s="4" t="s">
        <v>28</v>
      </c>
      <c r="C2" s="5" t="s">
        <v>0</v>
      </c>
      <c r="D2" s="5" t="s">
        <v>2</v>
      </c>
      <c r="E2" s="5" t="s">
        <v>3</v>
      </c>
      <c r="F2" s="5" t="s">
        <v>4</v>
      </c>
      <c r="G2" s="5" t="s">
        <v>24</v>
      </c>
      <c r="H2" s="5" t="s">
        <v>25</v>
      </c>
      <c r="I2" s="5" t="s">
        <v>26</v>
      </c>
      <c r="J2" s="5" t="s">
        <v>5</v>
      </c>
      <c r="K2" s="5" t="s">
        <v>6</v>
      </c>
      <c r="L2" s="5" t="s">
        <v>7</v>
      </c>
      <c r="M2" s="6" t="s">
        <v>8</v>
      </c>
    </row>
    <row r="3" spans="2:13" x14ac:dyDescent="0.3">
      <c r="B3" s="7" t="s">
        <v>22</v>
      </c>
      <c r="C3" s="8" t="s">
        <v>9</v>
      </c>
      <c r="D3" s="8" t="s">
        <v>10</v>
      </c>
      <c r="E3" s="8">
        <v>1</v>
      </c>
      <c r="F3" s="8" t="s">
        <v>11</v>
      </c>
      <c r="G3" s="9">
        <v>2000</v>
      </c>
      <c r="H3" s="9">
        <v>2000</v>
      </c>
      <c r="I3" s="9">
        <f>G3-H3</f>
        <v>0</v>
      </c>
      <c r="J3" s="86"/>
      <c r="K3" s="86"/>
      <c r="L3" s="86"/>
      <c r="M3" s="10" t="s">
        <v>27</v>
      </c>
    </row>
    <row r="4" spans="2:13" x14ac:dyDescent="0.3">
      <c r="B4" s="11"/>
      <c r="C4" s="2"/>
      <c r="D4" s="2"/>
      <c r="E4" s="2">
        <v>2</v>
      </c>
      <c r="F4" s="2"/>
      <c r="G4" s="3"/>
      <c r="H4" s="3"/>
      <c r="I4" s="3">
        <f t="shared" ref="I4:I14" si="0">G4-H4</f>
        <v>0</v>
      </c>
      <c r="J4" s="2"/>
      <c r="K4" s="2"/>
      <c r="L4" s="2"/>
      <c r="M4" s="12"/>
    </row>
    <row r="5" spans="2:13" ht="15" thickBot="1" x14ac:dyDescent="0.35">
      <c r="B5" s="13"/>
      <c r="C5" s="14"/>
      <c r="D5" s="14"/>
      <c r="E5" s="14">
        <v>3</v>
      </c>
      <c r="F5" s="14"/>
      <c r="G5" s="15"/>
      <c r="H5" s="15"/>
      <c r="I5" s="15">
        <f t="shared" si="0"/>
        <v>0</v>
      </c>
      <c r="J5" s="14"/>
      <c r="K5" s="14"/>
      <c r="L5" s="14"/>
      <c r="M5" s="16"/>
    </row>
    <row r="6" spans="2:13" x14ac:dyDescent="0.3">
      <c r="B6" s="17" t="s">
        <v>21</v>
      </c>
      <c r="C6" s="18" t="s">
        <v>12</v>
      </c>
      <c r="D6" s="18" t="s">
        <v>10</v>
      </c>
      <c r="E6" s="18">
        <v>1</v>
      </c>
      <c r="F6" s="18" t="s">
        <v>13</v>
      </c>
      <c r="G6" s="18">
        <v>3334</v>
      </c>
      <c r="H6" s="18">
        <v>3334</v>
      </c>
      <c r="I6" s="18">
        <f t="shared" si="0"/>
        <v>0</v>
      </c>
      <c r="J6" s="18" t="s">
        <v>58</v>
      </c>
      <c r="K6" s="18" t="s">
        <v>57</v>
      </c>
      <c r="L6" s="83">
        <v>45239</v>
      </c>
      <c r="M6" s="19" t="s">
        <v>27</v>
      </c>
    </row>
    <row r="7" spans="2:13" x14ac:dyDescent="0.3">
      <c r="B7" s="20"/>
      <c r="C7" s="1"/>
      <c r="D7" s="1"/>
      <c r="E7" s="1">
        <v>2</v>
      </c>
      <c r="F7" s="1"/>
      <c r="G7" s="1"/>
      <c r="H7" s="1"/>
      <c r="I7" s="1">
        <f t="shared" si="0"/>
        <v>0</v>
      </c>
      <c r="J7" s="1"/>
      <c r="K7" s="1"/>
      <c r="L7" s="1"/>
      <c r="M7" s="21"/>
    </row>
    <row r="8" spans="2:13" ht="15" thickBot="1" x14ac:dyDescent="0.35">
      <c r="B8" s="22"/>
      <c r="C8" s="23"/>
      <c r="D8" s="23"/>
      <c r="E8" s="23">
        <v>3</v>
      </c>
      <c r="F8" s="23"/>
      <c r="G8" s="23"/>
      <c r="H8" s="23"/>
      <c r="I8" s="23">
        <f t="shared" si="0"/>
        <v>0</v>
      </c>
      <c r="J8" s="23"/>
      <c r="K8" s="23"/>
      <c r="L8" s="23"/>
      <c r="M8" s="24"/>
    </row>
    <row r="9" spans="2:13" x14ac:dyDescent="0.3">
      <c r="B9" s="7" t="s">
        <v>20</v>
      </c>
      <c r="C9" s="8" t="s">
        <v>14</v>
      </c>
      <c r="D9" s="8" t="s">
        <v>16</v>
      </c>
      <c r="E9" s="8">
        <v>1</v>
      </c>
      <c r="F9" s="8" t="s">
        <v>13</v>
      </c>
      <c r="G9" s="9">
        <v>3333</v>
      </c>
      <c r="H9" s="9">
        <v>3333</v>
      </c>
      <c r="I9" s="9">
        <f t="shared" si="0"/>
        <v>0</v>
      </c>
      <c r="J9" s="8"/>
      <c r="K9" s="8" t="s">
        <v>57</v>
      </c>
      <c r="L9" s="84">
        <v>45239</v>
      </c>
      <c r="M9" s="10" t="s">
        <v>27</v>
      </c>
    </row>
    <row r="10" spans="2:13" x14ac:dyDescent="0.3">
      <c r="B10" s="11"/>
      <c r="C10" s="2"/>
      <c r="D10" s="2"/>
      <c r="E10" s="2">
        <v>2</v>
      </c>
      <c r="F10" s="2"/>
      <c r="G10" s="3"/>
      <c r="H10" s="3"/>
      <c r="I10" s="3">
        <f t="shared" si="0"/>
        <v>0</v>
      </c>
      <c r="J10" s="2"/>
      <c r="K10" s="2"/>
      <c r="L10" s="2"/>
      <c r="M10" s="12"/>
    </row>
    <row r="11" spans="2:13" ht="15" thickBot="1" x14ac:dyDescent="0.35">
      <c r="B11" s="13"/>
      <c r="C11" s="14"/>
      <c r="D11" s="14"/>
      <c r="E11" s="14">
        <v>3</v>
      </c>
      <c r="F11" s="14"/>
      <c r="G11" s="15"/>
      <c r="H11" s="15"/>
      <c r="I11" s="15">
        <f t="shared" si="0"/>
        <v>0</v>
      </c>
      <c r="J11" s="14"/>
      <c r="K11" s="14"/>
      <c r="L11" s="14"/>
      <c r="M11" s="16"/>
    </row>
    <row r="12" spans="2:13" x14ac:dyDescent="0.3">
      <c r="B12" s="17" t="s">
        <v>23</v>
      </c>
      <c r="C12" s="18" t="s">
        <v>15</v>
      </c>
      <c r="D12" s="18" t="s">
        <v>16</v>
      </c>
      <c r="E12" s="18">
        <v>1</v>
      </c>
      <c r="F12" s="18" t="s">
        <v>13</v>
      </c>
      <c r="G12" s="18">
        <v>3333</v>
      </c>
      <c r="H12" s="18">
        <v>3333</v>
      </c>
      <c r="I12" s="18">
        <f t="shared" si="0"/>
        <v>0</v>
      </c>
      <c r="J12" s="18"/>
      <c r="K12" s="18" t="s">
        <v>57</v>
      </c>
      <c r="L12" s="83">
        <v>45239</v>
      </c>
      <c r="M12" s="19" t="s">
        <v>27</v>
      </c>
    </row>
    <row r="13" spans="2:13" x14ac:dyDescent="0.3">
      <c r="B13" s="20"/>
      <c r="C13" s="1"/>
      <c r="D13" s="1"/>
      <c r="E13" s="1">
        <v>2</v>
      </c>
      <c r="F13" s="1"/>
      <c r="G13" s="1"/>
      <c r="H13" s="1"/>
      <c r="I13" s="1">
        <f t="shared" si="0"/>
        <v>0</v>
      </c>
      <c r="J13" s="1"/>
      <c r="K13" s="1"/>
      <c r="L13" s="1"/>
      <c r="M13" s="21"/>
    </row>
    <row r="14" spans="2:13" x14ac:dyDescent="0.3">
      <c r="B14" s="118"/>
      <c r="C14" s="119"/>
      <c r="D14" s="119"/>
      <c r="E14" s="119">
        <v>3</v>
      </c>
      <c r="F14" s="119"/>
      <c r="G14" s="119"/>
      <c r="H14" s="119"/>
      <c r="I14" s="119">
        <f t="shared" si="0"/>
        <v>0</v>
      </c>
      <c r="J14" s="119"/>
      <c r="K14" s="119"/>
      <c r="L14" s="119"/>
      <c r="M14" s="120"/>
    </row>
    <row r="15" spans="2:13" x14ac:dyDescent="0.3">
      <c r="B15" s="1" t="s">
        <v>156</v>
      </c>
      <c r="C15" s="1" t="s">
        <v>157</v>
      </c>
      <c r="D15" s="1" t="s">
        <v>158</v>
      </c>
      <c r="E15" s="1">
        <v>1</v>
      </c>
      <c r="F15" s="1" t="s">
        <v>159</v>
      </c>
      <c r="G15" s="1">
        <v>10000</v>
      </c>
      <c r="H15" s="1">
        <v>5000</v>
      </c>
      <c r="I15" s="1">
        <v>15000</v>
      </c>
      <c r="J15" s="1"/>
      <c r="K15" s="1"/>
      <c r="L15" s="123">
        <v>45234</v>
      </c>
      <c r="M15" s="1" t="s">
        <v>160</v>
      </c>
    </row>
    <row r="16" spans="2:13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2:13" ht="15" thickBot="1" x14ac:dyDescent="0.35">
      <c r="F18" s="121" t="s">
        <v>33</v>
      </c>
      <c r="G18" s="122">
        <f>SUM(G3:G17)</f>
        <v>22000</v>
      </c>
      <c r="H18" s="122">
        <f t="shared" ref="H18:I18" si="1">SUM(H3:H17)</f>
        <v>17000</v>
      </c>
      <c r="I18" s="122">
        <f t="shared" si="1"/>
        <v>15000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D141-6777-454F-A53F-584318966504}">
  <dimension ref="B1:Q9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" sqref="B8"/>
    </sheetView>
  </sheetViews>
  <sheetFormatPr defaultColWidth="9.109375" defaultRowHeight="12" x14ac:dyDescent="0.25"/>
  <cols>
    <col min="1" max="1" width="2.88671875" style="25" customWidth="1"/>
    <col min="2" max="2" width="13.44140625" style="25" bestFit="1" customWidth="1"/>
    <col min="3" max="3" width="30.21875" style="25" bestFit="1" customWidth="1"/>
    <col min="4" max="4" width="11.5546875" style="25" bestFit="1" customWidth="1"/>
    <col min="5" max="5" width="8.88671875" style="25" bestFit="1" customWidth="1"/>
    <col min="6" max="6" width="12.6640625" style="25" bestFit="1" customWidth="1"/>
    <col min="7" max="7" width="11.44140625" style="25" bestFit="1" customWidth="1"/>
    <col min="8" max="8" width="6.77734375" style="25" bestFit="1" customWidth="1"/>
    <col min="9" max="9" width="13.6640625" style="25" bestFit="1" customWidth="1"/>
    <col min="10" max="10" width="7.44140625" style="25" bestFit="1" customWidth="1"/>
    <col min="11" max="11" width="10.88671875" style="25" bestFit="1" customWidth="1"/>
    <col min="12" max="12" width="11.77734375" style="25" bestFit="1" customWidth="1"/>
    <col min="13" max="13" width="14.77734375" style="25" bestFit="1" customWidth="1"/>
    <col min="14" max="14" width="10.77734375" style="25" bestFit="1" customWidth="1"/>
    <col min="15" max="15" width="15.21875" style="25" bestFit="1" customWidth="1"/>
    <col min="16" max="17" width="7.44140625" style="25" bestFit="1" customWidth="1"/>
    <col min="18" max="16384" width="9.109375" style="25"/>
  </cols>
  <sheetData>
    <row r="1" spans="2:17" ht="12.6" thickBot="1" x14ac:dyDescent="0.3"/>
    <row r="2" spans="2:17" ht="12.6" thickBot="1" x14ac:dyDescent="0.3">
      <c r="B2" s="26" t="s">
        <v>2</v>
      </c>
      <c r="C2" s="27" t="s">
        <v>0</v>
      </c>
      <c r="D2" s="27" t="s">
        <v>1</v>
      </c>
      <c r="E2" s="27" t="s">
        <v>31</v>
      </c>
      <c r="F2" s="27" t="s">
        <v>29</v>
      </c>
      <c r="G2" s="27" t="s">
        <v>30</v>
      </c>
      <c r="H2" s="27" t="s">
        <v>32</v>
      </c>
      <c r="I2" s="27" t="s">
        <v>55</v>
      </c>
      <c r="J2" s="27" t="s">
        <v>56</v>
      </c>
      <c r="K2" s="27" t="s">
        <v>51</v>
      </c>
      <c r="L2" s="27" t="s">
        <v>52</v>
      </c>
      <c r="M2" s="27" t="s">
        <v>53</v>
      </c>
      <c r="N2" s="27" t="s">
        <v>5</v>
      </c>
      <c r="O2" s="27" t="s">
        <v>6</v>
      </c>
      <c r="P2" s="27" t="s">
        <v>7</v>
      </c>
      <c r="Q2" s="28" t="s">
        <v>8</v>
      </c>
    </row>
    <row r="3" spans="2:17" x14ac:dyDescent="0.25">
      <c r="B3" s="68" t="s">
        <v>10</v>
      </c>
      <c r="C3" s="9" t="s">
        <v>17</v>
      </c>
      <c r="D3" s="8" t="s">
        <v>22</v>
      </c>
      <c r="E3" s="8">
        <v>1</v>
      </c>
      <c r="F3" s="8">
        <v>1500</v>
      </c>
      <c r="G3" s="8"/>
      <c r="H3" s="8"/>
      <c r="I3" s="9"/>
      <c r="J3" s="9"/>
      <c r="K3" s="9"/>
      <c r="L3" s="9"/>
      <c r="M3" s="9"/>
      <c r="N3" s="8">
        <v>9007571514</v>
      </c>
      <c r="O3" s="8" t="s">
        <v>18</v>
      </c>
      <c r="P3" s="29"/>
      <c r="Q3" s="10"/>
    </row>
    <row r="4" spans="2:17" x14ac:dyDescent="0.25">
      <c r="B4" s="69"/>
      <c r="C4" s="3" t="s">
        <v>19</v>
      </c>
      <c r="D4" s="2" t="s">
        <v>21</v>
      </c>
      <c r="E4" s="2">
        <v>1</v>
      </c>
      <c r="F4" s="2">
        <v>2500</v>
      </c>
      <c r="G4" s="2">
        <v>500</v>
      </c>
      <c r="H4" s="2"/>
      <c r="I4" s="3"/>
      <c r="J4" s="2"/>
      <c r="K4" s="3"/>
      <c r="L4" s="3"/>
      <c r="M4" s="3"/>
      <c r="N4" s="2"/>
      <c r="O4" s="2"/>
      <c r="P4" s="2"/>
      <c r="Q4" s="12"/>
    </row>
    <row r="5" spans="2:17" ht="12.6" thickBot="1" x14ac:dyDescent="0.3">
      <c r="B5" s="73"/>
      <c r="C5" s="75"/>
      <c r="D5" s="74"/>
      <c r="E5" s="74"/>
      <c r="F5" s="74"/>
      <c r="G5" s="75" t="s">
        <v>33</v>
      </c>
      <c r="H5" s="75">
        <f>SUM(F3:G4)</f>
        <v>4500</v>
      </c>
      <c r="I5" s="75">
        <f>H5</f>
        <v>4500</v>
      </c>
      <c r="J5" s="76">
        <v>45239</v>
      </c>
      <c r="K5" s="75"/>
      <c r="L5" s="75"/>
      <c r="M5" s="75"/>
      <c r="N5" s="74"/>
      <c r="O5" s="74"/>
      <c r="P5" s="74"/>
      <c r="Q5" s="77"/>
    </row>
    <row r="6" spans="2:17" x14ac:dyDescent="0.25">
      <c r="B6" s="80" t="s">
        <v>16</v>
      </c>
      <c r="C6" s="82" t="s">
        <v>14</v>
      </c>
      <c r="D6" s="18" t="s">
        <v>20</v>
      </c>
      <c r="E6" s="18">
        <v>1</v>
      </c>
      <c r="F6" s="18">
        <v>2500</v>
      </c>
      <c r="G6" s="18">
        <v>500</v>
      </c>
      <c r="H6" s="18"/>
      <c r="I6" s="18"/>
      <c r="J6" s="18"/>
      <c r="K6" s="18" t="s">
        <v>54</v>
      </c>
      <c r="L6" s="18">
        <v>40069897092</v>
      </c>
      <c r="M6" s="18" t="s">
        <v>50</v>
      </c>
      <c r="N6" s="18"/>
      <c r="O6" s="18"/>
      <c r="P6" s="18"/>
      <c r="Q6" s="19"/>
    </row>
    <row r="7" spans="2:17" x14ac:dyDescent="0.25">
      <c r="B7" s="70"/>
      <c r="C7" s="79" t="s">
        <v>15</v>
      </c>
      <c r="D7" s="1" t="s">
        <v>23</v>
      </c>
      <c r="E7" s="1">
        <v>1</v>
      </c>
      <c r="F7" s="1">
        <v>2500</v>
      </c>
      <c r="G7" s="1">
        <v>500</v>
      </c>
      <c r="H7" s="1"/>
      <c r="I7" s="1"/>
      <c r="J7" s="1"/>
      <c r="K7" s="1"/>
      <c r="L7" s="1"/>
      <c r="M7" s="1"/>
      <c r="N7" s="1"/>
      <c r="O7" s="1"/>
      <c r="P7" s="1"/>
      <c r="Q7" s="21"/>
    </row>
    <row r="8" spans="2:17" ht="12.6" thickBot="1" x14ac:dyDescent="0.3">
      <c r="B8" s="71"/>
      <c r="C8" s="23"/>
      <c r="D8" s="23"/>
      <c r="E8" s="23"/>
      <c r="F8" s="23"/>
      <c r="G8" s="30" t="s">
        <v>33</v>
      </c>
      <c r="H8" s="30">
        <f>SUM(F6:G7)</f>
        <v>6000</v>
      </c>
      <c r="I8" s="30">
        <f>H8</f>
        <v>6000</v>
      </c>
      <c r="J8" s="72">
        <v>45239</v>
      </c>
      <c r="K8" s="30"/>
      <c r="L8" s="30"/>
      <c r="M8" s="30"/>
      <c r="N8" s="23"/>
      <c r="O8" s="23"/>
      <c r="P8" s="23"/>
      <c r="Q8" s="24"/>
    </row>
    <row r="9" spans="2:17" ht="12.6" thickBot="1" x14ac:dyDescent="0.3">
      <c r="G9" s="81" t="s">
        <v>33</v>
      </c>
      <c r="H9" s="78">
        <f>SUM(H3:H8)</f>
        <v>10500</v>
      </c>
      <c r="I9" s="78">
        <f>SUM(I3:I8)</f>
        <v>10500</v>
      </c>
      <c r="J9" s="67"/>
      <c r="K9" s="67"/>
      <c r="L9" s="67"/>
      <c r="M9" s="6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C941-35C2-49C0-B4BB-FB590551761B}">
  <dimension ref="A1"/>
  <sheetViews>
    <sheetView workbookViewId="0">
      <selection activeCell="C11" sqref="C11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DCCC-E30E-4525-A65D-DF43CA79E3C2}">
  <dimension ref="A1:J7"/>
  <sheetViews>
    <sheetView zoomScale="90" zoomScaleNormal="90" workbookViewId="0">
      <selection activeCell="G7" sqref="G7"/>
    </sheetView>
  </sheetViews>
  <sheetFormatPr defaultRowHeight="14.4" x14ac:dyDescent="0.3"/>
  <cols>
    <col min="1" max="1" width="3.44140625" bestFit="1" customWidth="1"/>
    <col min="2" max="2" width="42.109375" bestFit="1" customWidth="1"/>
    <col min="3" max="3" width="29" bestFit="1" customWidth="1"/>
    <col min="5" max="5" width="10.33203125" bestFit="1" customWidth="1"/>
    <col min="6" max="6" width="8.77734375" customWidth="1"/>
    <col min="7" max="7" width="13.21875" bestFit="1" customWidth="1"/>
    <col min="8" max="8" width="7.6640625" bestFit="1" customWidth="1"/>
    <col min="9" max="9" width="13.33203125" bestFit="1" customWidth="1"/>
    <col min="10" max="10" width="48.33203125" bestFit="1" customWidth="1"/>
  </cols>
  <sheetData>
    <row r="1" spans="1:10" s="85" customFormat="1" x14ac:dyDescent="0.3">
      <c r="A1" s="85" t="s">
        <v>39</v>
      </c>
      <c r="B1" s="85" t="s">
        <v>40</v>
      </c>
      <c r="C1" s="85" t="s">
        <v>60</v>
      </c>
      <c r="D1" s="85" t="s">
        <v>41</v>
      </c>
      <c r="E1" s="85" t="s">
        <v>43</v>
      </c>
      <c r="F1" s="85" t="s">
        <v>77</v>
      </c>
      <c r="G1" s="85" t="s">
        <v>76</v>
      </c>
      <c r="H1" s="85" t="s">
        <v>42</v>
      </c>
      <c r="I1" s="85" t="s">
        <v>44</v>
      </c>
      <c r="J1" s="85" t="s">
        <v>66</v>
      </c>
    </row>
    <row r="2" spans="1:10" x14ac:dyDescent="0.3">
      <c r="A2">
        <v>1</v>
      </c>
      <c r="B2" t="s">
        <v>64</v>
      </c>
      <c r="C2" t="s">
        <v>61</v>
      </c>
      <c r="D2" t="s">
        <v>62</v>
      </c>
      <c r="E2" s="48">
        <v>45239</v>
      </c>
      <c r="F2" t="s">
        <v>63</v>
      </c>
      <c r="G2" t="s">
        <v>63</v>
      </c>
      <c r="H2" t="s">
        <v>45</v>
      </c>
      <c r="I2" t="s">
        <v>82</v>
      </c>
      <c r="J2" t="s">
        <v>65</v>
      </c>
    </row>
    <row r="3" spans="1:10" x14ac:dyDescent="0.3">
      <c r="A3">
        <v>2</v>
      </c>
      <c r="B3" t="s">
        <v>67</v>
      </c>
      <c r="C3" t="s">
        <v>61</v>
      </c>
      <c r="D3" t="s">
        <v>62</v>
      </c>
      <c r="E3" s="48">
        <v>45239</v>
      </c>
      <c r="F3" t="s">
        <v>63</v>
      </c>
      <c r="G3" t="s">
        <v>63</v>
      </c>
      <c r="H3" t="s">
        <v>45</v>
      </c>
      <c r="I3" t="s">
        <v>82</v>
      </c>
      <c r="J3" t="s">
        <v>65</v>
      </c>
    </row>
    <row r="4" spans="1:10" x14ac:dyDescent="0.3">
      <c r="A4">
        <v>3</v>
      </c>
      <c r="B4" t="s">
        <v>73</v>
      </c>
      <c r="C4" t="s">
        <v>80</v>
      </c>
      <c r="D4" t="s">
        <v>81</v>
      </c>
      <c r="E4" s="48">
        <v>45239</v>
      </c>
      <c r="F4" t="s">
        <v>63</v>
      </c>
      <c r="G4" t="s">
        <v>75</v>
      </c>
      <c r="H4" t="s">
        <v>45</v>
      </c>
      <c r="I4" t="s">
        <v>79</v>
      </c>
      <c r="J4" t="s">
        <v>78</v>
      </c>
    </row>
    <row r="5" spans="1:10" x14ac:dyDescent="0.3">
      <c r="A5">
        <v>4</v>
      </c>
      <c r="B5" t="s">
        <v>74</v>
      </c>
      <c r="C5" t="s">
        <v>80</v>
      </c>
      <c r="D5" t="s">
        <v>81</v>
      </c>
      <c r="E5" s="48">
        <v>45239</v>
      </c>
      <c r="F5" t="s">
        <v>63</v>
      </c>
      <c r="G5" t="s">
        <v>75</v>
      </c>
      <c r="H5" t="s">
        <v>45</v>
      </c>
      <c r="I5" t="s">
        <v>79</v>
      </c>
      <c r="J5" t="s">
        <v>78</v>
      </c>
    </row>
    <row r="6" spans="1:10" x14ac:dyDescent="0.3">
      <c r="A6">
        <v>5</v>
      </c>
      <c r="B6" t="s">
        <v>83</v>
      </c>
      <c r="C6" t="s">
        <v>84</v>
      </c>
      <c r="D6" t="s">
        <v>85</v>
      </c>
      <c r="E6" s="48">
        <v>45239</v>
      </c>
      <c r="F6" t="s">
        <v>63</v>
      </c>
      <c r="G6" t="s">
        <v>63</v>
      </c>
      <c r="H6" t="s">
        <v>45</v>
      </c>
      <c r="I6" t="s">
        <v>79</v>
      </c>
      <c r="J6" t="s">
        <v>86</v>
      </c>
    </row>
    <row r="7" spans="1:10" x14ac:dyDescent="0.3">
      <c r="A7">
        <v>6</v>
      </c>
      <c r="B7" t="s">
        <v>113</v>
      </c>
      <c r="C7" t="s">
        <v>114</v>
      </c>
      <c r="D7" t="s">
        <v>115</v>
      </c>
      <c r="E7" s="48">
        <v>45240</v>
      </c>
      <c r="F7" t="s">
        <v>63</v>
      </c>
      <c r="G7" t="s">
        <v>75</v>
      </c>
      <c r="H7" t="s">
        <v>45</v>
      </c>
      <c r="I7" t="s">
        <v>79</v>
      </c>
      <c r="J7" t="s">
        <v>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9C15-B318-4180-B0D5-96F2E895A4B6}">
  <dimension ref="B1:P33"/>
  <sheetViews>
    <sheetView workbookViewId="0">
      <selection activeCell="F18" sqref="F18"/>
    </sheetView>
  </sheetViews>
  <sheetFormatPr defaultRowHeight="14.4" x14ac:dyDescent="0.3"/>
  <cols>
    <col min="2" max="2" width="4.88671875" bestFit="1" customWidth="1"/>
    <col min="3" max="3" width="21.88671875" customWidth="1"/>
    <col min="4" max="4" width="14.5546875" customWidth="1"/>
    <col min="5" max="5" width="20.33203125" bestFit="1" customWidth="1"/>
    <col min="6" max="6" width="15.5546875" bestFit="1" customWidth="1"/>
    <col min="7" max="7" width="21.44140625" bestFit="1" customWidth="1"/>
    <col min="8" max="8" width="9.21875" bestFit="1" customWidth="1"/>
    <col min="13" max="13" width="4.77734375" style="96" bestFit="1" customWidth="1"/>
    <col min="14" max="14" width="47.109375" bestFit="1" customWidth="1"/>
    <col min="15" max="15" width="11.5546875" style="96" bestFit="1" customWidth="1"/>
  </cols>
  <sheetData>
    <row r="1" spans="2:16" ht="15" thickBot="1" x14ac:dyDescent="0.35"/>
    <row r="2" spans="2:16" ht="14.25" customHeight="1" thickBot="1" x14ac:dyDescent="0.35">
      <c r="B2" s="155" t="s">
        <v>155</v>
      </c>
      <c r="C2" s="156"/>
      <c r="D2" s="156"/>
      <c r="E2" s="156"/>
      <c r="F2" s="156"/>
      <c r="G2" s="157"/>
      <c r="M2" s="126" t="s">
        <v>145</v>
      </c>
      <c r="N2" s="65" t="s">
        <v>148</v>
      </c>
      <c r="O2" s="126" t="s">
        <v>161</v>
      </c>
      <c r="P2" s="65" t="s">
        <v>8</v>
      </c>
    </row>
    <row r="3" spans="2:16" ht="15" thickBot="1" x14ac:dyDescent="0.35">
      <c r="B3" s="158"/>
      <c r="C3" s="159"/>
      <c r="D3" s="159"/>
      <c r="E3" s="159"/>
      <c r="F3" s="159"/>
      <c r="G3" s="159"/>
      <c r="H3" s="165" t="s">
        <v>38</v>
      </c>
      <c r="I3" s="166"/>
      <c r="J3" s="166"/>
      <c r="K3" s="167"/>
      <c r="M3" s="97"/>
      <c r="N3" s="63"/>
      <c r="O3" s="97"/>
      <c r="P3" s="63"/>
    </row>
    <row r="4" spans="2:16" x14ac:dyDescent="0.3">
      <c r="B4" s="161" t="s">
        <v>37</v>
      </c>
      <c r="C4" s="163" t="s">
        <v>34</v>
      </c>
      <c r="D4" s="37"/>
      <c r="E4" s="38"/>
      <c r="F4" s="38"/>
      <c r="G4" s="49"/>
      <c r="H4" s="56"/>
      <c r="I4" s="57"/>
      <c r="J4" s="57"/>
      <c r="K4" s="58"/>
      <c r="M4" s="97">
        <v>1</v>
      </c>
      <c r="N4" s="63" t="s">
        <v>87</v>
      </c>
      <c r="O4" s="97">
        <v>0</v>
      </c>
      <c r="P4" s="63"/>
    </row>
    <row r="5" spans="2:16" ht="15" thickBot="1" x14ac:dyDescent="0.35">
      <c r="B5" s="162"/>
      <c r="C5" s="164"/>
      <c r="D5" s="66"/>
      <c r="E5" s="66"/>
      <c r="F5" s="66"/>
      <c r="G5" s="66"/>
      <c r="H5" s="59"/>
      <c r="I5" s="60"/>
      <c r="J5" s="60"/>
      <c r="K5" s="61"/>
      <c r="M5" s="97">
        <v>2</v>
      </c>
      <c r="N5" s="63" t="s">
        <v>88</v>
      </c>
      <c r="O5" s="97">
        <v>0</v>
      </c>
      <c r="P5" s="63"/>
    </row>
    <row r="6" spans="2:16" x14ac:dyDescent="0.3">
      <c r="B6" s="31">
        <v>1</v>
      </c>
      <c r="C6" s="32" t="s">
        <v>35</v>
      </c>
      <c r="D6" s="40"/>
      <c r="E6" s="41"/>
      <c r="F6" s="41"/>
      <c r="G6" s="41"/>
      <c r="H6" s="53"/>
      <c r="I6" s="54"/>
      <c r="J6" s="54"/>
      <c r="K6" s="55"/>
      <c r="M6" s="97">
        <v>3</v>
      </c>
      <c r="N6" s="63" t="s">
        <v>89</v>
      </c>
      <c r="O6" s="97">
        <v>0</v>
      </c>
      <c r="P6" s="63"/>
    </row>
    <row r="7" spans="2:16" x14ac:dyDescent="0.3">
      <c r="B7" s="33">
        <v>2</v>
      </c>
      <c r="C7" s="34"/>
      <c r="D7" s="42"/>
      <c r="E7" s="43"/>
      <c r="F7" s="43"/>
      <c r="G7" s="50"/>
      <c r="H7" s="51"/>
      <c r="I7" s="43"/>
      <c r="J7" s="43"/>
      <c r="K7" s="44"/>
      <c r="M7" s="124">
        <v>4</v>
      </c>
      <c r="N7" s="125" t="s">
        <v>90</v>
      </c>
      <c r="O7" s="124">
        <v>1</v>
      </c>
      <c r="P7" s="63"/>
    </row>
    <row r="8" spans="2:16" x14ac:dyDescent="0.3">
      <c r="B8" s="33">
        <v>3</v>
      </c>
      <c r="C8" s="34"/>
      <c r="D8" s="42"/>
      <c r="E8" s="43"/>
      <c r="F8" s="43"/>
      <c r="G8" s="50"/>
      <c r="H8" s="51"/>
      <c r="I8" s="43"/>
      <c r="J8" s="43"/>
      <c r="K8" s="44"/>
      <c r="M8" s="97">
        <v>5</v>
      </c>
      <c r="N8" s="63" t="s">
        <v>91</v>
      </c>
      <c r="O8" s="97">
        <v>0</v>
      </c>
      <c r="P8" s="63"/>
    </row>
    <row r="9" spans="2:16" x14ac:dyDescent="0.3">
      <c r="B9" s="33">
        <v>4</v>
      </c>
      <c r="C9" s="34"/>
      <c r="D9" s="42"/>
      <c r="E9" s="43"/>
      <c r="F9" s="43"/>
      <c r="G9" s="50"/>
      <c r="H9" s="51"/>
      <c r="I9" s="43"/>
      <c r="J9" s="43"/>
      <c r="K9" s="44"/>
      <c r="M9" s="97">
        <v>6</v>
      </c>
      <c r="N9" s="63" t="s">
        <v>92</v>
      </c>
      <c r="O9" s="97">
        <v>0</v>
      </c>
      <c r="P9" s="63"/>
    </row>
    <row r="10" spans="2:16" x14ac:dyDescent="0.3">
      <c r="B10" s="33">
        <v>5</v>
      </c>
      <c r="C10" s="34"/>
      <c r="D10" s="42"/>
      <c r="E10" s="43"/>
      <c r="F10" s="43"/>
      <c r="G10" s="50"/>
      <c r="H10" s="51"/>
      <c r="I10" s="43"/>
      <c r="J10" s="43"/>
      <c r="K10" s="44"/>
      <c r="M10" s="97">
        <v>7</v>
      </c>
      <c r="N10" s="63" t="s">
        <v>93</v>
      </c>
      <c r="O10" s="97">
        <v>0</v>
      </c>
      <c r="P10" s="63"/>
    </row>
    <row r="11" spans="2:16" ht="15" thickBot="1" x14ac:dyDescent="0.35">
      <c r="B11" s="97">
        <v>6</v>
      </c>
      <c r="C11" s="65"/>
      <c r="D11" s="109"/>
      <c r="E11" s="109"/>
      <c r="F11" s="109"/>
      <c r="G11" s="109"/>
      <c r="H11" s="45"/>
      <c r="I11" s="46"/>
      <c r="J11" s="46"/>
      <c r="K11" s="47"/>
      <c r="M11" s="97">
        <v>8</v>
      </c>
      <c r="N11" s="63" t="s">
        <v>94</v>
      </c>
      <c r="O11" s="97">
        <v>0</v>
      </c>
      <c r="P11" s="63"/>
    </row>
    <row r="12" spans="2:16" ht="14.25" customHeight="1" x14ac:dyDescent="0.3">
      <c r="B12" s="160" t="s">
        <v>59</v>
      </c>
      <c r="C12" s="160"/>
      <c r="D12" s="63"/>
      <c r="E12" s="63"/>
      <c r="F12" s="63"/>
      <c r="G12" s="63"/>
      <c r="M12" s="124">
        <v>9</v>
      </c>
      <c r="N12" s="125" t="s">
        <v>95</v>
      </c>
      <c r="O12" s="124">
        <v>1</v>
      </c>
      <c r="P12" s="63"/>
    </row>
    <row r="13" spans="2:16" x14ac:dyDescent="0.3">
      <c r="B13" s="63"/>
      <c r="C13" s="63"/>
      <c r="D13" s="63"/>
      <c r="E13" s="63"/>
      <c r="F13" s="63"/>
      <c r="G13" s="63"/>
      <c r="M13" s="97">
        <v>10</v>
      </c>
      <c r="N13" s="63" t="s">
        <v>96</v>
      </c>
      <c r="O13" s="97">
        <v>0</v>
      </c>
      <c r="P13" s="63"/>
    </row>
    <row r="14" spans="2:16" x14ac:dyDescent="0.3">
      <c r="B14" s="63"/>
      <c r="C14" s="63"/>
      <c r="D14" s="63"/>
      <c r="E14" s="63"/>
      <c r="F14" s="63"/>
      <c r="G14" s="63"/>
      <c r="M14" s="97">
        <v>11</v>
      </c>
      <c r="N14" s="63" t="s">
        <v>97</v>
      </c>
      <c r="O14" s="97">
        <v>0</v>
      </c>
      <c r="P14" s="63"/>
    </row>
    <row r="15" spans="2:16" x14ac:dyDescent="0.3">
      <c r="M15" s="97">
        <v>12</v>
      </c>
      <c r="N15" s="63" t="s">
        <v>98</v>
      </c>
      <c r="O15" s="97">
        <v>0</v>
      </c>
      <c r="P15" s="63"/>
    </row>
    <row r="16" spans="2:16" x14ac:dyDescent="0.3">
      <c r="M16" s="124">
        <v>13</v>
      </c>
      <c r="N16" s="125" t="s">
        <v>99</v>
      </c>
      <c r="O16" s="124">
        <v>1</v>
      </c>
      <c r="P16" s="63"/>
    </row>
    <row r="17" spans="13:16" x14ac:dyDescent="0.3">
      <c r="M17" s="97">
        <v>14</v>
      </c>
      <c r="N17" s="63" t="s">
        <v>100</v>
      </c>
      <c r="O17" s="97">
        <v>0</v>
      </c>
      <c r="P17" s="63"/>
    </row>
    <row r="18" spans="13:16" x14ac:dyDescent="0.3">
      <c r="M18" s="97">
        <v>15</v>
      </c>
      <c r="N18" s="63" t="s">
        <v>101</v>
      </c>
      <c r="O18" s="97">
        <v>0</v>
      </c>
      <c r="P18" s="63"/>
    </row>
    <row r="19" spans="13:16" x14ac:dyDescent="0.3">
      <c r="M19" s="97">
        <v>16</v>
      </c>
      <c r="N19" s="63" t="s">
        <v>102</v>
      </c>
      <c r="O19" s="97">
        <v>0</v>
      </c>
      <c r="P19" s="63"/>
    </row>
    <row r="20" spans="13:16" x14ac:dyDescent="0.3">
      <c r="M20" s="97">
        <v>17</v>
      </c>
      <c r="N20" s="63" t="s">
        <v>103</v>
      </c>
      <c r="O20" s="97">
        <v>0</v>
      </c>
      <c r="P20" s="63"/>
    </row>
    <row r="21" spans="13:16" x14ac:dyDescent="0.3">
      <c r="M21" s="97">
        <v>18</v>
      </c>
      <c r="N21" s="63" t="s">
        <v>104</v>
      </c>
      <c r="O21" s="97">
        <v>0</v>
      </c>
      <c r="P21" s="63"/>
    </row>
    <row r="22" spans="13:16" x14ac:dyDescent="0.3">
      <c r="M22" s="97">
        <v>19</v>
      </c>
      <c r="N22" s="63" t="s">
        <v>105</v>
      </c>
      <c r="O22" s="97">
        <v>0</v>
      </c>
      <c r="P22" s="63"/>
    </row>
    <row r="23" spans="13:16" x14ac:dyDescent="0.3">
      <c r="M23" s="97">
        <v>20</v>
      </c>
      <c r="N23" s="63" t="s">
        <v>106</v>
      </c>
      <c r="O23" s="97">
        <v>0</v>
      </c>
      <c r="P23" s="63"/>
    </row>
    <row r="24" spans="13:16" x14ac:dyDescent="0.3">
      <c r="M24" s="97">
        <v>21</v>
      </c>
      <c r="N24" s="63" t="s">
        <v>107</v>
      </c>
      <c r="O24" s="97">
        <v>0</v>
      </c>
      <c r="P24" s="63"/>
    </row>
    <row r="25" spans="13:16" x14ac:dyDescent="0.3">
      <c r="M25" s="97">
        <v>22</v>
      </c>
      <c r="N25" s="63" t="s">
        <v>108</v>
      </c>
      <c r="O25" s="97">
        <v>0</v>
      </c>
      <c r="P25" s="63"/>
    </row>
    <row r="26" spans="13:16" x14ac:dyDescent="0.3">
      <c r="M26" s="97">
        <v>23</v>
      </c>
      <c r="N26" s="63" t="s">
        <v>109</v>
      </c>
      <c r="O26" s="97">
        <v>0</v>
      </c>
      <c r="P26" s="63"/>
    </row>
    <row r="27" spans="13:16" x14ac:dyDescent="0.3">
      <c r="M27" s="97">
        <v>24</v>
      </c>
      <c r="N27" s="63" t="s">
        <v>110</v>
      </c>
      <c r="O27" s="97">
        <v>0</v>
      </c>
      <c r="P27" s="63"/>
    </row>
    <row r="28" spans="13:16" x14ac:dyDescent="0.3">
      <c r="M28" s="97">
        <v>25</v>
      </c>
      <c r="N28" s="63" t="s">
        <v>111</v>
      </c>
      <c r="O28" s="97">
        <v>0</v>
      </c>
      <c r="P28" s="63"/>
    </row>
    <row r="29" spans="13:16" x14ac:dyDescent="0.3">
      <c r="M29" s="97">
        <v>26</v>
      </c>
      <c r="N29" s="63" t="s">
        <v>112</v>
      </c>
      <c r="O29" s="97">
        <v>0</v>
      </c>
      <c r="P29" s="63"/>
    </row>
    <row r="30" spans="13:16" x14ac:dyDescent="0.3">
      <c r="M30" s="97"/>
      <c r="N30" s="63"/>
      <c r="O30" s="97"/>
      <c r="P30" s="63"/>
    </row>
    <row r="31" spans="13:16" x14ac:dyDescent="0.3">
      <c r="M31" s="97"/>
      <c r="N31" s="65" t="s">
        <v>162</v>
      </c>
      <c r="O31" s="126">
        <f>SUM(O4:O29)</f>
        <v>3</v>
      </c>
      <c r="P31" s="63"/>
    </row>
    <row r="32" spans="13:16" x14ac:dyDescent="0.3">
      <c r="M32" s="97"/>
      <c r="N32" s="65" t="s">
        <v>150</v>
      </c>
      <c r="O32" s="126">
        <f>COUNT(O4:O29)</f>
        <v>26</v>
      </c>
      <c r="P32" s="63"/>
    </row>
    <row r="33" spans="13:16" x14ac:dyDescent="0.3">
      <c r="M33" s="97"/>
      <c r="N33" s="65" t="s">
        <v>172</v>
      </c>
      <c r="O33" s="126">
        <f>ROUND((O31/O32)*100,2)</f>
        <v>11.54</v>
      </c>
      <c r="P33" s="63"/>
    </row>
  </sheetData>
  <mergeCells count="5">
    <mergeCell ref="B2:G3"/>
    <mergeCell ref="B12:C12"/>
    <mergeCell ref="B4:B5"/>
    <mergeCell ref="C4:C5"/>
    <mergeCell ref="H3:K3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80A2-087E-4BDA-864D-B7CC763A9F65}">
  <dimension ref="B1:P16"/>
  <sheetViews>
    <sheetView workbookViewId="0">
      <selection activeCell="F19" sqref="F19"/>
    </sheetView>
  </sheetViews>
  <sheetFormatPr defaultRowHeight="14.4" x14ac:dyDescent="0.3"/>
  <cols>
    <col min="3" max="3" width="21.6640625" customWidth="1"/>
    <col min="4" max="4" width="11.5546875" bestFit="1" customWidth="1"/>
    <col min="5" max="5" width="20.33203125" bestFit="1" customWidth="1"/>
    <col min="6" max="6" width="15.5546875" bestFit="1" customWidth="1"/>
    <col min="7" max="7" width="21.44140625" bestFit="1" customWidth="1"/>
    <col min="13" max="13" width="4.88671875" bestFit="1" customWidth="1"/>
    <col min="14" max="14" width="45.44140625" bestFit="1" customWidth="1"/>
    <col min="15" max="15" width="12" bestFit="1" customWidth="1"/>
  </cols>
  <sheetData>
    <row r="1" spans="2:16" ht="15" thickBot="1" x14ac:dyDescent="0.35"/>
    <row r="2" spans="2:16" ht="15" thickBot="1" x14ac:dyDescent="0.35">
      <c r="B2" s="155" t="s">
        <v>154</v>
      </c>
      <c r="C2" s="156"/>
      <c r="D2" s="156"/>
      <c r="E2" s="156"/>
      <c r="F2" s="156"/>
      <c r="G2" s="157"/>
      <c r="M2" s="126" t="s">
        <v>145</v>
      </c>
      <c r="N2" s="65" t="s">
        <v>148</v>
      </c>
      <c r="O2" s="126" t="s">
        <v>161</v>
      </c>
      <c r="P2" s="65" t="s">
        <v>8</v>
      </c>
    </row>
    <row r="3" spans="2:16" ht="15" thickBot="1" x14ac:dyDescent="0.35">
      <c r="B3" s="158"/>
      <c r="C3" s="159"/>
      <c r="D3" s="159"/>
      <c r="E3" s="159"/>
      <c r="F3" s="159"/>
      <c r="G3" s="159"/>
      <c r="H3" s="165" t="s">
        <v>38</v>
      </c>
      <c r="I3" s="166"/>
      <c r="J3" s="166"/>
      <c r="K3" s="167"/>
      <c r="M3" s="97"/>
      <c r="N3" s="63"/>
      <c r="O3" s="97"/>
      <c r="P3" s="63"/>
    </row>
    <row r="4" spans="2:16" x14ac:dyDescent="0.3">
      <c r="B4" s="161" t="s">
        <v>37</v>
      </c>
      <c r="C4" s="163" t="s">
        <v>34</v>
      </c>
      <c r="D4" s="37"/>
      <c r="E4" s="38"/>
      <c r="F4" s="38"/>
      <c r="G4" s="49"/>
      <c r="H4" s="56"/>
      <c r="I4" s="57"/>
      <c r="J4" s="57"/>
      <c r="K4" s="58"/>
      <c r="M4" s="97">
        <v>1</v>
      </c>
      <c r="N4" s="63" t="s">
        <v>163</v>
      </c>
      <c r="O4" s="97">
        <v>0</v>
      </c>
      <c r="P4" s="63"/>
    </row>
    <row r="5" spans="2:16" ht="15" thickBot="1" x14ac:dyDescent="0.35">
      <c r="B5" s="162"/>
      <c r="C5" s="164"/>
      <c r="D5" s="39"/>
      <c r="E5" s="39"/>
      <c r="F5" s="66"/>
      <c r="G5" s="66"/>
      <c r="H5" s="59"/>
      <c r="I5" s="60"/>
      <c r="J5" s="60"/>
      <c r="K5" s="61"/>
      <c r="M5" s="124">
        <v>2</v>
      </c>
      <c r="N5" s="125" t="s">
        <v>164</v>
      </c>
      <c r="O5" s="124">
        <v>1</v>
      </c>
      <c r="P5" s="63"/>
    </row>
    <row r="6" spans="2:16" x14ac:dyDescent="0.3">
      <c r="B6" s="31">
        <v>1</v>
      </c>
      <c r="C6" s="32" t="s">
        <v>13</v>
      </c>
      <c r="D6" s="40"/>
      <c r="E6" s="41"/>
      <c r="F6" s="41"/>
      <c r="G6" s="41"/>
      <c r="H6" s="53"/>
      <c r="I6" s="54"/>
      <c r="J6" s="54"/>
      <c r="K6" s="55"/>
      <c r="M6" s="97">
        <v>3</v>
      </c>
      <c r="N6" s="63" t="s">
        <v>165</v>
      </c>
      <c r="O6" s="97">
        <v>0</v>
      </c>
      <c r="P6" s="63"/>
    </row>
    <row r="7" spans="2:16" x14ac:dyDescent="0.3">
      <c r="B7" s="33">
        <v>2</v>
      </c>
      <c r="C7" s="34"/>
      <c r="D7" s="42"/>
      <c r="E7" s="43"/>
      <c r="F7" s="43"/>
      <c r="G7" s="50"/>
      <c r="H7" s="51"/>
      <c r="I7" s="43"/>
      <c r="J7" s="43"/>
      <c r="K7" s="44"/>
      <c r="M7" s="124">
        <v>4</v>
      </c>
      <c r="N7" s="125" t="s">
        <v>166</v>
      </c>
      <c r="O7" s="124">
        <v>1</v>
      </c>
      <c r="P7" s="63"/>
    </row>
    <row r="8" spans="2:16" x14ac:dyDescent="0.3">
      <c r="B8" s="33">
        <v>3</v>
      </c>
      <c r="C8" s="34"/>
      <c r="D8" s="42"/>
      <c r="E8" s="43"/>
      <c r="F8" s="43"/>
      <c r="G8" s="50"/>
      <c r="H8" s="51"/>
      <c r="I8" s="43"/>
      <c r="J8" s="43"/>
      <c r="K8" s="44"/>
      <c r="M8" s="97">
        <v>5</v>
      </c>
      <c r="N8" s="63" t="s">
        <v>167</v>
      </c>
      <c r="O8" s="97">
        <v>0</v>
      </c>
      <c r="P8" s="63"/>
    </row>
    <row r="9" spans="2:16" x14ac:dyDescent="0.3">
      <c r="B9" s="33">
        <v>4</v>
      </c>
      <c r="C9" s="34"/>
      <c r="D9" s="42"/>
      <c r="E9" s="43"/>
      <c r="F9" s="43"/>
      <c r="G9" s="50"/>
      <c r="H9" s="51"/>
      <c r="I9" s="43"/>
      <c r="J9" s="43"/>
      <c r="K9" s="44"/>
      <c r="M9" s="97">
        <v>6</v>
      </c>
      <c r="N9" s="63" t="s">
        <v>168</v>
      </c>
      <c r="O9" s="97">
        <v>0</v>
      </c>
      <c r="P9" s="63"/>
    </row>
    <row r="10" spans="2:16" x14ac:dyDescent="0.3">
      <c r="B10" s="33">
        <v>5</v>
      </c>
      <c r="C10" s="34"/>
      <c r="D10" s="42"/>
      <c r="E10" s="43"/>
      <c r="F10" s="43"/>
      <c r="G10" s="50"/>
      <c r="H10" s="51"/>
      <c r="I10" s="43"/>
      <c r="J10" s="43"/>
      <c r="K10" s="44"/>
      <c r="M10" s="97">
        <v>7</v>
      </c>
      <c r="N10" s="63" t="s">
        <v>169</v>
      </c>
      <c r="O10" s="97">
        <v>0</v>
      </c>
      <c r="P10" s="63"/>
    </row>
    <row r="11" spans="2:16" ht="15" thickBot="1" x14ac:dyDescent="0.35">
      <c r="B11" s="35">
        <v>6</v>
      </c>
      <c r="C11" s="36"/>
      <c r="D11" s="45"/>
      <c r="E11" s="46"/>
      <c r="F11" s="46"/>
      <c r="G11" s="109"/>
      <c r="H11" s="52"/>
      <c r="I11" s="46"/>
      <c r="J11" s="46"/>
      <c r="K11" s="47"/>
      <c r="M11" s="97">
        <v>8</v>
      </c>
      <c r="N11" s="63" t="s">
        <v>170</v>
      </c>
      <c r="O11" s="97">
        <v>0</v>
      </c>
      <c r="P11" s="63"/>
    </row>
    <row r="12" spans="2:16" x14ac:dyDescent="0.3">
      <c r="B12" s="168" t="s">
        <v>59</v>
      </c>
      <c r="C12" s="169"/>
      <c r="D12" s="127"/>
      <c r="E12" s="63"/>
      <c r="F12" s="63"/>
      <c r="G12" s="63"/>
      <c r="M12" s="97"/>
      <c r="N12" s="63"/>
      <c r="O12" s="97"/>
      <c r="P12" s="63"/>
    </row>
    <row r="13" spans="2:16" x14ac:dyDescent="0.3">
      <c r="B13" s="63"/>
      <c r="C13" s="63"/>
      <c r="D13" s="63"/>
      <c r="E13" s="63"/>
      <c r="F13" s="63"/>
      <c r="G13" s="63"/>
      <c r="M13" s="97"/>
      <c r="N13" s="65" t="s">
        <v>162</v>
      </c>
      <c r="O13" s="126">
        <f>SUM(O4:O11)</f>
        <v>2</v>
      </c>
      <c r="P13" s="63"/>
    </row>
    <row r="14" spans="2:16" x14ac:dyDescent="0.3">
      <c r="B14" s="63"/>
      <c r="C14" s="63"/>
      <c r="D14" s="63"/>
      <c r="E14" s="63"/>
      <c r="F14" s="63"/>
      <c r="G14" s="63"/>
      <c r="M14" s="97"/>
      <c r="N14" s="65" t="s">
        <v>150</v>
      </c>
      <c r="O14" s="126">
        <f>COUNT(O4:O11)</f>
        <v>8</v>
      </c>
      <c r="P14" s="63"/>
    </row>
    <row r="15" spans="2:16" x14ac:dyDescent="0.3">
      <c r="M15" s="97"/>
      <c r="N15" s="65" t="s">
        <v>171</v>
      </c>
      <c r="O15" s="126">
        <f>ROUND((O13/O14)*100,2)</f>
        <v>25</v>
      </c>
      <c r="P15" s="63"/>
    </row>
    <row r="16" spans="2:16" x14ac:dyDescent="0.3">
      <c r="M16" s="96"/>
      <c r="O16" s="96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BE7A-7845-46EA-BB0E-44CB73A3B0F1}">
  <dimension ref="B1:Q24"/>
  <sheetViews>
    <sheetView workbookViewId="0">
      <selection activeCell="J4" sqref="J4"/>
    </sheetView>
  </sheetViews>
  <sheetFormatPr defaultRowHeight="14.4" x14ac:dyDescent="0.3"/>
  <cols>
    <col min="2" max="2" width="5.33203125" bestFit="1" customWidth="1"/>
    <col min="3" max="3" width="23" customWidth="1"/>
    <col min="4" max="4" width="19.5546875" bestFit="1" customWidth="1"/>
    <col min="5" max="5" width="18.21875" bestFit="1" customWidth="1"/>
    <col min="6" max="6" width="23.88671875" bestFit="1" customWidth="1"/>
    <col min="7" max="7" width="21.44140625" bestFit="1" customWidth="1"/>
    <col min="8" max="8" width="28.21875" bestFit="1" customWidth="1"/>
    <col min="9" max="9" width="18.21875" bestFit="1" customWidth="1"/>
    <col min="10" max="10" width="18.109375" bestFit="1" customWidth="1"/>
    <col min="12" max="12" width="10.44140625" bestFit="1" customWidth="1"/>
    <col min="14" max="14" width="4.88671875" bestFit="1" customWidth="1"/>
    <col min="15" max="15" width="29.33203125" bestFit="1" customWidth="1"/>
    <col min="16" max="16" width="12" bestFit="1" customWidth="1"/>
  </cols>
  <sheetData>
    <row r="1" spans="2:17" ht="15" thickBot="1" x14ac:dyDescent="0.35"/>
    <row r="2" spans="2:17" ht="15" customHeight="1" thickBot="1" x14ac:dyDescent="0.35">
      <c r="B2" s="173" t="s">
        <v>153</v>
      </c>
      <c r="C2" s="174"/>
      <c r="D2" s="174"/>
      <c r="E2" s="174"/>
      <c r="F2" s="174"/>
      <c r="G2" s="174"/>
      <c r="H2" s="174"/>
      <c r="I2" s="175"/>
      <c r="N2" s="99" t="s">
        <v>145</v>
      </c>
      <c r="O2" s="98" t="s">
        <v>148</v>
      </c>
      <c r="P2" s="99" t="s">
        <v>161</v>
      </c>
      <c r="Q2" s="98" t="s">
        <v>8</v>
      </c>
    </row>
    <row r="3" spans="2:17" ht="15" thickBot="1" x14ac:dyDescent="0.35">
      <c r="B3" s="176"/>
      <c r="C3" s="177"/>
      <c r="D3" s="177"/>
      <c r="E3" s="177"/>
      <c r="F3" s="177"/>
      <c r="G3" s="177"/>
      <c r="H3" s="177"/>
      <c r="I3" s="178"/>
      <c r="J3" s="165" t="s">
        <v>202</v>
      </c>
      <c r="K3" s="166"/>
      <c r="L3" s="167"/>
      <c r="N3" s="97"/>
      <c r="O3" s="63"/>
      <c r="P3" s="97"/>
      <c r="Q3" s="63"/>
    </row>
    <row r="4" spans="2:17" x14ac:dyDescent="0.3">
      <c r="B4" s="170" t="s">
        <v>37</v>
      </c>
      <c r="C4" s="171" t="s">
        <v>34</v>
      </c>
      <c r="D4" s="129">
        <v>45262</v>
      </c>
      <c r="E4" s="130"/>
      <c r="F4" s="129"/>
      <c r="G4" s="130"/>
      <c r="H4" s="130"/>
      <c r="I4" s="149"/>
      <c r="J4" s="152"/>
      <c r="K4" s="116"/>
      <c r="L4" s="117"/>
      <c r="N4" s="124">
        <v>1</v>
      </c>
      <c r="O4" s="125" t="s">
        <v>181</v>
      </c>
      <c r="P4" s="124">
        <v>1</v>
      </c>
      <c r="Q4" s="125"/>
    </row>
    <row r="5" spans="2:17" ht="15" thickBot="1" x14ac:dyDescent="0.35">
      <c r="B5" s="162"/>
      <c r="C5" s="164"/>
      <c r="D5" s="62" t="s">
        <v>49</v>
      </c>
      <c r="E5" s="62"/>
      <c r="F5" s="62"/>
      <c r="G5" s="62"/>
      <c r="H5" s="62"/>
      <c r="I5" s="148"/>
      <c r="J5" s="153"/>
      <c r="K5" s="60"/>
      <c r="L5" s="61"/>
      <c r="N5" s="124">
        <v>2</v>
      </c>
      <c r="O5" s="125" t="s">
        <v>182</v>
      </c>
      <c r="P5" s="124">
        <v>1</v>
      </c>
      <c r="Q5" s="125"/>
    </row>
    <row r="6" spans="2:17" x14ac:dyDescent="0.3">
      <c r="B6" s="31">
        <v>1</v>
      </c>
      <c r="C6" s="32" t="s">
        <v>13</v>
      </c>
      <c r="D6" s="40" t="s">
        <v>47</v>
      </c>
      <c r="E6" s="41"/>
      <c r="F6" s="40"/>
      <c r="G6" s="40"/>
      <c r="H6" s="40"/>
      <c r="I6" s="150"/>
      <c r="J6" s="53"/>
      <c r="K6" s="54"/>
      <c r="L6" s="55"/>
      <c r="N6" s="97">
        <v>3</v>
      </c>
      <c r="O6" s="63" t="s">
        <v>183</v>
      </c>
      <c r="P6" s="97">
        <v>0</v>
      </c>
      <c r="Q6" s="63"/>
    </row>
    <row r="7" spans="2:17" x14ac:dyDescent="0.3">
      <c r="B7" s="33">
        <v>2</v>
      </c>
      <c r="C7" s="34"/>
      <c r="D7" s="42"/>
      <c r="E7" s="43"/>
      <c r="F7" s="43"/>
      <c r="G7" s="50"/>
      <c r="H7" s="43"/>
      <c r="I7" s="151"/>
      <c r="J7" s="51"/>
      <c r="K7" s="43"/>
      <c r="L7" s="44"/>
      <c r="N7" s="124">
        <v>4</v>
      </c>
      <c r="O7" s="125" t="s">
        <v>184</v>
      </c>
      <c r="P7" s="124">
        <v>1</v>
      </c>
      <c r="Q7" s="125"/>
    </row>
    <row r="8" spans="2:17" x14ac:dyDescent="0.3">
      <c r="B8" s="33">
        <v>3</v>
      </c>
      <c r="C8" s="34"/>
      <c r="D8" s="42"/>
      <c r="E8" s="43"/>
      <c r="F8" s="43"/>
      <c r="G8" s="50"/>
      <c r="H8" s="43"/>
      <c r="I8" s="151"/>
      <c r="J8" s="51"/>
      <c r="K8" s="43"/>
      <c r="L8" s="44"/>
      <c r="N8" s="97">
        <v>5</v>
      </c>
      <c r="O8" s="63" t="s">
        <v>185</v>
      </c>
      <c r="P8" s="97">
        <v>0</v>
      </c>
      <c r="Q8" s="63"/>
    </row>
    <row r="9" spans="2:17" x14ac:dyDescent="0.3">
      <c r="B9" s="33">
        <v>4</v>
      </c>
      <c r="C9" s="34"/>
      <c r="D9" s="42"/>
      <c r="E9" s="43"/>
      <c r="F9" s="43"/>
      <c r="G9" s="50"/>
      <c r="H9" s="43"/>
      <c r="I9" s="151"/>
      <c r="J9" s="51"/>
      <c r="K9" s="43"/>
      <c r="L9" s="44"/>
      <c r="N9" s="124">
        <v>6</v>
      </c>
      <c r="O9" s="125" t="s">
        <v>186</v>
      </c>
      <c r="P9" s="124">
        <v>1</v>
      </c>
      <c r="Q9" s="125"/>
    </row>
    <row r="10" spans="2:17" x14ac:dyDescent="0.3">
      <c r="B10" s="33">
        <v>5</v>
      </c>
      <c r="C10" s="34"/>
      <c r="D10" s="42"/>
      <c r="E10" s="43"/>
      <c r="F10" s="43"/>
      <c r="G10" s="50"/>
      <c r="H10" s="43"/>
      <c r="I10" s="151"/>
      <c r="J10" s="51"/>
      <c r="K10" s="43"/>
      <c r="L10" s="44"/>
      <c r="N10" s="124">
        <v>7</v>
      </c>
      <c r="O10" s="125" t="s">
        <v>187</v>
      </c>
      <c r="P10" s="124">
        <v>1</v>
      </c>
      <c r="Q10" s="125"/>
    </row>
    <row r="11" spans="2:17" x14ac:dyDescent="0.3">
      <c r="B11" s="33">
        <v>6</v>
      </c>
      <c r="C11" s="63"/>
      <c r="D11" s="43"/>
      <c r="E11" s="43"/>
      <c r="F11" s="43"/>
      <c r="G11" s="43"/>
      <c r="H11" s="43"/>
      <c r="I11" s="151"/>
      <c r="J11" s="154"/>
      <c r="K11" s="134"/>
      <c r="L11" s="136"/>
      <c r="N11" s="124">
        <v>8</v>
      </c>
      <c r="O11" s="125" t="s">
        <v>188</v>
      </c>
      <c r="P11" s="124">
        <v>1</v>
      </c>
      <c r="Q11" s="125"/>
    </row>
    <row r="12" spans="2:17" x14ac:dyDescent="0.3">
      <c r="B12" s="172" t="s">
        <v>36</v>
      </c>
      <c r="C12" s="160"/>
      <c r="D12" s="63" t="s">
        <v>199</v>
      </c>
      <c r="E12" s="63"/>
      <c r="F12" s="63"/>
      <c r="G12" s="63"/>
      <c r="H12" s="63"/>
      <c r="I12" s="34"/>
      <c r="J12" s="141"/>
      <c r="K12" s="63"/>
      <c r="L12" s="142"/>
      <c r="N12" s="97">
        <v>9</v>
      </c>
      <c r="O12" s="63" t="s">
        <v>189</v>
      </c>
      <c r="P12" s="97">
        <v>0</v>
      </c>
      <c r="Q12" s="63"/>
    </row>
    <row r="13" spans="2:17" x14ac:dyDescent="0.3">
      <c r="B13" s="141"/>
      <c r="C13" s="63"/>
      <c r="D13" s="63"/>
      <c r="E13" s="63"/>
      <c r="F13" s="63"/>
      <c r="G13" s="63"/>
      <c r="H13" s="63"/>
      <c r="I13" s="34"/>
      <c r="J13" s="141"/>
      <c r="K13" s="63"/>
      <c r="L13" s="34"/>
      <c r="N13" s="97">
        <v>10</v>
      </c>
      <c r="O13" s="63" t="s">
        <v>190</v>
      </c>
      <c r="P13" s="97">
        <v>0</v>
      </c>
      <c r="Q13" s="63"/>
    </row>
    <row r="14" spans="2:17" x14ac:dyDescent="0.3">
      <c r="B14" s="141"/>
      <c r="C14" s="63"/>
      <c r="D14" s="63"/>
      <c r="E14" s="63"/>
      <c r="F14" s="63"/>
      <c r="G14" s="63"/>
      <c r="H14" s="63"/>
      <c r="I14" s="34"/>
      <c r="J14" s="141"/>
      <c r="K14" s="63"/>
      <c r="L14" s="34"/>
      <c r="N14" s="97">
        <v>11</v>
      </c>
      <c r="O14" s="63" t="s">
        <v>97</v>
      </c>
      <c r="P14" s="97">
        <v>0</v>
      </c>
      <c r="Q14" s="63"/>
    </row>
    <row r="15" spans="2:17" ht="15" thickBot="1" x14ac:dyDescent="0.35">
      <c r="B15" s="143"/>
      <c r="C15" s="144"/>
      <c r="D15" s="144"/>
      <c r="E15" s="144"/>
      <c r="F15" s="144"/>
      <c r="G15" s="144"/>
      <c r="H15" s="144"/>
      <c r="I15" s="36"/>
      <c r="J15" s="143"/>
      <c r="K15" s="144"/>
      <c r="L15" s="36"/>
      <c r="N15" s="97">
        <v>12</v>
      </c>
      <c r="O15" s="63" t="s">
        <v>192</v>
      </c>
      <c r="P15" s="97">
        <v>0</v>
      </c>
      <c r="Q15" s="63"/>
    </row>
    <row r="16" spans="2:17" x14ac:dyDescent="0.3">
      <c r="N16" s="97">
        <v>13</v>
      </c>
      <c r="O16" s="63" t="s">
        <v>191</v>
      </c>
      <c r="P16" s="97">
        <v>0</v>
      </c>
      <c r="Q16" s="63"/>
    </row>
    <row r="17" spans="12:17" x14ac:dyDescent="0.3">
      <c r="N17" s="97">
        <v>14</v>
      </c>
      <c r="O17" s="63" t="s">
        <v>193</v>
      </c>
      <c r="P17" s="97">
        <v>0</v>
      </c>
      <c r="Q17" s="63"/>
    </row>
    <row r="18" spans="12:17" x14ac:dyDescent="0.3">
      <c r="N18" s="97">
        <v>15</v>
      </c>
      <c r="O18" s="63" t="s">
        <v>194</v>
      </c>
      <c r="P18" s="97">
        <v>0</v>
      </c>
      <c r="Q18" s="63"/>
    </row>
    <row r="21" spans="12:17" x14ac:dyDescent="0.3">
      <c r="N21" s="97"/>
      <c r="O21" s="65" t="s">
        <v>162</v>
      </c>
      <c r="P21" s="126">
        <f>SUM(P4:P15)</f>
        <v>6</v>
      </c>
      <c r="Q21" s="63"/>
    </row>
    <row r="22" spans="12:17" x14ac:dyDescent="0.3">
      <c r="N22" s="97"/>
      <c r="O22" s="65" t="s">
        <v>150</v>
      </c>
      <c r="P22" s="126">
        <f>COUNT(P4:P18)</f>
        <v>15</v>
      </c>
      <c r="Q22" s="63"/>
    </row>
    <row r="23" spans="12:17" x14ac:dyDescent="0.3">
      <c r="N23" s="97"/>
      <c r="O23" s="65" t="s">
        <v>171</v>
      </c>
      <c r="P23" s="126">
        <f>ROUND((P21/P22)*100,2)</f>
        <v>40</v>
      </c>
      <c r="Q23" s="63"/>
    </row>
    <row r="24" spans="12:17" x14ac:dyDescent="0.3">
      <c r="L24" t="s">
        <v>46</v>
      </c>
    </row>
  </sheetData>
  <mergeCells count="5">
    <mergeCell ref="J3:L3"/>
    <mergeCell ref="B4:B5"/>
    <mergeCell ref="C4:C5"/>
    <mergeCell ref="B12:C12"/>
    <mergeCell ref="B2:I3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C353-496F-4BD6-A7EF-D042619A03C3}">
  <dimension ref="B1:P18"/>
  <sheetViews>
    <sheetView topLeftCell="C1" workbookViewId="0">
      <selection activeCell="K21" sqref="K21"/>
    </sheetView>
  </sheetViews>
  <sheetFormatPr defaultRowHeight="14.4" x14ac:dyDescent="0.3"/>
  <cols>
    <col min="2" max="2" width="5.33203125" bestFit="1" customWidth="1"/>
    <col min="3" max="3" width="22.44140625" customWidth="1"/>
    <col min="4" max="4" width="18.109375" bestFit="1" customWidth="1"/>
    <col min="5" max="5" width="17" bestFit="1" customWidth="1"/>
    <col min="6" max="6" width="17.88671875" customWidth="1"/>
    <col min="7" max="7" width="20.88671875" bestFit="1" customWidth="1"/>
    <col min="8" max="9" width="18.109375" bestFit="1" customWidth="1"/>
    <col min="11" max="11" width="10.44140625" bestFit="1" customWidth="1"/>
    <col min="13" max="13" width="4.88671875" bestFit="1" customWidth="1"/>
    <col min="14" max="14" width="29.33203125" bestFit="1" customWidth="1"/>
    <col min="15" max="15" width="12" bestFit="1" customWidth="1"/>
  </cols>
  <sheetData>
    <row r="1" spans="2:16" ht="15" thickBot="1" x14ac:dyDescent="0.35"/>
    <row r="2" spans="2:16" ht="15" customHeight="1" thickBot="1" x14ac:dyDescent="0.35">
      <c r="B2" s="173" t="s">
        <v>152</v>
      </c>
      <c r="C2" s="174"/>
      <c r="D2" s="174"/>
      <c r="E2" s="174"/>
      <c r="F2" s="174"/>
      <c r="G2" s="174"/>
      <c r="H2" s="174"/>
      <c r="M2" s="99" t="s">
        <v>145</v>
      </c>
      <c r="N2" s="98" t="s">
        <v>148</v>
      </c>
      <c r="O2" s="99" t="s">
        <v>161</v>
      </c>
      <c r="P2" s="98" t="s">
        <v>8</v>
      </c>
    </row>
    <row r="3" spans="2:16" x14ac:dyDescent="0.3">
      <c r="B3" s="176"/>
      <c r="C3" s="177"/>
      <c r="D3" s="177"/>
      <c r="E3" s="177"/>
      <c r="F3" s="177"/>
      <c r="G3" s="177"/>
      <c r="H3" s="177"/>
      <c r="I3" s="179"/>
      <c r="J3" s="180"/>
      <c r="K3" s="181"/>
      <c r="M3" s="97"/>
      <c r="N3" s="63"/>
      <c r="O3" s="97"/>
      <c r="P3" s="63"/>
    </row>
    <row r="4" spans="2:16" x14ac:dyDescent="0.3">
      <c r="B4" s="170" t="s">
        <v>37</v>
      </c>
      <c r="C4" s="171" t="s">
        <v>34</v>
      </c>
      <c r="D4" s="129">
        <v>45262</v>
      </c>
      <c r="E4" s="130"/>
      <c r="F4" s="129"/>
      <c r="G4" s="130"/>
      <c r="H4" s="130"/>
      <c r="I4" s="145"/>
      <c r="J4" s="137"/>
      <c r="K4" s="139"/>
      <c r="M4" s="124">
        <v>1</v>
      </c>
      <c r="N4" s="125" t="s">
        <v>173</v>
      </c>
      <c r="O4" s="124">
        <v>1</v>
      </c>
      <c r="P4" s="125"/>
    </row>
    <row r="5" spans="2:16" ht="15" thickBot="1" x14ac:dyDescent="0.35">
      <c r="B5" s="162"/>
      <c r="C5" s="164"/>
      <c r="D5" s="62" t="s">
        <v>200</v>
      </c>
      <c r="E5" s="62"/>
      <c r="F5" s="62"/>
      <c r="G5" s="62"/>
      <c r="H5" s="62"/>
      <c r="I5" s="146"/>
      <c r="J5" s="138"/>
      <c r="K5" s="140"/>
      <c r="M5" s="124">
        <v>2</v>
      </c>
      <c r="N5" s="125" t="s">
        <v>174</v>
      </c>
      <c r="O5" s="124">
        <v>1</v>
      </c>
      <c r="P5" s="125"/>
    </row>
    <row r="6" spans="2:16" x14ac:dyDescent="0.3">
      <c r="B6" s="31">
        <v>1</v>
      </c>
      <c r="C6" s="32" t="s">
        <v>13</v>
      </c>
      <c r="D6" s="40" t="s">
        <v>47</v>
      </c>
      <c r="E6" s="41"/>
      <c r="F6" s="40"/>
      <c r="G6" s="40"/>
      <c r="H6" s="40"/>
      <c r="I6" s="42"/>
      <c r="J6" s="43"/>
      <c r="K6" s="44"/>
      <c r="M6" s="124">
        <v>3</v>
      </c>
      <c r="N6" s="125" t="s">
        <v>175</v>
      </c>
      <c r="O6" s="124">
        <v>1</v>
      </c>
      <c r="P6" s="125"/>
    </row>
    <row r="7" spans="2:16" x14ac:dyDescent="0.3">
      <c r="B7" s="33">
        <v>2</v>
      </c>
      <c r="C7" s="34"/>
      <c r="D7" s="42"/>
      <c r="E7" s="43"/>
      <c r="F7" s="43"/>
      <c r="G7" s="50"/>
      <c r="H7" s="63"/>
      <c r="I7" s="42"/>
      <c r="J7" s="43"/>
      <c r="K7" s="44"/>
      <c r="M7" s="97">
        <v>4</v>
      </c>
      <c r="N7" s="63" t="s">
        <v>176</v>
      </c>
      <c r="O7" s="97">
        <v>0</v>
      </c>
      <c r="P7" s="63" t="s">
        <v>198</v>
      </c>
    </row>
    <row r="8" spans="2:16" x14ac:dyDescent="0.3">
      <c r="B8" s="33">
        <v>3</v>
      </c>
      <c r="C8" s="34"/>
      <c r="D8" s="42"/>
      <c r="E8" s="43"/>
      <c r="F8" s="43"/>
      <c r="G8" s="50"/>
      <c r="H8" s="63"/>
      <c r="I8" s="42"/>
      <c r="J8" s="43"/>
      <c r="K8" s="44"/>
      <c r="M8" s="97">
        <v>5</v>
      </c>
      <c r="N8" s="63" t="s">
        <v>177</v>
      </c>
      <c r="O8" s="97">
        <v>0</v>
      </c>
      <c r="P8" s="63"/>
    </row>
    <row r="9" spans="2:16" x14ac:dyDescent="0.3">
      <c r="B9" s="33">
        <v>4</v>
      </c>
      <c r="C9" s="34"/>
      <c r="D9" s="42"/>
      <c r="E9" s="43"/>
      <c r="F9" s="43"/>
      <c r="G9" s="50"/>
      <c r="H9" s="63"/>
      <c r="I9" s="42"/>
      <c r="J9" s="43"/>
      <c r="K9" s="44"/>
      <c r="M9" s="97">
        <v>6</v>
      </c>
      <c r="N9" s="63" t="s">
        <v>178</v>
      </c>
      <c r="O9" s="97">
        <v>0</v>
      </c>
      <c r="P9" s="63"/>
    </row>
    <row r="10" spans="2:16" x14ac:dyDescent="0.3">
      <c r="B10" s="33">
        <v>5</v>
      </c>
      <c r="C10" s="34"/>
      <c r="D10" s="42"/>
      <c r="E10" s="43"/>
      <c r="F10" s="43"/>
      <c r="G10" s="50"/>
      <c r="H10" s="63"/>
      <c r="I10" s="42"/>
      <c r="J10" s="43"/>
      <c r="K10" s="44"/>
      <c r="M10" s="97">
        <v>7</v>
      </c>
      <c r="N10" s="63" t="s">
        <v>179</v>
      </c>
      <c r="O10" s="97">
        <v>0</v>
      </c>
      <c r="P10" s="63"/>
    </row>
    <row r="11" spans="2:16" x14ac:dyDescent="0.3">
      <c r="B11" s="131">
        <v>6</v>
      </c>
      <c r="C11" s="132"/>
      <c r="D11" s="133"/>
      <c r="E11" s="134"/>
      <c r="F11" s="134"/>
      <c r="G11" s="64"/>
      <c r="H11" s="135"/>
      <c r="I11" s="42"/>
      <c r="J11" s="43"/>
      <c r="K11" s="44"/>
      <c r="M11" s="97">
        <v>8</v>
      </c>
      <c r="N11" s="63" t="s">
        <v>180</v>
      </c>
      <c r="O11" s="97">
        <v>0</v>
      </c>
      <c r="P11" s="63"/>
    </row>
    <row r="12" spans="2:16" x14ac:dyDescent="0.3">
      <c r="B12" s="172" t="s">
        <v>36</v>
      </c>
      <c r="C12" s="160"/>
      <c r="D12" s="63" t="s">
        <v>201</v>
      </c>
      <c r="E12" s="63"/>
      <c r="F12" s="63"/>
      <c r="G12" s="63"/>
      <c r="H12" s="63"/>
      <c r="I12" s="128"/>
      <c r="J12" s="63"/>
      <c r="K12" s="142"/>
      <c r="M12" s="97">
        <v>9</v>
      </c>
      <c r="N12" s="63" t="s">
        <v>195</v>
      </c>
      <c r="O12" s="97">
        <v>0</v>
      </c>
      <c r="P12" s="63"/>
    </row>
    <row r="13" spans="2:16" x14ac:dyDescent="0.3">
      <c r="B13" s="141"/>
      <c r="C13" s="63"/>
      <c r="D13" s="63"/>
      <c r="E13" s="63"/>
      <c r="F13" s="63"/>
      <c r="G13" s="63"/>
      <c r="H13" s="63"/>
      <c r="I13" s="128"/>
      <c r="J13" s="63"/>
      <c r="K13" s="34"/>
      <c r="M13" s="97">
        <v>10</v>
      </c>
      <c r="N13" s="63" t="s">
        <v>196</v>
      </c>
      <c r="O13" s="97">
        <v>0</v>
      </c>
      <c r="P13" s="63"/>
    </row>
    <row r="14" spans="2:16" x14ac:dyDescent="0.3">
      <c r="B14" s="141"/>
      <c r="C14" s="63"/>
      <c r="D14" s="63"/>
      <c r="E14" s="63"/>
      <c r="F14" s="63"/>
      <c r="G14" s="63"/>
      <c r="H14" s="63"/>
      <c r="I14" s="128"/>
      <c r="J14" s="63"/>
      <c r="K14" s="34"/>
      <c r="M14" s="97">
        <v>11</v>
      </c>
      <c r="N14" s="63" t="s">
        <v>197</v>
      </c>
      <c r="O14" s="97">
        <v>0</v>
      </c>
      <c r="P14" s="63"/>
    </row>
    <row r="15" spans="2:16" ht="15" thickBot="1" x14ac:dyDescent="0.35">
      <c r="B15" s="143"/>
      <c r="C15" s="144"/>
      <c r="D15" s="144"/>
      <c r="E15" s="144"/>
      <c r="F15" s="144"/>
      <c r="G15" s="144"/>
      <c r="H15" s="144"/>
      <c r="I15" s="147"/>
      <c r="J15" s="144"/>
      <c r="K15" s="36"/>
    </row>
    <row r="16" spans="2:16" x14ac:dyDescent="0.3">
      <c r="M16" s="97"/>
      <c r="N16" s="65" t="s">
        <v>162</v>
      </c>
      <c r="O16" s="126">
        <f>SUM(O4:O14)</f>
        <v>3</v>
      </c>
      <c r="P16" s="63"/>
    </row>
    <row r="17" spans="13:16" x14ac:dyDescent="0.3">
      <c r="M17" s="97"/>
      <c r="N17" s="65" t="s">
        <v>150</v>
      </c>
      <c r="O17" s="126">
        <f>COUNT(O4:O14)</f>
        <v>11</v>
      </c>
      <c r="P17" s="63"/>
    </row>
    <row r="18" spans="13:16" x14ac:dyDescent="0.3">
      <c r="M18" s="97"/>
      <c r="N18" s="65" t="s">
        <v>171</v>
      </c>
      <c r="O18" s="126">
        <f>ROUND((O16/O17)*100,2)</f>
        <v>27.27</v>
      </c>
      <c r="P18" s="63"/>
    </row>
  </sheetData>
  <mergeCells count="5">
    <mergeCell ref="I3:K3"/>
    <mergeCell ref="B4:B5"/>
    <mergeCell ref="C4:C5"/>
    <mergeCell ref="B12:C12"/>
    <mergeCell ref="B2:H3"/>
  </mergeCells>
  <phoneticPr fontId="9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Dashboard</vt:lpstr>
      <vt:lpstr>Fees</vt:lpstr>
      <vt:lpstr>Payout</vt:lpstr>
      <vt:lpstr>Issue</vt:lpstr>
      <vt:lpstr>Risk</vt:lpstr>
      <vt:lpstr>B1</vt:lpstr>
      <vt:lpstr>B2</vt:lpstr>
      <vt:lpstr>B3</vt:lpstr>
      <vt:lpstr>B4</vt:lpstr>
      <vt:lpstr>B5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 Chakrabarty</dc:creator>
  <cp:lastModifiedBy>Debashish Nath</cp:lastModifiedBy>
  <dcterms:created xsi:type="dcterms:W3CDTF">2023-10-10T03:32:24Z</dcterms:created>
  <dcterms:modified xsi:type="dcterms:W3CDTF">2023-12-02T08:51:09Z</dcterms:modified>
</cp:coreProperties>
</file>