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488AF6C7-2351-4A23-A8F8-D6DB3B49AC09}" xr6:coauthVersionLast="47" xr6:coauthVersionMax="47" xr10:uidLastSave="{00000000-0000-0000-0000-000000000000}"/>
  <bookViews>
    <workbookView xWindow="-98" yWindow="-98" windowWidth="19396" windowHeight="10395" tabRatio="800" xr2:uid="{00000000-000D-0000-FFFF-FFFF00000000}"/>
  </bookViews>
  <sheets>
    <sheet name="Profitability" sheetId="14" r:id="rId1"/>
  </sheets>
  <definedNames>
    <definedName name="_xlnm._FilterDatabase" localSheetId="0" hidden="1">Profitability!$A$1:$P$22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4" l="1"/>
  <c r="A17" i="14"/>
  <c r="H18" i="14"/>
  <c r="P18" i="14" s="1"/>
  <c r="O18" i="14" s="1"/>
  <c r="N18" i="14" s="1"/>
  <c r="M18" i="14" s="1"/>
  <c r="L18" i="14" s="1"/>
  <c r="P15" i="14"/>
  <c r="O15" i="14" s="1"/>
  <c r="N15" i="14" s="1"/>
  <c r="M15" i="14" s="1"/>
  <c r="L15" i="14" s="1"/>
  <c r="P16" i="14"/>
  <c r="H11" i="14"/>
  <c r="I11" i="14" s="1"/>
  <c r="H4" i="14"/>
  <c r="P4" i="14" s="1"/>
  <c r="H5" i="14"/>
  <c r="P5" i="14" s="1"/>
  <c r="H6" i="14"/>
  <c r="P6" i="14" s="1"/>
  <c r="H3" i="14"/>
  <c r="P3" i="14" s="1"/>
  <c r="H14" i="14"/>
  <c r="P14" i="14" s="1"/>
  <c r="H13" i="14"/>
  <c r="P13" i="14" s="1"/>
  <c r="H7" i="14"/>
  <c r="P7" i="14" s="1"/>
  <c r="P11" i="14" l="1"/>
  <c r="O11" i="14" s="1"/>
  <c r="N11" i="14" s="1"/>
  <c r="M11" i="14" s="1"/>
  <c r="L11" i="14" s="1"/>
  <c r="O6" i="14"/>
  <c r="N6" i="14" s="1"/>
  <c r="M6" i="14" s="1"/>
  <c r="L6" i="14" s="1"/>
  <c r="I13" i="14"/>
  <c r="O5" i="14"/>
  <c r="N5" i="14" s="1"/>
  <c r="M5" i="14" s="1"/>
  <c r="L5" i="14" s="1"/>
  <c r="O4" i="14"/>
  <c r="N4" i="14" s="1"/>
  <c r="M4" i="14" s="1"/>
  <c r="L4" i="14" s="1"/>
  <c r="O7" i="14"/>
  <c r="N7" i="14" s="1"/>
  <c r="M7" i="14" s="1"/>
  <c r="L7" i="14" s="1"/>
  <c r="O14" i="14"/>
  <c r="N14" i="14" s="1"/>
  <c r="M14" i="14" s="1"/>
  <c r="L14" i="14" s="1"/>
  <c r="O3" i="14"/>
  <c r="N3" i="14" s="1"/>
  <c r="M3" i="14" s="1"/>
  <c r="L3" i="14" s="1"/>
  <c r="O16" i="14"/>
  <c r="N16" i="14" s="1"/>
  <c r="M16" i="14" s="1"/>
  <c r="L16" i="14" s="1"/>
  <c r="O13" i="14"/>
  <c r="N13" i="14" s="1"/>
  <c r="M13" i="14" s="1"/>
  <c r="L13" i="14" s="1"/>
  <c r="I6" i="14"/>
  <c r="I5" i="14"/>
  <c r="I7" i="14"/>
  <c r="H21" i="14"/>
  <c r="P21" i="14" s="1"/>
  <c r="H20" i="14"/>
  <c r="P20" i="14" s="1"/>
  <c r="H19" i="14"/>
  <c r="P19" i="14" s="1"/>
  <c r="H22" i="14"/>
  <c r="P22" i="14" s="1"/>
  <c r="H17" i="14"/>
  <c r="P17" i="14" s="1"/>
  <c r="O17" i="14" s="1"/>
  <c r="N17" i="14" s="1"/>
  <c r="M17" i="14" s="1"/>
  <c r="L17" i="14" s="1"/>
  <c r="H12" i="14"/>
  <c r="P12" i="14" s="1"/>
  <c r="H10" i="14"/>
  <c r="P10" i="14" s="1"/>
  <c r="H9" i="14"/>
  <c r="P9" i="14" s="1"/>
  <c r="H8" i="14"/>
  <c r="P8" i="14" s="1"/>
  <c r="O19" i="14" l="1"/>
  <c r="N19" i="14" s="1"/>
  <c r="M19" i="14" s="1"/>
  <c r="L19" i="14" s="1"/>
  <c r="O8" i="14"/>
  <c r="N8" i="14" s="1"/>
  <c r="M8" i="14" s="1"/>
  <c r="L8" i="14" s="1"/>
  <c r="O20" i="14"/>
  <c r="N20" i="14" s="1"/>
  <c r="M20" i="14" s="1"/>
  <c r="L20" i="14" s="1"/>
  <c r="O9" i="14"/>
  <c r="N9" i="14" s="1"/>
  <c r="M9" i="14" s="1"/>
  <c r="L9" i="14" s="1"/>
  <c r="O21" i="14"/>
  <c r="N21" i="14" s="1"/>
  <c r="M21" i="14" s="1"/>
  <c r="L21" i="14" s="1"/>
  <c r="O10" i="14"/>
  <c r="N10" i="14" s="1"/>
  <c r="M10" i="14" s="1"/>
  <c r="L10" i="14" s="1"/>
  <c r="O22" i="14"/>
  <c r="N22" i="14" s="1"/>
  <c r="M22" i="14" s="1"/>
  <c r="L22" i="14" s="1"/>
  <c r="O12" i="14"/>
  <c r="N12" i="14" s="1"/>
  <c r="M12" i="14" s="1"/>
  <c r="L12" i="14" s="1"/>
  <c r="I14" i="14"/>
  <c r="I8" i="14"/>
  <c r="I10" i="14"/>
  <c r="I12" i="14"/>
  <c r="I9" i="14"/>
  <c r="I3" i="14"/>
  <c r="I4" i="14"/>
</calcChain>
</file>

<file path=xl/sharedStrings.xml><?xml version="1.0" encoding="utf-8"?>
<sst xmlns="http://schemas.openxmlformats.org/spreadsheetml/2006/main" count="93" uniqueCount="59">
  <si>
    <t>Maths</t>
  </si>
  <si>
    <t>Subject</t>
  </si>
  <si>
    <t>Course Name</t>
  </si>
  <si>
    <t>Lectures/ Week</t>
  </si>
  <si>
    <t>Labs/ Week</t>
  </si>
  <si>
    <t>Physics</t>
  </si>
  <si>
    <t>Chemistry</t>
  </si>
  <si>
    <t>?</t>
  </si>
  <si>
    <t>Biology</t>
  </si>
  <si>
    <t>Anirban</t>
  </si>
  <si>
    <t>GST</t>
  </si>
  <si>
    <t>Fees Freqncy</t>
  </si>
  <si>
    <t>Faculty</t>
  </si>
  <si>
    <t>Spoken English</t>
  </si>
  <si>
    <t>Once</t>
  </si>
  <si>
    <t>Avishek</t>
  </si>
  <si>
    <t>NEET &amp; IIT Crash Course  Physics</t>
  </si>
  <si>
    <t>NEET &amp; IIT Crash Course  Chemistry</t>
  </si>
  <si>
    <t>IIT Crash Course  Maths</t>
  </si>
  <si>
    <t>NEET &amp; IIT Crash Course  Biology</t>
  </si>
  <si>
    <t>Sayan</t>
  </si>
  <si>
    <t>Creative Writing, Public Speaking</t>
  </si>
  <si>
    <t>ChatGPT, Generative AI &amp; Prompt Engineering</t>
  </si>
  <si>
    <t>Data Science, Machine Learning</t>
  </si>
  <si>
    <t>Deep Learning Application, ML Ops</t>
  </si>
  <si>
    <t>AI/ML Live Project</t>
  </si>
  <si>
    <t>III - VIII - All Boards - AI, IoT</t>
  </si>
  <si>
    <t>IX - XII - All Boards- AI</t>
  </si>
  <si>
    <t>School Level - Creative Writing, Public Speaking</t>
  </si>
  <si>
    <t>Advanced Communication Skills</t>
  </si>
  <si>
    <t>Professional Grooming - Communication Skills</t>
  </si>
  <si>
    <t>Half-Yearly</t>
  </si>
  <si>
    <t>Data Analytics - Python, Data Visualization, AI Basics</t>
  </si>
  <si>
    <t>Internship - Live Project, Product Engg, Agile Proj Mgmt</t>
  </si>
  <si>
    <t>Debasish</t>
  </si>
  <si>
    <t>Rahul</t>
  </si>
  <si>
    <t>Course Length (Wks)</t>
  </si>
  <si>
    <t>Machine/Deep Learning / Neural Network, Sequence Models (NLP, RNN), Computer Vision (CNN), TensorFlow</t>
  </si>
  <si>
    <t>Offer Price</t>
  </si>
  <si>
    <t>Discount %</t>
  </si>
  <si>
    <t>Original Fees</t>
  </si>
  <si>
    <t>50+  Students</t>
  </si>
  <si>
    <t>21 - 50 Students</t>
  </si>
  <si>
    <t>11 - 20 Students</t>
  </si>
  <si>
    <t>1 - 2 Students</t>
  </si>
  <si>
    <t>3 - 10 Students</t>
  </si>
  <si>
    <t>Python for AI</t>
  </si>
  <si>
    <t>UI: HTML, CSS, JavaScript, React, Material UI</t>
  </si>
  <si>
    <t>Mobile Apps Development</t>
  </si>
  <si>
    <t>ML Projects Org, Hyperparameters, TF (Deep Dive), PyTorch, Keras, ML-Ops &amp; Deployment, GAN, LLM, LLM-Ops</t>
  </si>
  <si>
    <t>Yearly</t>
  </si>
  <si>
    <t>Teacher Payment Per Month</t>
  </si>
  <si>
    <t>All Other Subjects</t>
  </si>
  <si>
    <t>All  Other Subjects</t>
  </si>
  <si>
    <t>Full Stack Java: Advanced Java &amp; MySQL</t>
  </si>
  <si>
    <t>Full Stack Advanced Java</t>
  </si>
  <si>
    <t>Full Stack (HTML, CSS, JavaScript, React, Material UI)</t>
  </si>
  <si>
    <t>Full Stack (React Native (Android, IOS))</t>
  </si>
  <si>
    <t>AI, IoT, Robotics - Board Syllabus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</si>
</sst>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Oxygen"/>
    </font>
    <font>
      <b/>
      <sz val="8"/>
      <color theme="1"/>
      <name val="Oxygen"/>
    </font>
    <font>
      <sz val="8"/>
      <color theme="0"/>
      <name val="Oxygen"/>
    </font>
    <font>
      <sz val="8"/>
      <color theme="1"/>
      <name val="Oxygen"/>
    </font>
    <font>
      <b/>
      <sz val="8"/>
      <name val="Oxygen"/>
    </font>
  </fonts>
  <fills count="2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7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1" fontId="4" fillId="8" borderId="3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 wrapText="1"/>
    </xf>
    <xf numFmtId="1" fontId="4" fillId="19" borderId="1" xfId="0" applyNumberFormat="1" applyFont="1" applyFill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C52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ColWidth="10.796875" defaultRowHeight="10.9" x14ac:dyDescent="0.45"/>
  <cols>
    <col min="1" max="1" width="36.59765625" style="2" customWidth="1"/>
    <col min="2" max="2" width="38.9296875" style="12" customWidth="1"/>
    <col min="3" max="3" width="8.06640625" style="12" customWidth="1"/>
    <col min="4" max="4" width="6" style="12" customWidth="1"/>
    <col min="5" max="5" width="5.265625" style="12" customWidth="1"/>
    <col min="6" max="6" width="4.9296875" style="12" customWidth="1"/>
    <col min="7" max="7" width="8.33203125" style="12" customWidth="1"/>
    <col min="8" max="8" width="6.19921875" style="12" customWidth="1"/>
    <col min="9" max="9" width="4.53125" style="12" bestFit="1" customWidth="1"/>
    <col min="10" max="10" width="5.9296875" style="12" customWidth="1"/>
    <col min="11" max="11" width="5.19921875" style="12" customWidth="1"/>
    <col min="12" max="16" width="6.265625" style="12" customWidth="1"/>
    <col min="17" max="16384" width="10.796875" style="12"/>
  </cols>
  <sheetData>
    <row r="1" spans="1:16" s="2" customFormat="1" ht="24.75" customHeight="1" x14ac:dyDescent="0.45">
      <c r="A1" s="36" t="s">
        <v>2</v>
      </c>
      <c r="B1" s="34" t="s">
        <v>1</v>
      </c>
      <c r="C1" s="34" t="s">
        <v>12</v>
      </c>
      <c r="D1" s="34" t="s">
        <v>36</v>
      </c>
      <c r="E1" s="34" t="s">
        <v>3</v>
      </c>
      <c r="F1" s="34" t="s">
        <v>4</v>
      </c>
      <c r="G1" s="34" t="s">
        <v>11</v>
      </c>
      <c r="H1" s="34" t="s">
        <v>38</v>
      </c>
      <c r="I1" s="34" t="s">
        <v>10</v>
      </c>
      <c r="J1" s="34" t="s">
        <v>40</v>
      </c>
      <c r="K1" s="32" t="s">
        <v>39</v>
      </c>
      <c r="L1" s="30" t="s">
        <v>51</v>
      </c>
      <c r="M1" s="30"/>
      <c r="N1" s="30"/>
      <c r="O1" s="30"/>
      <c r="P1" s="31"/>
    </row>
    <row r="2" spans="1:16" s="2" customFormat="1" ht="32.65" x14ac:dyDescent="0.45">
      <c r="A2" s="37"/>
      <c r="B2" s="35"/>
      <c r="C2" s="35"/>
      <c r="D2" s="35"/>
      <c r="E2" s="35"/>
      <c r="F2" s="35"/>
      <c r="G2" s="35"/>
      <c r="H2" s="35"/>
      <c r="I2" s="35"/>
      <c r="J2" s="35"/>
      <c r="K2" s="33"/>
      <c r="L2" s="1" t="s">
        <v>41</v>
      </c>
      <c r="M2" s="3" t="s">
        <v>42</v>
      </c>
      <c r="N2" s="3" t="s">
        <v>43</v>
      </c>
      <c r="O2" s="3" t="s">
        <v>45</v>
      </c>
      <c r="P2" s="3" t="s">
        <v>44</v>
      </c>
    </row>
    <row r="3" spans="1:16" x14ac:dyDescent="0.45">
      <c r="A3" s="4" t="s">
        <v>46</v>
      </c>
      <c r="B3" s="5" t="s">
        <v>46</v>
      </c>
      <c r="C3" s="6" t="s">
        <v>9</v>
      </c>
      <c r="D3" s="7">
        <v>4</v>
      </c>
      <c r="E3" s="7">
        <v>1</v>
      </c>
      <c r="F3" s="7">
        <v>1</v>
      </c>
      <c r="G3" s="7" t="s">
        <v>14</v>
      </c>
      <c r="H3" s="7">
        <f>J3*0%</f>
        <v>0</v>
      </c>
      <c r="I3" s="7">
        <f>H3*18%</f>
        <v>0</v>
      </c>
      <c r="J3" s="8">
        <v>10000</v>
      </c>
      <c r="K3" s="9">
        <v>100</v>
      </c>
      <c r="L3" s="10">
        <f t="shared" ref="L3:M3" si="0">M3*2</f>
        <v>0</v>
      </c>
      <c r="M3" s="11">
        <f t="shared" si="0"/>
        <v>0</v>
      </c>
      <c r="N3" s="11">
        <f>O3*2</f>
        <v>0</v>
      </c>
      <c r="O3" s="11">
        <f>P3*2</f>
        <v>0</v>
      </c>
      <c r="P3" s="11">
        <f>IF(G3="Once",H3*90%,(IF(G3="Half-Yearly",(H3*90%)/6,(IF(G3="Yearly",(H3*90%)/12,"Formula Error")))))</f>
        <v>0</v>
      </c>
    </row>
    <row r="4" spans="1:16" ht="21.75" x14ac:dyDescent="0.45">
      <c r="A4" s="4" t="s">
        <v>23</v>
      </c>
      <c r="B4" s="5" t="s">
        <v>37</v>
      </c>
      <c r="C4" s="6" t="s">
        <v>9</v>
      </c>
      <c r="D4" s="7">
        <v>16</v>
      </c>
      <c r="E4" s="7">
        <v>1</v>
      </c>
      <c r="F4" s="7">
        <v>1</v>
      </c>
      <c r="G4" s="7" t="s">
        <v>14</v>
      </c>
      <c r="H4" s="7">
        <f>J4*0%</f>
        <v>0</v>
      </c>
      <c r="I4" s="7">
        <f>H4*18%</f>
        <v>0</v>
      </c>
      <c r="J4" s="8">
        <v>100000</v>
      </c>
      <c r="K4" s="9">
        <v>100</v>
      </c>
      <c r="L4" s="10">
        <f t="shared" ref="L4:N22" si="1">M4*2</f>
        <v>0</v>
      </c>
      <c r="M4" s="11">
        <f t="shared" si="1"/>
        <v>0</v>
      </c>
      <c r="N4" s="11">
        <f t="shared" si="1"/>
        <v>0</v>
      </c>
      <c r="O4" s="11">
        <f t="shared" ref="O4" si="2">P4*2</f>
        <v>0</v>
      </c>
      <c r="P4" s="11">
        <f t="shared" ref="P4:P22" si="3">IF(G4="Once",H4*90%,(IF(G4="Half-Yearly",(H4*90%)/6,(IF(G4="Yearly",(H4*90%)/12,"Formula Error")))))</f>
        <v>0</v>
      </c>
    </row>
    <row r="5" spans="1:16" ht="21.75" x14ac:dyDescent="0.45">
      <c r="A5" s="4" t="s">
        <v>24</v>
      </c>
      <c r="B5" s="5" t="s">
        <v>49</v>
      </c>
      <c r="C5" s="6" t="s">
        <v>9</v>
      </c>
      <c r="D5" s="7">
        <v>16</v>
      </c>
      <c r="E5" s="7">
        <v>1</v>
      </c>
      <c r="F5" s="7">
        <v>1</v>
      </c>
      <c r="G5" s="7" t="s">
        <v>14</v>
      </c>
      <c r="H5" s="7">
        <f>J5*0%</f>
        <v>0</v>
      </c>
      <c r="I5" s="7">
        <f t="shared" ref="I5:I6" si="4">H5*18%</f>
        <v>0</v>
      </c>
      <c r="J5" s="8">
        <v>100000</v>
      </c>
      <c r="K5" s="9">
        <v>100</v>
      </c>
      <c r="L5" s="10">
        <f t="shared" si="1"/>
        <v>0</v>
      </c>
      <c r="M5" s="11">
        <f t="shared" si="1"/>
        <v>0</v>
      </c>
      <c r="N5" s="11">
        <f t="shared" si="1"/>
        <v>0</v>
      </c>
      <c r="O5" s="11">
        <f t="shared" ref="O5" si="5">P5*2</f>
        <v>0</v>
      </c>
      <c r="P5" s="11">
        <f t="shared" si="3"/>
        <v>0</v>
      </c>
    </row>
    <row r="6" spans="1:16" x14ac:dyDescent="0.45">
      <c r="A6" s="4" t="s">
        <v>25</v>
      </c>
      <c r="B6" s="5" t="s">
        <v>33</v>
      </c>
      <c r="C6" s="6" t="s">
        <v>9</v>
      </c>
      <c r="D6" s="7">
        <v>16</v>
      </c>
      <c r="E6" s="7">
        <v>1</v>
      </c>
      <c r="F6" s="7">
        <v>1</v>
      </c>
      <c r="G6" s="7" t="s">
        <v>14</v>
      </c>
      <c r="H6" s="7">
        <f>J6*0%</f>
        <v>0</v>
      </c>
      <c r="I6" s="7">
        <f t="shared" si="4"/>
        <v>0</v>
      </c>
      <c r="J6" s="8">
        <v>200000</v>
      </c>
      <c r="K6" s="9">
        <v>100</v>
      </c>
      <c r="L6" s="10">
        <f t="shared" si="1"/>
        <v>0</v>
      </c>
      <c r="M6" s="11">
        <f t="shared" si="1"/>
        <v>0</v>
      </c>
      <c r="N6" s="11">
        <f t="shared" si="1"/>
        <v>0</v>
      </c>
      <c r="O6" s="11">
        <f t="shared" ref="O6" si="6">P6*2</f>
        <v>0</v>
      </c>
      <c r="P6" s="11">
        <f t="shared" si="3"/>
        <v>0</v>
      </c>
    </row>
    <row r="7" spans="1:16" x14ac:dyDescent="0.45">
      <c r="A7" s="13" t="s">
        <v>22</v>
      </c>
      <c r="B7" s="14" t="s">
        <v>22</v>
      </c>
      <c r="C7" s="6" t="s">
        <v>20</v>
      </c>
      <c r="D7" s="7">
        <v>12</v>
      </c>
      <c r="E7" s="7">
        <v>1</v>
      </c>
      <c r="F7" s="7">
        <v>1</v>
      </c>
      <c r="G7" s="7" t="s">
        <v>14</v>
      </c>
      <c r="H7" s="7">
        <f t="shared" ref="H7:H14" si="7">J7*50%</f>
        <v>6000</v>
      </c>
      <c r="I7" s="7">
        <f t="shared" ref="I7:I14" si="8">H7*18%</f>
        <v>1080</v>
      </c>
      <c r="J7" s="8">
        <v>12000</v>
      </c>
      <c r="K7" s="9">
        <v>50</v>
      </c>
      <c r="L7" s="10">
        <f t="shared" si="1"/>
        <v>86400</v>
      </c>
      <c r="M7" s="11">
        <f t="shared" si="1"/>
        <v>43200</v>
      </c>
      <c r="N7" s="11">
        <f t="shared" si="1"/>
        <v>21600</v>
      </c>
      <c r="O7" s="11">
        <f t="shared" ref="O7" si="9">P7*2</f>
        <v>10800</v>
      </c>
      <c r="P7" s="11">
        <f t="shared" si="3"/>
        <v>5400</v>
      </c>
    </row>
    <row r="8" spans="1:16" x14ac:dyDescent="0.45">
      <c r="A8" s="13" t="s">
        <v>32</v>
      </c>
      <c r="B8" s="14" t="s">
        <v>32</v>
      </c>
      <c r="C8" s="6" t="s">
        <v>20</v>
      </c>
      <c r="D8" s="7">
        <v>12</v>
      </c>
      <c r="E8" s="7">
        <v>1</v>
      </c>
      <c r="F8" s="7">
        <v>1</v>
      </c>
      <c r="G8" s="7" t="s">
        <v>14</v>
      </c>
      <c r="H8" s="7">
        <f t="shared" si="7"/>
        <v>6000</v>
      </c>
      <c r="I8" s="7">
        <f t="shared" si="8"/>
        <v>1080</v>
      </c>
      <c r="J8" s="8">
        <v>12000</v>
      </c>
      <c r="K8" s="9">
        <v>50</v>
      </c>
      <c r="L8" s="10">
        <f t="shared" si="1"/>
        <v>86400</v>
      </c>
      <c r="M8" s="11">
        <f t="shared" si="1"/>
        <v>43200</v>
      </c>
      <c r="N8" s="11">
        <f t="shared" si="1"/>
        <v>21600</v>
      </c>
      <c r="O8" s="11">
        <f t="shared" ref="O8" si="10">P8*2</f>
        <v>10800</v>
      </c>
      <c r="P8" s="11">
        <f t="shared" si="3"/>
        <v>5400</v>
      </c>
    </row>
    <row r="9" spans="1:16" x14ac:dyDescent="0.45">
      <c r="A9" s="15" t="s">
        <v>54</v>
      </c>
      <c r="B9" s="5" t="s">
        <v>55</v>
      </c>
      <c r="C9" s="6" t="s">
        <v>34</v>
      </c>
      <c r="D9" s="7">
        <v>12</v>
      </c>
      <c r="E9" s="7">
        <v>1</v>
      </c>
      <c r="F9" s="7">
        <v>1</v>
      </c>
      <c r="G9" s="7" t="s">
        <v>14</v>
      </c>
      <c r="H9" s="7">
        <f t="shared" si="7"/>
        <v>10000</v>
      </c>
      <c r="I9" s="7">
        <f t="shared" si="8"/>
        <v>1800</v>
      </c>
      <c r="J9" s="8">
        <v>20000</v>
      </c>
      <c r="K9" s="9">
        <v>50</v>
      </c>
      <c r="L9" s="10">
        <f t="shared" si="1"/>
        <v>144000</v>
      </c>
      <c r="M9" s="11">
        <f t="shared" si="1"/>
        <v>72000</v>
      </c>
      <c r="N9" s="11">
        <f t="shared" si="1"/>
        <v>36000</v>
      </c>
      <c r="O9" s="11">
        <f t="shared" ref="O9" si="11">P9*2</f>
        <v>18000</v>
      </c>
      <c r="P9" s="11">
        <f t="shared" si="3"/>
        <v>9000</v>
      </c>
    </row>
    <row r="10" spans="1:16" x14ac:dyDescent="0.45">
      <c r="A10" s="15" t="s">
        <v>47</v>
      </c>
      <c r="B10" s="5" t="s">
        <v>56</v>
      </c>
      <c r="C10" s="6" t="s">
        <v>34</v>
      </c>
      <c r="D10" s="7">
        <v>12</v>
      </c>
      <c r="E10" s="7">
        <v>1</v>
      </c>
      <c r="F10" s="7">
        <v>1</v>
      </c>
      <c r="G10" s="7" t="s">
        <v>14</v>
      </c>
      <c r="H10" s="7">
        <f t="shared" si="7"/>
        <v>10000</v>
      </c>
      <c r="I10" s="7">
        <f t="shared" si="8"/>
        <v>1800</v>
      </c>
      <c r="J10" s="8">
        <v>20000</v>
      </c>
      <c r="K10" s="9">
        <v>50</v>
      </c>
      <c r="L10" s="10">
        <f t="shared" si="1"/>
        <v>144000</v>
      </c>
      <c r="M10" s="11">
        <f t="shared" si="1"/>
        <v>72000</v>
      </c>
      <c r="N10" s="11">
        <f t="shared" si="1"/>
        <v>36000</v>
      </c>
      <c r="O10" s="11">
        <f t="shared" ref="O10:O11" si="12">P10*2</f>
        <v>18000</v>
      </c>
      <c r="P10" s="11">
        <f t="shared" si="3"/>
        <v>9000</v>
      </c>
    </row>
    <row r="11" spans="1:16" x14ac:dyDescent="0.45">
      <c r="A11" s="15" t="s">
        <v>48</v>
      </c>
      <c r="B11" s="5" t="s">
        <v>57</v>
      </c>
      <c r="C11" s="6" t="s">
        <v>34</v>
      </c>
      <c r="D11" s="7">
        <v>12</v>
      </c>
      <c r="E11" s="7">
        <v>1</v>
      </c>
      <c r="F11" s="7">
        <v>1</v>
      </c>
      <c r="G11" s="7" t="s">
        <v>14</v>
      </c>
      <c r="H11" s="7">
        <f t="shared" si="7"/>
        <v>10000</v>
      </c>
      <c r="I11" s="7">
        <f t="shared" si="8"/>
        <v>1800</v>
      </c>
      <c r="J11" s="8">
        <v>20000</v>
      </c>
      <c r="K11" s="9">
        <v>50</v>
      </c>
      <c r="L11" s="10">
        <f t="shared" si="1"/>
        <v>144000</v>
      </c>
      <c r="M11" s="11">
        <f t="shared" si="1"/>
        <v>72000</v>
      </c>
      <c r="N11" s="11">
        <f t="shared" si="1"/>
        <v>36000</v>
      </c>
      <c r="O11" s="11">
        <f t="shared" si="12"/>
        <v>18000</v>
      </c>
      <c r="P11" s="11">
        <f t="shared" si="3"/>
        <v>9000</v>
      </c>
    </row>
    <row r="12" spans="1:16" x14ac:dyDescent="0.45">
      <c r="A12" s="16" t="s">
        <v>13</v>
      </c>
      <c r="B12" s="17" t="s">
        <v>13</v>
      </c>
      <c r="C12" s="6" t="s">
        <v>35</v>
      </c>
      <c r="D12" s="7">
        <v>12</v>
      </c>
      <c r="E12" s="7">
        <v>2</v>
      </c>
      <c r="F12" s="7"/>
      <c r="G12" s="7" t="s">
        <v>14</v>
      </c>
      <c r="H12" s="7">
        <f t="shared" si="7"/>
        <v>3000</v>
      </c>
      <c r="I12" s="7">
        <f t="shared" si="8"/>
        <v>540</v>
      </c>
      <c r="J12" s="8">
        <v>6000</v>
      </c>
      <c r="K12" s="9">
        <v>50</v>
      </c>
      <c r="L12" s="10">
        <f t="shared" si="1"/>
        <v>43200</v>
      </c>
      <c r="M12" s="11">
        <f t="shared" si="1"/>
        <v>21600</v>
      </c>
      <c r="N12" s="11">
        <f t="shared" si="1"/>
        <v>10800</v>
      </c>
      <c r="O12" s="11">
        <f t="shared" ref="O12" si="13">P12*2</f>
        <v>5400</v>
      </c>
      <c r="P12" s="11">
        <f t="shared" si="3"/>
        <v>2700</v>
      </c>
    </row>
    <row r="13" spans="1:16" x14ac:dyDescent="0.45">
      <c r="A13" s="16" t="s">
        <v>30</v>
      </c>
      <c r="B13" s="17" t="s">
        <v>29</v>
      </c>
      <c r="C13" s="6" t="s">
        <v>35</v>
      </c>
      <c r="D13" s="7">
        <v>12</v>
      </c>
      <c r="E13" s="7">
        <v>2</v>
      </c>
      <c r="F13" s="7"/>
      <c r="G13" s="7" t="s">
        <v>14</v>
      </c>
      <c r="H13" s="7">
        <f t="shared" si="7"/>
        <v>3000</v>
      </c>
      <c r="I13" s="7">
        <f t="shared" si="8"/>
        <v>540</v>
      </c>
      <c r="J13" s="8">
        <v>6000</v>
      </c>
      <c r="K13" s="9">
        <v>50</v>
      </c>
      <c r="L13" s="10">
        <f t="shared" si="1"/>
        <v>43200</v>
      </c>
      <c r="M13" s="11">
        <f t="shared" si="1"/>
        <v>21600</v>
      </c>
      <c r="N13" s="11">
        <f t="shared" si="1"/>
        <v>10800</v>
      </c>
      <c r="O13" s="11">
        <f t="shared" ref="O13" si="14">P13*2</f>
        <v>5400</v>
      </c>
      <c r="P13" s="11">
        <f t="shared" si="3"/>
        <v>2700</v>
      </c>
    </row>
    <row r="14" spans="1:16" x14ac:dyDescent="0.45">
      <c r="A14" s="16" t="s">
        <v>28</v>
      </c>
      <c r="B14" s="17" t="s">
        <v>21</v>
      </c>
      <c r="C14" s="6" t="s">
        <v>35</v>
      </c>
      <c r="D14" s="7">
        <v>52</v>
      </c>
      <c r="E14" s="7">
        <v>2</v>
      </c>
      <c r="F14" s="7">
        <v>0</v>
      </c>
      <c r="G14" s="7" t="s">
        <v>31</v>
      </c>
      <c r="H14" s="7">
        <f t="shared" si="7"/>
        <v>6000</v>
      </c>
      <c r="I14" s="7">
        <f t="shared" si="8"/>
        <v>1080</v>
      </c>
      <c r="J14" s="8">
        <v>12000</v>
      </c>
      <c r="K14" s="9">
        <v>50</v>
      </c>
      <c r="L14" s="10">
        <f t="shared" si="1"/>
        <v>14400</v>
      </c>
      <c r="M14" s="11">
        <f t="shared" si="1"/>
        <v>7200</v>
      </c>
      <c r="N14" s="11">
        <f t="shared" si="1"/>
        <v>3600</v>
      </c>
      <c r="O14" s="11">
        <f t="shared" ref="O14" si="15">P14*2</f>
        <v>1800</v>
      </c>
      <c r="P14" s="11">
        <f t="shared" si="3"/>
        <v>900</v>
      </c>
    </row>
    <row r="15" spans="1:16" x14ac:dyDescent="0.45">
      <c r="A15" s="18" t="s">
        <v>27</v>
      </c>
      <c r="B15" s="17" t="s">
        <v>58</v>
      </c>
      <c r="C15" s="6" t="s">
        <v>20</v>
      </c>
      <c r="D15" s="7">
        <v>52</v>
      </c>
      <c r="E15" s="7">
        <v>1</v>
      </c>
      <c r="F15" s="7">
        <v>1</v>
      </c>
      <c r="G15" s="7" t="s">
        <v>31</v>
      </c>
      <c r="H15" s="7">
        <v>12000</v>
      </c>
      <c r="I15" s="7">
        <v>0</v>
      </c>
      <c r="J15" s="8">
        <v>18000</v>
      </c>
      <c r="K15" s="9">
        <v>50</v>
      </c>
      <c r="L15" s="10">
        <f t="shared" si="1"/>
        <v>28800</v>
      </c>
      <c r="M15" s="11">
        <f t="shared" si="1"/>
        <v>14400</v>
      </c>
      <c r="N15" s="11">
        <f t="shared" si="1"/>
        <v>7200</v>
      </c>
      <c r="O15" s="11">
        <f t="shared" ref="O15" si="16">P15*2</f>
        <v>3600</v>
      </c>
      <c r="P15" s="11">
        <f t="shared" si="3"/>
        <v>1800</v>
      </c>
    </row>
    <row r="16" spans="1:16" ht="11.25" thickBot="1" x14ac:dyDescent="0.5">
      <c r="A16" s="20" t="s">
        <v>26</v>
      </c>
      <c r="B16" s="17" t="s">
        <v>58</v>
      </c>
      <c r="C16" s="21" t="s">
        <v>20</v>
      </c>
      <c r="D16" s="22">
        <v>52</v>
      </c>
      <c r="E16" s="22">
        <v>1</v>
      </c>
      <c r="F16" s="22">
        <v>1</v>
      </c>
      <c r="G16" s="22" t="s">
        <v>31</v>
      </c>
      <c r="H16" s="22">
        <v>9000</v>
      </c>
      <c r="I16" s="22">
        <v>0</v>
      </c>
      <c r="J16" s="23">
        <v>24000</v>
      </c>
      <c r="K16" s="24">
        <v>50</v>
      </c>
      <c r="L16" s="10">
        <f t="shared" si="1"/>
        <v>21600</v>
      </c>
      <c r="M16" s="11">
        <f t="shared" si="1"/>
        <v>10800</v>
      </c>
      <c r="N16" s="11">
        <f t="shared" si="1"/>
        <v>5400</v>
      </c>
      <c r="O16" s="11">
        <f t="shared" ref="O16" si="17">P16*2</f>
        <v>2700</v>
      </c>
      <c r="P16" s="11">
        <f t="shared" si="3"/>
        <v>1350</v>
      </c>
    </row>
    <row r="17" spans="1:16" x14ac:dyDescent="0.45">
      <c r="A17" s="25" t="str">
        <f>"XI - XII - All Boards - " &amp; B17</f>
        <v>XI - XII - All Boards - All Other Subjects</v>
      </c>
      <c r="B17" s="26" t="s">
        <v>52</v>
      </c>
      <c r="C17" s="26"/>
      <c r="D17" s="27">
        <v>52</v>
      </c>
      <c r="E17" s="27"/>
      <c r="F17" s="27"/>
      <c r="G17" s="27" t="s">
        <v>31</v>
      </c>
      <c r="H17" s="27">
        <f t="shared" ref="H17" si="18">J17*50%</f>
        <v>36000</v>
      </c>
      <c r="I17" s="27">
        <v>0</v>
      </c>
      <c r="J17" s="8">
        <v>72000</v>
      </c>
      <c r="K17" s="8">
        <v>51</v>
      </c>
      <c r="L17" s="10">
        <f t="shared" ref="L17" si="19">M17*2</f>
        <v>86400</v>
      </c>
      <c r="M17" s="10">
        <f t="shared" ref="M17" si="20">N17*2</f>
        <v>43200</v>
      </c>
      <c r="N17" s="10">
        <f t="shared" ref="N17" si="21">O17*2</f>
        <v>21600</v>
      </c>
      <c r="O17" s="10">
        <f t="shared" ref="O17" si="22">P17*2</f>
        <v>10800</v>
      </c>
      <c r="P17" s="19">
        <f>IF(G17="Once",H17*90%,(IF(G17="Half-Yearly",(H17*90%)/6,(IF(G17="Yearly",(H17*90%)/12,"Formula Error")))))</f>
        <v>5400</v>
      </c>
    </row>
    <row r="18" spans="1:16" x14ac:dyDescent="0.45">
      <c r="A18" s="25" t="str">
        <f>"VIII - X - All Boards - " &amp; B18</f>
        <v>VIII - X - All Boards - All  Other Subjects</v>
      </c>
      <c r="B18" s="26" t="s">
        <v>53</v>
      </c>
      <c r="C18" s="26"/>
      <c r="D18" s="27">
        <v>52</v>
      </c>
      <c r="E18" s="27"/>
      <c r="F18" s="27"/>
      <c r="G18" s="27" t="s">
        <v>31</v>
      </c>
      <c r="H18" s="27">
        <f t="shared" ref="H18" si="23">J18*50%</f>
        <v>30000</v>
      </c>
      <c r="I18" s="27">
        <v>0</v>
      </c>
      <c r="J18" s="8">
        <v>60000</v>
      </c>
      <c r="K18" s="8">
        <v>51</v>
      </c>
      <c r="L18" s="10">
        <f t="shared" ref="L18" si="24">M18*2</f>
        <v>72000</v>
      </c>
      <c r="M18" s="10">
        <f t="shared" ref="M18" si="25">N18*2</f>
        <v>36000</v>
      </c>
      <c r="N18" s="10">
        <f t="shared" ref="N18" si="26">O18*2</f>
        <v>18000</v>
      </c>
      <c r="O18" s="10">
        <f t="shared" ref="O18" si="27">P18*2</f>
        <v>9000</v>
      </c>
      <c r="P18" s="19">
        <f t="shared" ref="P18" si="28">IF(G18="Once",H18*90%,(IF(G18="Half-Yearly",(H18*90%)/6,(IF(G18="Yearly",(H18*90%)/12,"Formula Error")))))</f>
        <v>4500</v>
      </c>
    </row>
    <row r="19" spans="1:16" x14ac:dyDescent="0.45">
      <c r="A19" s="28" t="s">
        <v>16</v>
      </c>
      <c r="B19" s="29" t="s">
        <v>5</v>
      </c>
      <c r="C19" s="29" t="s">
        <v>7</v>
      </c>
      <c r="D19" s="27">
        <v>104</v>
      </c>
      <c r="E19" s="27">
        <v>2</v>
      </c>
      <c r="F19" s="27"/>
      <c r="G19" s="27" t="s">
        <v>50</v>
      </c>
      <c r="H19" s="27">
        <f>J19*50%</f>
        <v>25000</v>
      </c>
      <c r="I19" s="27">
        <v>0</v>
      </c>
      <c r="J19" s="8">
        <v>50000</v>
      </c>
      <c r="K19" s="8">
        <v>50</v>
      </c>
      <c r="L19" s="10">
        <f t="shared" si="1"/>
        <v>30000</v>
      </c>
      <c r="M19" s="10">
        <f t="shared" si="1"/>
        <v>15000</v>
      </c>
      <c r="N19" s="10">
        <f t="shared" si="1"/>
        <v>7500</v>
      </c>
      <c r="O19" s="10">
        <f t="shared" ref="O19" si="29">P19*2</f>
        <v>3750</v>
      </c>
      <c r="P19" s="19">
        <f t="shared" si="3"/>
        <v>1875</v>
      </c>
    </row>
    <row r="20" spans="1:16" x14ac:dyDescent="0.45">
      <c r="A20" s="28" t="s">
        <v>17</v>
      </c>
      <c r="B20" s="29" t="s">
        <v>6</v>
      </c>
      <c r="C20" s="29" t="s">
        <v>7</v>
      </c>
      <c r="D20" s="27">
        <v>104</v>
      </c>
      <c r="E20" s="27">
        <v>2</v>
      </c>
      <c r="F20" s="27"/>
      <c r="G20" s="27" t="s">
        <v>50</v>
      </c>
      <c r="H20" s="27">
        <f>J20*50%</f>
        <v>25000</v>
      </c>
      <c r="I20" s="27">
        <v>0</v>
      </c>
      <c r="J20" s="8">
        <v>50000</v>
      </c>
      <c r="K20" s="8">
        <v>50</v>
      </c>
      <c r="L20" s="10">
        <f t="shared" si="1"/>
        <v>30000</v>
      </c>
      <c r="M20" s="10">
        <f t="shared" si="1"/>
        <v>15000</v>
      </c>
      <c r="N20" s="10">
        <f t="shared" si="1"/>
        <v>7500</v>
      </c>
      <c r="O20" s="10">
        <f t="shared" ref="O20" si="30">P20*2</f>
        <v>3750</v>
      </c>
      <c r="P20" s="19">
        <f t="shared" si="3"/>
        <v>1875</v>
      </c>
    </row>
    <row r="21" spans="1:16" x14ac:dyDescent="0.45">
      <c r="A21" s="28" t="s">
        <v>18</v>
      </c>
      <c r="B21" s="29" t="s">
        <v>0</v>
      </c>
      <c r="C21" s="29" t="s">
        <v>15</v>
      </c>
      <c r="D21" s="27">
        <v>104</v>
      </c>
      <c r="E21" s="27">
        <v>2</v>
      </c>
      <c r="F21" s="27"/>
      <c r="G21" s="27" t="s">
        <v>50</v>
      </c>
      <c r="H21" s="27">
        <f>J21*50%</f>
        <v>25000</v>
      </c>
      <c r="I21" s="27">
        <v>0</v>
      </c>
      <c r="J21" s="8">
        <v>50000</v>
      </c>
      <c r="K21" s="8">
        <v>50</v>
      </c>
      <c r="L21" s="10">
        <f t="shared" si="1"/>
        <v>30000</v>
      </c>
      <c r="M21" s="10">
        <f t="shared" si="1"/>
        <v>15000</v>
      </c>
      <c r="N21" s="10">
        <f t="shared" si="1"/>
        <v>7500</v>
      </c>
      <c r="O21" s="10">
        <f t="shared" ref="O21" si="31">P21*2</f>
        <v>3750</v>
      </c>
      <c r="P21" s="19">
        <f t="shared" si="3"/>
        <v>1875</v>
      </c>
    </row>
    <row r="22" spans="1:16" x14ac:dyDescent="0.45">
      <c r="A22" s="28" t="s">
        <v>19</v>
      </c>
      <c r="B22" s="29" t="s">
        <v>8</v>
      </c>
      <c r="C22" s="29" t="s">
        <v>7</v>
      </c>
      <c r="D22" s="27">
        <v>104</v>
      </c>
      <c r="E22" s="27">
        <v>2</v>
      </c>
      <c r="F22" s="27"/>
      <c r="G22" s="27" t="s">
        <v>50</v>
      </c>
      <c r="H22" s="27">
        <f>J22*50%</f>
        <v>25000</v>
      </c>
      <c r="I22" s="27">
        <v>0</v>
      </c>
      <c r="J22" s="8">
        <v>50000</v>
      </c>
      <c r="K22" s="8">
        <v>50</v>
      </c>
      <c r="L22" s="10">
        <f t="shared" si="1"/>
        <v>30000</v>
      </c>
      <c r="M22" s="10">
        <f t="shared" si="1"/>
        <v>15000</v>
      </c>
      <c r="N22" s="10">
        <f t="shared" si="1"/>
        <v>7500</v>
      </c>
      <c r="O22" s="10">
        <f t="shared" ref="O22" si="32">P22*2</f>
        <v>3750</v>
      </c>
      <c r="P22" s="19">
        <f t="shared" si="3"/>
        <v>1875</v>
      </c>
    </row>
  </sheetData>
  <autoFilter ref="A1:P22" xr:uid="{00000000-0001-0000-0000-000000000000}">
    <filterColumn colId="11" showButton="0"/>
    <filterColumn colId="12" showButton="0"/>
    <filterColumn colId="13" showButton="0"/>
    <filterColumn colId="14" showButton="0"/>
  </autoFilter>
  <mergeCells count="12">
    <mergeCell ref="L1:P1"/>
    <mergeCell ref="K1:K2"/>
    <mergeCell ref="C1:C2"/>
    <mergeCell ref="D1:D2"/>
    <mergeCell ref="A1:A2"/>
    <mergeCell ref="B1:B2"/>
    <mergeCell ref="E1:E2"/>
    <mergeCell ref="F1:F2"/>
    <mergeCell ref="J1:J2"/>
    <mergeCell ref="G1:G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2024-02-09T12:34:57Z</dcterms:modified>
</cp:coreProperties>
</file>