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terdisciplinar II\"/>
    </mc:Choice>
  </mc:AlternateContent>
  <xr:revisionPtr revIDLastSave="0" documentId="13_ncr:1_{A16AF6FB-BAF1-4825-BA41-3A6174C969A0}" xr6:coauthVersionLast="47" xr6:coauthVersionMax="47" xr10:uidLastSave="{00000000-0000-0000-0000-000000000000}"/>
  <bookViews>
    <workbookView xWindow="-108" yWindow="-108" windowWidth="23256" windowHeight="12456" firstSheet="6" activeTab="7" xr2:uid="{EF85B2D2-B4EC-402B-A563-16CB6F54C8D6}"/>
  </bookViews>
  <sheets>
    <sheet name="Dados" sheetId="1" r:id="rId1"/>
    <sheet name="Grafico de Linhas" sheetId="2" r:id="rId2"/>
    <sheet name="Gráfico de colunas" sheetId="3" r:id="rId3"/>
    <sheet name="Gráfico de setores" sheetId="5" r:id="rId4"/>
    <sheet name="Distribuição de Frequencia" sheetId="6" r:id="rId5"/>
    <sheet name="Medidas de proporção" sheetId="7" r:id="rId6"/>
    <sheet name="Medidas de variabilidade" sheetId="8" r:id="rId7"/>
    <sheet name="Anal. de Reg. e Grafico Disp." sheetId="11" r:id="rId8"/>
  </sheets>
  <definedNames>
    <definedName name="_xlchart.v1.0" hidden="1">'Distribuição de Frequencia'!$D$10:$D$29</definedName>
    <definedName name="_xlchart.v1.1" hidden="1">'Distribuição de Frequencia'!$D$9</definedName>
    <definedName name="_xlchart.v1.2" hidden="1">'Distribuição de Frequencia'!$F$10:$F$29</definedName>
    <definedName name="_xlchart.v1.3" hidden="1">'Distribuição de Frequencia'!$F$9</definedName>
    <definedName name="SegmentaçãodeDados_MÊS">#N/A</definedName>
  </definedNames>
  <calcPr calcId="191029"/>
  <pivotCaches>
    <pivotCache cacheId="0" r:id="rId9"/>
    <pivotCache cacheId="1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8" l="1"/>
  <c r="E8" i="8"/>
  <c r="E7" i="8"/>
  <c r="E6" i="8"/>
  <c r="E5" i="8"/>
  <c r="E4" i="8"/>
  <c r="E3" i="8"/>
  <c r="E3" i="7"/>
  <c r="E2" i="7"/>
  <c r="E1" i="7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/>
  <c r="F23" i="6" a="1"/>
  <c r="F23" i="6" s="1"/>
  <c r="F24" i="6" a="1"/>
  <c r="F24" i="6" s="1"/>
  <c r="F25" i="6" a="1"/>
  <c r="F25" i="6" s="1"/>
  <c r="F26" i="6" a="1"/>
  <c r="F26" i="6"/>
  <c r="F27" i="6" a="1"/>
  <c r="F27" i="6" s="1"/>
  <c r="F28" i="6" a="1"/>
  <c r="F28" i="6" s="1"/>
  <c r="F29" i="6" a="1"/>
  <c r="F29" i="6" s="1"/>
  <c r="F10" i="6" a="1"/>
  <c r="F10" i="6" s="1"/>
  <c r="E4" i="6"/>
  <c r="E3" i="6"/>
  <c r="E2" i="6" s="1"/>
  <c r="E6" i="6" s="1"/>
  <c r="E10" i="6" l="1"/>
  <c r="D11" i="6"/>
  <c r="D12" i="6" l="1"/>
  <c r="E11" i="6"/>
  <c r="D13" i="6" l="1"/>
  <c r="E12" i="6"/>
  <c r="D14" i="6" l="1"/>
  <c r="E13" i="6"/>
  <c r="D15" i="6" l="1"/>
  <c r="E14" i="6"/>
  <c r="D16" i="6" l="1"/>
  <c r="E15" i="6"/>
  <c r="E16" i="6" l="1"/>
  <c r="D17" i="6"/>
  <c r="E17" i="6" l="1"/>
  <c r="D18" i="6"/>
  <c r="D19" i="6" l="1"/>
  <c r="E18" i="6"/>
  <c r="E19" i="6" l="1"/>
  <c r="D20" i="6"/>
  <c r="E20" i="6" l="1"/>
  <c r="D21" i="6"/>
  <c r="D22" i="6" l="1"/>
  <c r="E21" i="6"/>
  <c r="E22" i="6" l="1"/>
  <c r="D23" i="6"/>
  <c r="E23" i="6" l="1"/>
  <c r="D24" i="6"/>
  <c r="E24" i="6" l="1"/>
  <c r="D25" i="6"/>
  <c r="E25" i="6" l="1"/>
  <c r="D26" i="6"/>
  <c r="E26" i="6" l="1"/>
  <c r="D27" i="6"/>
  <c r="D28" i="6" l="1"/>
  <c r="E27" i="6"/>
  <c r="D29" i="6" l="1"/>
  <c r="E28" i="6"/>
</calcChain>
</file>

<file path=xl/sharedStrings.xml><?xml version="1.0" encoding="utf-8"?>
<sst xmlns="http://schemas.openxmlformats.org/spreadsheetml/2006/main" count="882" uniqueCount="125">
  <si>
    <t>Carlos Souza</t>
  </si>
  <si>
    <t>Fernanda Oliveira</t>
  </si>
  <si>
    <t>João Almeida</t>
  </si>
  <si>
    <t>Mariana Santos</t>
  </si>
  <si>
    <t>Rodrigo Batista</t>
  </si>
  <si>
    <t>Tatiana Castro</t>
  </si>
  <si>
    <t>Gabriel Ferreira</t>
  </si>
  <si>
    <t>Luciana Pereira</t>
  </si>
  <si>
    <t>Bruno Lima</t>
  </si>
  <si>
    <t>Juliana Alves</t>
  </si>
  <si>
    <t>Pedro Henrique</t>
  </si>
  <si>
    <t>Bianca Monteiro</t>
  </si>
  <si>
    <t>Ricardo Lopes</t>
  </si>
  <si>
    <t>Patrícia Mendes</t>
  </si>
  <si>
    <t>Leonardo Martins</t>
  </si>
  <si>
    <t>Sofia Vieira</t>
  </si>
  <si>
    <t>Caio Moreira</t>
  </si>
  <si>
    <t>Eduarda Barros</t>
  </si>
  <si>
    <t>Rafael Gomes</t>
  </si>
  <si>
    <t>Ana Silva</t>
  </si>
  <si>
    <t>Alessandro Nunes</t>
  </si>
  <si>
    <t>Camila Ribeiro</t>
  </si>
  <si>
    <t>Renato Lima</t>
  </si>
  <si>
    <t>Jéssica Souza</t>
  </si>
  <si>
    <t>Letícia Alves</t>
  </si>
  <si>
    <t>Vinícius Carvalho</t>
  </si>
  <si>
    <t>Lucas Barros</t>
  </si>
  <si>
    <t>Mariana Oliveira</t>
  </si>
  <si>
    <t>Thiago Martins</t>
  </si>
  <si>
    <t>Fabiana Duarte</t>
  </si>
  <si>
    <t>Eduardo Faria</t>
  </si>
  <si>
    <t>Felipe Costa</t>
  </si>
  <si>
    <t>Carolina Soares</t>
  </si>
  <si>
    <t>Rafael Teixeira</t>
  </si>
  <si>
    <t>Bianca Nogueira</t>
  </si>
  <si>
    <t>Gustavo Pereira</t>
  </si>
  <si>
    <t>Fernanda Rocha</t>
  </si>
  <si>
    <t>Ricardo Monteiro</t>
  </si>
  <si>
    <t>Sofia Menezes</t>
  </si>
  <si>
    <t>Leonardo Vieira</t>
  </si>
  <si>
    <t>Isabela Duarte</t>
  </si>
  <si>
    <t>Daniel Almeida</t>
  </si>
  <si>
    <t>Aline Martins</t>
  </si>
  <si>
    <t>Victor Carvalho</t>
  </si>
  <si>
    <t>Beatriz Souza</t>
  </si>
  <si>
    <t>Alexandre Lima</t>
  </si>
  <si>
    <t>Mariana Batista</t>
  </si>
  <si>
    <t>Henrique Silva</t>
  </si>
  <si>
    <t>Paulo Henrique</t>
  </si>
  <si>
    <t>Renata Lima</t>
  </si>
  <si>
    <t>Sérgio Nogueira</t>
  </si>
  <si>
    <t>Camila Rodrigues</t>
  </si>
  <si>
    <t>Diego Ribeiro</t>
  </si>
  <si>
    <t>Larissa Carvalho</t>
  </si>
  <si>
    <t>Marcelo Almeida</t>
  </si>
  <si>
    <t>CLIENTE</t>
  </si>
  <si>
    <t>OPERAÇÃO</t>
  </si>
  <si>
    <t xml:space="preserve">DATA </t>
  </si>
  <si>
    <t>VALOR</t>
  </si>
  <si>
    <t>VENDA</t>
  </si>
  <si>
    <t>Rótulos de Linha</t>
  </si>
  <si>
    <t>Total Geral</t>
  </si>
  <si>
    <t>MÊS</t>
  </si>
  <si>
    <t>NOVEMBRO</t>
  </si>
  <si>
    <t>MAIO</t>
  </si>
  <si>
    <t>MARÇO</t>
  </si>
  <si>
    <t>AGOSTO</t>
  </si>
  <si>
    <t>SETEMBRO</t>
  </si>
  <si>
    <t>JANEIRO</t>
  </si>
  <si>
    <t>ABRIL</t>
  </si>
  <si>
    <t>JUNHO</t>
  </si>
  <si>
    <t>OUTUBRO</t>
  </si>
  <si>
    <t>FEVEREIRO</t>
  </si>
  <si>
    <t>JULHO</t>
  </si>
  <si>
    <t>DEZEMBRO</t>
  </si>
  <si>
    <t xml:space="preserve">AT = </t>
  </si>
  <si>
    <t xml:space="preserve">K = </t>
  </si>
  <si>
    <t>Soma de VALOR</t>
  </si>
  <si>
    <t xml:space="preserve">XMÁX = </t>
  </si>
  <si>
    <t xml:space="preserve">XMÍN = </t>
  </si>
  <si>
    <t xml:space="preserve">H = </t>
  </si>
  <si>
    <t>INICIO</t>
  </si>
  <si>
    <t>FREQUENCIA</t>
  </si>
  <si>
    <t xml:space="preserve">FIM </t>
  </si>
  <si>
    <t xml:space="preserve">MÉDIA = </t>
  </si>
  <si>
    <t xml:space="preserve">MEDIANA = </t>
  </si>
  <si>
    <t xml:space="preserve">MODA = </t>
  </si>
  <si>
    <t xml:space="preserve">DESVIO MÉDIO PADRÃO = </t>
  </si>
  <si>
    <t xml:space="preserve">VARIÂNCIA = </t>
  </si>
  <si>
    <t xml:space="preserve">CV = </t>
  </si>
  <si>
    <t xml:space="preserve">MÁXIMO = </t>
  </si>
  <si>
    <t xml:space="preserve">MÍNIMO = </t>
  </si>
  <si>
    <t>Fonte de Variação</t>
  </si>
  <si>
    <t>GL</t>
  </si>
  <si>
    <t>SQ (Soma dos Quadrados)</t>
  </si>
  <si>
    <t>MQ (Média dos Quadrados)</t>
  </si>
  <si>
    <t>F</t>
  </si>
  <si>
    <t>Regressão</t>
  </si>
  <si>
    <t>306,687,500.00</t>
  </si>
  <si>
    <t>Resíduo</t>
  </si>
  <si>
    <t>1,170,602,000.00</t>
  </si>
  <si>
    <t>117,060,200.00</t>
  </si>
  <si>
    <t>Total</t>
  </si>
  <si>
    <t>1,477,289,500.00</t>
  </si>
  <si>
    <t>ANOVA</t>
  </si>
  <si>
    <t>Termo</t>
  </si>
  <si>
    <t>Coeficiente</t>
  </si>
  <si>
    <t>Erro Padrão</t>
  </si>
  <si>
    <t>t-Stat</t>
  </si>
  <si>
    <t>P-valor</t>
  </si>
  <si>
    <t>Intercepto</t>
  </si>
  <si>
    <t>-4397.71</t>
  </si>
  <si>
    <t>9876.75</t>
  </si>
  <si>
    <t>-0.445259</t>
  </si>
  <si>
    <t>Inclinação</t>
  </si>
  <si>
    <t>1464.47</t>
  </si>
  <si>
    <t>2851.17</t>
  </si>
  <si>
    <t>0.513637</t>
  </si>
  <si>
    <t>Métrica</t>
  </si>
  <si>
    <t>Valor</t>
  </si>
  <si>
    <t>R múltiplo</t>
  </si>
  <si>
    <t>R-Quadrado</t>
  </si>
  <si>
    <t>R-quadrado ajustado</t>
  </si>
  <si>
    <t>Erro padrão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</si>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</sst>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[$R$-416]\ #,##0.00;[Red][$R$-416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/>
    <xf numFmtId="165" fontId="0" fillId="0" borderId="0" xfId="1" applyNumberFormat="1" applyFont="1" applyAlignment="1">
      <alignment horizontal="center" vertical="center"/>
    </xf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2" borderId="1" xfId="0" applyFill="1" applyBorder="1"/>
    <xf numFmtId="0" fontId="0" fillId="0" borderId="1" xfId="1" applyNumberFormat="1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2" applyBorder="1" applyAlignment="1">
      <alignment horizontal="left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3" fontId="1" fillId="3" borderId="1" xfId="2" applyNumberFormat="1" applyBorder="1" applyAlignment="1">
      <alignment vertical="center" wrapText="1"/>
    </xf>
  </cellXfs>
  <cellStyles count="3">
    <cellStyle name="40% - Ênfase5" xfId="2" builtinId="47"/>
    <cellStyle name="Moeda" xfId="1" builtinId="4"/>
    <cellStyle name="Normal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[Estatística.xlsx]Grafico de Linhas!Tabela dinâmica24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POR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'Grafico de Linhas'!$B$1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'Grafico de Linhas'!$A$2:$A$14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'Grafico de Linhas'!$B$2:$B$14</c:f>
              <c:numCache>
                <c:formatCode>General</c:formatCode>
                <c:ptCount val="12"/>
                <c:pt idx="0">
                  <c:v>370</c:v>
                </c:pt>
                <c:pt idx="1">
                  <c:v>917</c:v>
                </c:pt>
                <c:pt idx="2">
                  <c:v>1161</c:v>
                </c:pt>
                <c:pt idx="3">
                  <c:v>760</c:v>
                </c:pt>
                <c:pt idx="4">
                  <c:v>259</c:v>
                </c:pt>
                <c:pt idx="5">
                  <c:v>781</c:v>
                </c:pt>
                <c:pt idx="6">
                  <c:v>172</c:v>
                </c:pt>
                <c:pt idx="7">
                  <c:v>7360</c:v>
                </c:pt>
                <c:pt idx="8">
                  <c:v>4642</c:v>
                </c:pt>
                <c:pt idx="9">
                  <c:v>3427</c:v>
                </c:pt>
                <c:pt idx="10">
                  <c:v>41241</c:v>
                </c:pt>
                <c:pt idx="11">
                  <c:v>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59-4825-B4CF-B7AD914A5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834927"/>
        <c:axId val="1947834511"/>
      </c:lineChart>
      <c:catAx>
        <c:axId val="194783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7834511"/>
        <c:crosses val="autoZero"/>
        <c:auto val="1"/>
        <c:lblAlgn val="ctr"/>
        <c:lblOffset val="100"/>
        <c:noMultiLvlLbl val="0"/>
      </c:catAx>
      <c:valAx>
        <c:axId val="19478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783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[Estatística.xlsx]Gráfico de colunas!Tabela dinâmica25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POR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de colunas'!$B$1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colunas'!$A$2:$A$14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de colunas'!$B$2:$B$14</c:f>
              <c:numCache>
                <c:formatCode>General</c:formatCode>
                <c:ptCount val="12"/>
                <c:pt idx="0">
                  <c:v>370</c:v>
                </c:pt>
                <c:pt idx="1">
                  <c:v>917</c:v>
                </c:pt>
                <c:pt idx="2">
                  <c:v>1161</c:v>
                </c:pt>
                <c:pt idx="3">
                  <c:v>760</c:v>
                </c:pt>
                <c:pt idx="4">
                  <c:v>259</c:v>
                </c:pt>
                <c:pt idx="5">
                  <c:v>781</c:v>
                </c:pt>
                <c:pt idx="6">
                  <c:v>172</c:v>
                </c:pt>
                <c:pt idx="7">
                  <c:v>7360</c:v>
                </c:pt>
                <c:pt idx="8">
                  <c:v>4642</c:v>
                </c:pt>
                <c:pt idx="9">
                  <c:v>3427</c:v>
                </c:pt>
                <c:pt idx="10">
                  <c:v>41241</c:v>
                </c:pt>
                <c:pt idx="11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A-4177-8795-5AD7970E7E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940244415"/>
        <c:axId val="1940248575"/>
      </c:barChart>
      <c:catAx>
        <c:axId val="1940244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0248575"/>
        <c:crosses val="autoZero"/>
        <c:auto val="1"/>
        <c:lblAlgn val="ctr"/>
        <c:lblOffset val="100"/>
        <c:noMultiLvlLbl val="0"/>
      </c:catAx>
      <c:valAx>
        <c:axId val="19402485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024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[Estatística.xlsx]Gráfico de setores!Tabela dinâmica26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'Gráfico de setores'!$B$1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ED7-41B0-9DA5-CA204889BE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D7-41B0-9DA5-CA204889BE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ED7-41B0-9DA5-CA204889BE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ED7-41B0-9DA5-CA204889BE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ED7-41B0-9DA5-CA204889BE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ED7-41B0-9DA5-CA204889BE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ED7-41B0-9DA5-CA204889BE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ED7-41B0-9DA5-CA204889BE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ED7-41B0-9DA5-CA204889BE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ED7-41B0-9DA5-CA204889BE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ED7-41B0-9DA5-CA204889BE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ED7-41B0-9DA5-CA204889BE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de setores'!$A$2:$A$14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de setores'!$B$2:$B$14</c:f>
              <c:numCache>
                <c:formatCode>General</c:formatCode>
                <c:ptCount val="12"/>
                <c:pt idx="0">
                  <c:v>370</c:v>
                </c:pt>
                <c:pt idx="1">
                  <c:v>917</c:v>
                </c:pt>
                <c:pt idx="2">
                  <c:v>1161</c:v>
                </c:pt>
                <c:pt idx="3">
                  <c:v>760</c:v>
                </c:pt>
                <c:pt idx="4">
                  <c:v>259</c:v>
                </c:pt>
                <c:pt idx="5">
                  <c:v>781</c:v>
                </c:pt>
                <c:pt idx="6">
                  <c:v>172</c:v>
                </c:pt>
                <c:pt idx="7">
                  <c:v>7360</c:v>
                </c:pt>
                <c:pt idx="8">
                  <c:v>4642</c:v>
                </c:pt>
                <c:pt idx="9">
                  <c:v>3427</c:v>
                </c:pt>
                <c:pt idx="10">
                  <c:v>41241</c:v>
                </c:pt>
                <c:pt idx="11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8-4E61-B5CF-0E3DF32986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Valor Total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461942257217845E-2"/>
                  <c:y val="-4.53207932341790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strRef>
              <c:f>'Anal. de Reg. e Grafico Disp.'!$A$1:$A$12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xVal>
          <c:yVal>
            <c:numRef>
              <c:f>'Anal. de Reg. e Grafico Disp.'!$B$1:$B$12</c:f>
              <c:numCache>
                <c:formatCode>General</c:formatCode>
                <c:ptCount val="12"/>
                <c:pt idx="0">
                  <c:v>370</c:v>
                </c:pt>
                <c:pt idx="1">
                  <c:v>917</c:v>
                </c:pt>
                <c:pt idx="2">
                  <c:v>1161</c:v>
                </c:pt>
                <c:pt idx="3">
                  <c:v>760</c:v>
                </c:pt>
                <c:pt idx="4">
                  <c:v>259</c:v>
                </c:pt>
                <c:pt idx="5">
                  <c:v>781</c:v>
                </c:pt>
                <c:pt idx="6">
                  <c:v>172</c:v>
                </c:pt>
                <c:pt idx="7">
                  <c:v>7360</c:v>
                </c:pt>
                <c:pt idx="8">
                  <c:v>4642</c:v>
                </c:pt>
                <c:pt idx="9">
                  <c:v>3427</c:v>
                </c:pt>
                <c:pt idx="10">
                  <c:v>41241</c:v>
                </c:pt>
                <c:pt idx="11">
                  <c:v>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E-4BAB-9234-CEBDEFDFC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58144"/>
        <c:axId val="1451868544"/>
      </c:scatterChart>
      <c:valAx>
        <c:axId val="145185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1868544"/>
        <c:crosses val="autoZero"/>
        <c:crossBetween val="midCat"/>
      </c:valAx>
      <c:valAx>
        <c:axId val="14518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185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4971E69A-C490-4986-83EE-0B347065B8A9}" formatIdx="0">
          <cx:tx>
            <cx:txData>
              <cx:f>_xlchart.v1.1</cx:f>
              <cx:v>INICIO</cx:v>
            </cx:txData>
          </cx:tx>
          <cx:dataId val="0"/>
          <cx:layoutPr>
            <cx:binning intervalClosed="r"/>
          </cx:layoutPr>
        </cx:series>
        <cx:series layoutId="clusteredColumn" hidden="1" uniqueId="{AAF6E706-713D-47C5-924D-1263F780778C}" formatIdx="1">
          <cx:tx>
            <cx:txData>
              <cx:f>_xlchart.v1.3</cx:f>
              <cx:v>FREQUENCIA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0</xdr:row>
      <xdr:rowOff>156210</xdr:rowOff>
    </xdr:from>
    <xdr:to>
      <xdr:col>10</xdr:col>
      <xdr:colOff>579120</xdr:colOff>
      <xdr:row>19</xdr:row>
      <xdr:rowOff>114300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EB3F45F-9E61-41D0-B7CB-138B659E5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102870</xdr:rowOff>
    </xdr:from>
    <xdr:to>
      <xdr:col>12</xdr:col>
      <xdr:colOff>281940</xdr:colOff>
      <xdr:row>24</xdr:row>
      <xdr:rowOff>121920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7602CF-4DF4-4568-B77D-276FA1E16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1</xdr:row>
      <xdr:rowOff>15240</xdr:rowOff>
    </xdr:from>
    <xdr:to>
      <xdr:col>14</xdr:col>
      <xdr:colOff>350520</xdr:colOff>
      <xdr:row>26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939DD9A-9DBF-4806-ACAE-6433C6725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2</xdr:row>
      <xdr:rowOff>45720</xdr:rowOff>
    </xdr:from>
    <xdr:to>
      <xdr:col>17</xdr:col>
      <xdr:colOff>541020</xdr:colOff>
      <xdr:row>24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91A7F58-57C3-4AAE-829A-C09546EBA4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1680" y="411480"/>
              <a:ext cx="8039100" cy="415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350520</xdr:colOff>
      <xdr:row>0</xdr:row>
      <xdr:rowOff>0</xdr:rowOff>
    </xdr:from>
    <xdr:to>
      <xdr:col>8</xdr:col>
      <xdr:colOff>350520</xdr:colOff>
      <xdr:row>13</xdr:row>
      <xdr:rowOff>89535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ÊS">
              <a:extLst>
                <a:ext uri="{FF2B5EF4-FFF2-40B4-BE49-F238E27FC236}">
                  <a16:creationId xmlns:a16="http://schemas.microsoft.com/office/drawing/2014/main" id="{727F4A12-42E0-4002-8801-6F4A5F0D62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6780" y="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72390</xdr:rowOff>
    </xdr:from>
    <xdr:to>
      <xdr:col>10</xdr:col>
      <xdr:colOff>533400</xdr:colOff>
      <xdr:row>16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63820E-3A85-4101-B172-D610E52EA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Pedro" refreshedDate="45626.524425925927" createdVersion="7" refreshedVersion="7" minRefreshableVersion="3" recordCount="241" xr:uid="{EF49E71A-BA3F-4FB1-B1EC-701C04BD0BBE}">
  <cacheSource type="worksheet">
    <worksheetSource name="Tabela1[[VALOR]:[MÊS]]"/>
  </cacheSource>
  <cacheFields count="2">
    <cacheField name="VALOR" numFmtId="0">
      <sharedItems containsSemiMixedTypes="0" containsString="0" containsNumber="1" containsInteger="1" minValue="0" maxValue="5628"/>
    </cacheField>
    <cacheField name="MÊS" numFmtId="0">
      <sharedItems count="12">
        <s v="NOVEMBRO"/>
        <s v="MAIO"/>
        <s v="MARÇO"/>
        <s v="AGOSTO"/>
        <s v="SETEMBRO"/>
        <s v="JANEIRO"/>
        <s v="ABRIL"/>
        <s v="JUNHO"/>
        <s v="OUTUBRO"/>
        <s v="FEVEREIRO"/>
        <s v="JULHO"/>
        <s v="DEZEMB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Pedro" refreshedDate="45626.528665162034" createdVersion="7" refreshedVersion="7" minRefreshableVersion="3" recordCount="241" xr:uid="{F0C2E72D-C83A-4C88-9535-63F53B6770F9}">
  <cacheSource type="worksheet">
    <worksheetSource name="Tabela1"/>
  </cacheSource>
  <cacheFields count="5">
    <cacheField name="CLIENTE" numFmtId="0">
      <sharedItems/>
    </cacheField>
    <cacheField name="OPERAÇÃO" numFmtId="0">
      <sharedItems/>
    </cacheField>
    <cacheField name="DATA " numFmtId="14">
      <sharedItems containsSemiMixedTypes="0" containsNonDate="0" containsDate="1" containsString="0" minDate="2023-12-07T00:00:00" maxDate="2024-12-01T00:00:00"/>
    </cacheField>
    <cacheField name="VALOR" numFmtId="0">
      <sharedItems containsSemiMixedTypes="0" containsString="0" containsNumber="1" containsInteger="1" minValue="0" maxValue="5628"/>
    </cacheField>
    <cacheField name="MÊS" numFmtId="0">
      <sharedItems count="12">
        <s v="NOVEMBRO"/>
        <s v="MAIO"/>
        <s v="MARÇO"/>
        <s v="AGOSTO"/>
        <s v="SETEMBRO"/>
        <s v="JANEIRO"/>
        <s v="ABRIL"/>
        <s v="JUNHO"/>
        <s v="OUTUBRO"/>
        <s v="FEVEREIRO"/>
        <s v="JULHO"/>
        <s v="DEZEMBRO"/>
      </sharedItems>
    </cacheField>
  </cacheFields>
  <extLst>
    <ext xmlns:x14="http://schemas.microsoft.com/office/spreadsheetml/2009/9/main" uri="{725AE2AE-9491-48be-B2B4-4EB974FC3084}">
      <x14:pivotCacheDefinition pivotCacheId="6380614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n v="84"/>
    <x v="0"/>
  </r>
  <r>
    <n v="114"/>
    <x v="0"/>
  </r>
  <r>
    <n v="65"/>
    <x v="0"/>
  </r>
  <r>
    <n v="156"/>
    <x v="0"/>
  </r>
  <r>
    <n v="155"/>
    <x v="0"/>
  </r>
  <r>
    <n v="134"/>
    <x v="0"/>
  </r>
  <r>
    <n v="171"/>
    <x v="0"/>
  </r>
  <r>
    <n v="140"/>
    <x v="0"/>
  </r>
  <r>
    <n v="208"/>
    <x v="0"/>
  </r>
  <r>
    <n v="121"/>
    <x v="0"/>
  </r>
  <r>
    <n v="102"/>
    <x v="0"/>
  </r>
  <r>
    <n v="135"/>
    <x v="0"/>
  </r>
  <r>
    <n v="170"/>
    <x v="0"/>
  </r>
  <r>
    <n v="219"/>
    <x v="0"/>
  </r>
  <r>
    <n v="164"/>
    <x v="0"/>
  </r>
  <r>
    <n v="152"/>
    <x v="0"/>
  </r>
  <r>
    <n v="194"/>
    <x v="0"/>
  </r>
  <r>
    <n v="127"/>
    <x v="0"/>
  </r>
  <r>
    <n v="120"/>
    <x v="0"/>
  </r>
  <r>
    <n v="196"/>
    <x v="0"/>
  </r>
  <r>
    <n v="193"/>
    <x v="0"/>
  </r>
  <r>
    <n v="73"/>
    <x v="0"/>
  </r>
  <r>
    <n v="153"/>
    <x v="0"/>
  </r>
  <r>
    <n v="89"/>
    <x v="0"/>
  </r>
  <r>
    <n v="131"/>
    <x v="0"/>
  </r>
  <r>
    <n v="183"/>
    <x v="0"/>
  </r>
  <r>
    <n v="137"/>
    <x v="0"/>
  </r>
  <r>
    <n v="192"/>
    <x v="0"/>
  </r>
  <r>
    <n v="205"/>
    <x v="0"/>
  </r>
  <r>
    <n v="102"/>
    <x v="0"/>
  </r>
  <r>
    <n v="221"/>
    <x v="0"/>
  </r>
  <r>
    <n v="202"/>
    <x v="0"/>
  </r>
  <r>
    <n v="201"/>
    <x v="0"/>
  </r>
  <r>
    <n v="0"/>
    <x v="0"/>
  </r>
  <r>
    <n v="5628"/>
    <x v="0"/>
  </r>
  <r>
    <n v="4325"/>
    <x v="0"/>
  </r>
  <r>
    <n v="4832"/>
    <x v="0"/>
  </r>
  <r>
    <n v="432"/>
    <x v="0"/>
  </r>
  <r>
    <n v="650"/>
    <x v="0"/>
  </r>
  <r>
    <n v="172"/>
    <x v="0"/>
  </r>
  <r>
    <n v="148"/>
    <x v="0"/>
  </r>
  <r>
    <n v="147"/>
    <x v="0"/>
  </r>
  <r>
    <n v="44"/>
    <x v="0"/>
  </r>
  <r>
    <n v="158"/>
    <x v="0"/>
  </r>
  <r>
    <n v="186"/>
    <x v="0"/>
  </r>
  <r>
    <n v="188"/>
    <x v="0"/>
  </r>
  <r>
    <n v="97"/>
    <x v="0"/>
  </r>
  <r>
    <n v="136"/>
    <x v="0"/>
  </r>
  <r>
    <n v="154"/>
    <x v="0"/>
  </r>
  <r>
    <n v="161"/>
    <x v="0"/>
  </r>
  <r>
    <n v="120"/>
    <x v="0"/>
  </r>
  <r>
    <n v="120"/>
    <x v="0"/>
  </r>
  <r>
    <n v="70"/>
    <x v="0"/>
  </r>
  <r>
    <n v="93"/>
    <x v="0"/>
  </r>
  <r>
    <n v="164"/>
    <x v="0"/>
  </r>
  <r>
    <n v="180"/>
    <x v="0"/>
  </r>
  <r>
    <n v="152"/>
    <x v="0"/>
  </r>
  <r>
    <n v="175"/>
    <x v="0"/>
  </r>
  <r>
    <n v="2660"/>
    <x v="0"/>
  </r>
  <r>
    <n v="105"/>
    <x v="0"/>
  </r>
  <r>
    <n v="208"/>
    <x v="0"/>
  </r>
  <r>
    <n v="168"/>
    <x v="0"/>
  </r>
  <r>
    <n v="263"/>
    <x v="0"/>
  </r>
  <r>
    <n v="308"/>
    <x v="0"/>
  </r>
  <r>
    <n v="106"/>
    <x v="0"/>
  </r>
  <r>
    <n v="124"/>
    <x v="0"/>
  </r>
  <r>
    <n v="172"/>
    <x v="0"/>
  </r>
  <r>
    <n v="134"/>
    <x v="0"/>
  </r>
  <r>
    <n v="46"/>
    <x v="0"/>
  </r>
  <r>
    <n v="201"/>
    <x v="0"/>
  </r>
  <r>
    <n v="189"/>
    <x v="0"/>
  </r>
  <r>
    <n v="117"/>
    <x v="0"/>
  </r>
  <r>
    <n v="103"/>
    <x v="0"/>
  </r>
  <r>
    <n v="165"/>
    <x v="0"/>
  </r>
  <r>
    <n v="203"/>
    <x v="0"/>
  </r>
  <r>
    <n v="196"/>
    <x v="0"/>
  </r>
  <r>
    <n v="131"/>
    <x v="0"/>
  </r>
  <r>
    <n v="132"/>
    <x v="0"/>
  </r>
  <r>
    <n v="134"/>
    <x v="0"/>
  </r>
  <r>
    <n v="206"/>
    <x v="0"/>
  </r>
  <r>
    <n v="148"/>
    <x v="0"/>
  </r>
  <r>
    <n v="70"/>
    <x v="0"/>
  </r>
  <r>
    <n v="138"/>
    <x v="0"/>
  </r>
  <r>
    <n v="160"/>
    <x v="0"/>
  </r>
  <r>
    <n v="189"/>
    <x v="0"/>
  </r>
  <r>
    <n v="148"/>
    <x v="0"/>
  </r>
  <r>
    <n v="113"/>
    <x v="0"/>
  </r>
  <r>
    <n v="162"/>
    <x v="0"/>
  </r>
  <r>
    <n v="107"/>
    <x v="0"/>
  </r>
  <r>
    <n v="73"/>
    <x v="0"/>
  </r>
  <r>
    <n v="213"/>
    <x v="0"/>
  </r>
  <r>
    <n v="125"/>
    <x v="0"/>
  </r>
  <r>
    <n v="186"/>
    <x v="0"/>
  </r>
  <r>
    <n v="205"/>
    <x v="0"/>
  </r>
  <r>
    <n v="180"/>
    <x v="0"/>
  </r>
  <r>
    <n v="177"/>
    <x v="0"/>
  </r>
  <r>
    <n v="255"/>
    <x v="0"/>
  </r>
  <r>
    <n v="118"/>
    <x v="0"/>
  </r>
  <r>
    <n v="157"/>
    <x v="0"/>
  </r>
  <r>
    <n v="189"/>
    <x v="0"/>
  </r>
  <r>
    <n v="184"/>
    <x v="0"/>
  </r>
  <r>
    <n v="178"/>
    <x v="0"/>
  </r>
  <r>
    <n v="20"/>
    <x v="0"/>
  </r>
  <r>
    <n v="151"/>
    <x v="0"/>
  </r>
  <r>
    <n v="171"/>
    <x v="0"/>
  </r>
  <r>
    <n v="177"/>
    <x v="0"/>
  </r>
  <r>
    <n v="184"/>
    <x v="0"/>
  </r>
  <r>
    <n v="284"/>
    <x v="0"/>
  </r>
  <r>
    <n v="153"/>
    <x v="0"/>
  </r>
  <r>
    <n v="154"/>
    <x v="0"/>
  </r>
  <r>
    <n v="72"/>
    <x v="0"/>
  </r>
  <r>
    <n v="154"/>
    <x v="0"/>
  </r>
  <r>
    <n v="119"/>
    <x v="0"/>
  </r>
  <r>
    <n v="232"/>
    <x v="0"/>
  </r>
  <r>
    <n v="175"/>
    <x v="0"/>
  </r>
  <r>
    <n v="86"/>
    <x v="0"/>
  </r>
  <r>
    <n v="181"/>
    <x v="0"/>
  </r>
  <r>
    <n v="198"/>
    <x v="0"/>
  </r>
  <r>
    <n v="173"/>
    <x v="0"/>
  </r>
  <r>
    <n v="101"/>
    <x v="0"/>
  </r>
  <r>
    <n v="120"/>
    <x v="0"/>
  </r>
  <r>
    <n v="206"/>
    <x v="0"/>
  </r>
  <r>
    <n v="171"/>
    <x v="0"/>
  </r>
  <r>
    <n v="115"/>
    <x v="0"/>
  </r>
  <r>
    <n v="215"/>
    <x v="0"/>
  </r>
  <r>
    <n v="385"/>
    <x v="0"/>
  </r>
  <r>
    <n v="230"/>
    <x v="0"/>
  </r>
  <r>
    <n v="380"/>
    <x v="0"/>
  </r>
  <r>
    <n v="295"/>
    <x v="0"/>
  </r>
  <r>
    <n v="390"/>
    <x v="0"/>
  </r>
  <r>
    <n v="340"/>
    <x v="0"/>
  </r>
  <r>
    <n v="380"/>
    <x v="0"/>
  </r>
  <r>
    <n v="103"/>
    <x v="0"/>
  </r>
  <r>
    <n v="173"/>
    <x v="0"/>
  </r>
  <r>
    <n v="213"/>
    <x v="0"/>
  </r>
  <r>
    <n v="144"/>
    <x v="0"/>
  </r>
  <r>
    <n v="136"/>
    <x v="0"/>
  </r>
  <r>
    <n v="122"/>
    <x v="0"/>
  </r>
  <r>
    <n v="181"/>
    <x v="0"/>
  </r>
  <r>
    <n v="261"/>
    <x v="0"/>
  </r>
  <r>
    <n v="115"/>
    <x v="0"/>
  </r>
  <r>
    <n v="142"/>
    <x v="0"/>
  </r>
  <r>
    <n v="161"/>
    <x v="0"/>
  </r>
  <r>
    <n v="138"/>
    <x v="1"/>
  </r>
  <r>
    <n v="319"/>
    <x v="2"/>
  </r>
  <r>
    <n v="453"/>
    <x v="3"/>
  </r>
  <r>
    <n v="449"/>
    <x v="4"/>
  </r>
  <r>
    <n v="96"/>
    <x v="5"/>
  </r>
  <r>
    <n v="227"/>
    <x v="3"/>
  </r>
  <r>
    <n v="674"/>
    <x v="4"/>
  </r>
  <r>
    <n v="166"/>
    <x v="6"/>
  </r>
  <r>
    <n v="665"/>
    <x v="2"/>
  </r>
  <r>
    <n v="218"/>
    <x v="7"/>
  </r>
  <r>
    <n v="343"/>
    <x v="3"/>
  </r>
  <r>
    <n v="385"/>
    <x v="8"/>
  </r>
  <r>
    <n v="316"/>
    <x v="9"/>
  </r>
  <r>
    <n v="232"/>
    <x v="4"/>
  </r>
  <r>
    <n v="121"/>
    <x v="1"/>
  </r>
  <r>
    <n v="86"/>
    <x v="6"/>
  </r>
  <r>
    <n v="165"/>
    <x v="3"/>
  </r>
  <r>
    <n v="223"/>
    <x v="9"/>
  </r>
  <r>
    <n v="172"/>
    <x v="10"/>
  </r>
  <r>
    <n v="190"/>
    <x v="11"/>
  </r>
  <r>
    <n v="271"/>
    <x v="0"/>
  </r>
  <r>
    <n v="361"/>
    <x v="6"/>
  </r>
  <r>
    <n v="238"/>
    <x v="3"/>
  </r>
  <r>
    <n v="274"/>
    <x v="5"/>
  </r>
  <r>
    <n v="120"/>
    <x v="0"/>
  </r>
  <r>
    <n v="116"/>
    <x v="8"/>
  </r>
  <r>
    <n v="241"/>
    <x v="7"/>
  </r>
  <r>
    <n v="259"/>
    <x v="3"/>
  </r>
  <r>
    <n v="279"/>
    <x v="9"/>
  </r>
  <r>
    <n v="142"/>
    <x v="4"/>
  </r>
  <r>
    <n v="117"/>
    <x v="7"/>
  </r>
  <r>
    <n v="177"/>
    <x v="2"/>
  </r>
  <r>
    <n v="99"/>
    <x v="9"/>
  </r>
  <r>
    <n v="147"/>
    <x v="6"/>
  </r>
  <r>
    <n v="205"/>
    <x v="7"/>
  </r>
  <r>
    <n v="94"/>
    <x v="11"/>
  </r>
  <r>
    <n v="128"/>
    <x v="4"/>
  </r>
  <r>
    <n v="82"/>
    <x v="11"/>
  </r>
  <r>
    <n v="165"/>
    <x v="8"/>
  </r>
  <r>
    <n v="89"/>
    <x v="8"/>
  </r>
  <r>
    <n v="123"/>
    <x v="8"/>
  </r>
  <r>
    <n v="175"/>
    <x v="8"/>
  </r>
  <r>
    <n v="95"/>
    <x v="8"/>
  </r>
  <r>
    <n v="189"/>
    <x v="8"/>
  </r>
  <r>
    <n v="147"/>
    <x v="8"/>
  </r>
  <r>
    <n v="130"/>
    <x v="8"/>
  </r>
  <r>
    <n v="215"/>
    <x v="8"/>
  </r>
  <r>
    <n v="167"/>
    <x v="8"/>
  </r>
  <r>
    <n v="145"/>
    <x v="8"/>
  </r>
  <r>
    <n v="155"/>
    <x v="8"/>
  </r>
  <r>
    <n v="160"/>
    <x v="8"/>
  </r>
  <r>
    <n v="110"/>
    <x v="8"/>
  </r>
  <r>
    <n v="95"/>
    <x v="8"/>
  </r>
  <r>
    <n v="112"/>
    <x v="8"/>
  </r>
  <r>
    <n v="200"/>
    <x v="8"/>
  </r>
  <r>
    <n v="89"/>
    <x v="8"/>
  </r>
  <r>
    <n v="175"/>
    <x v="8"/>
  </r>
  <r>
    <n v="190"/>
    <x v="8"/>
  </r>
  <r>
    <n v="165"/>
    <x v="4"/>
  </r>
  <r>
    <n v="175"/>
    <x v="4"/>
  </r>
  <r>
    <n v="119"/>
    <x v="4"/>
  </r>
  <r>
    <n v="11"/>
    <x v="4"/>
  </r>
  <r>
    <n v="195"/>
    <x v="4"/>
  </r>
  <r>
    <n v="205"/>
    <x v="4"/>
  </r>
  <r>
    <n v="175"/>
    <x v="4"/>
  </r>
  <r>
    <n v="195"/>
    <x v="4"/>
  </r>
  <r>
    <n v="209"/>
    <x v="4"/>
  </r>
  <r>
    <n v="175"/>
    <x v="4"/>
  </r>
  <r>
    <n v="133"/>
    <x v="4"/>
  </r>
  <r>
    <n v="147"/>
    <x v="4"/>
  </r>
  <r>
    <n v="188"/>
    <x v="4"/>
  </r>
  <r>
    <n v="169"/>
    <x v="4"/>
  </r>
  <r>
    <n v="149"/>
    <x v="4"/>
  </r>
  <r>
    <n v="118"/>
    <x v="4"/>
  </r>
  <r>
    <n v="190"/>
    <x v="4"/>
  </r>
  <r>
    <n v="7"/>
    <x v="4"/>
  </r>
  <r>
    <n v="150"/>
    <x v="4"/>
  </r>
  <r>
    <n v="142"/>
    <x v="4"/>
  </r>
  <r>
    <n v="1475"/>
    <x v="3"/>
  </r>
  <r>
    <n v="185"/>
    <x v="3"/>
  </r>
  <r>
    <n v="118"/>
    <x v="3"/>
  </r>
  <r>
    <n v="115"/>
    <x v="3"/>
  </r>
  <r>
    <n v="180"/>
    <x v="3"/>
  </r>
  <r>
    <n v="1215"/>
    <x v="3"/>
  </r>
  <r>
    <n v="198"/>
    <x v="3"/>
  </r>
  <r>
    <n v="170"/>
    <x v="3"/>
  </r>
  <r>
    <n v="239"/>
    <x v="3"/>
  </r>
  <r>
    <n v="185"/>
    <x v="3"/>
  </r>
  <r>
    <n v="148"/>
    <x v="3"/>
  </r>
  <r>
    <n v="177"/>
    <x v="3"/>
  </r>
  <r>
    <n v="198"/>
    <x v="3"/>
  </r>
  <r>
    <n v="179"/>
    <x v="3"/>
  </r>
  <r>
    <n v="159"/>
    <x v="3"/>
  </r>
  <r>
    <n v="128"/>
    <x v="3"/>
  </r>
  <r>
    <n v="199"/>
    <x v="3"/>
  </r>
  <r>
    <n v="92"/>
    <x v="3"/>
  </r>
  <r>
    <n v="165"/>
    <x v="3"/>
  </r>
  <r>
    <n v="15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s v="Carlos Souza"/>
    <s v="VENDA"/>
    <d v="2024-11-29T00:00:00"/>
    <n v="84"/>
    <x v="0"/>
  </r>
  <r>
    <s v="Fernanda Oliveira"/>
    <s v="VENDA"/>
    <d v="2024-11-28T00:00:00"/>
    <n v="114"/>
    <x v="0"/>
  </r>
  <r>
    <s v="João Almeida"/>
    <s v="VENDA"/>
    <d v="2024-11-27T00:00:00"/>
    <n v="65"/>
    <x v="0"/>
  </r>
  <r>
    <s v="Mariana Santos"/>
    <s v="VENDA"/>
    <d v="2024-11-09T00:00:00"/>
    <n v="156"/>
    <x v="0"/>
  </r>
  <r>
    <s v="Rodrigo Batista"/>
    <s v="VENDA"/>
    <d v="2024-11-30T00:00:00"/>
    <n v="155"/>
    <x v="0"/>
  </r>
  <r>
    <s v="Tatiana Castro"/>
    <s v="VENDA"/>
    <d v="2024-11-09T00:00:00"/>
    <n v="134"/>
    <x v="0"/>
  </r>
  <r>
    <s v="Gabriel Ferreira"/>
    <s v="VENDA"/>
    <d v="2024-11-29T00:00:00"/>
    <n v="171"/>
    <x v="0"/>
  </r>
  <r>
    <s v="Luciana Pereira"/>
    <s v="VENDA"/>
    <d v="2024-11-11T00:00:00"/>
    <n v="140"/>
    <x v="0"/>
  </r>
  <r>
    <s v="Bruno Lima"/>
    <s v="VENDA"/>
    <d v="2024-11-18T00:00:00"/>
    <n v="208"/>
    <x v="0"/>
  </r>
  <r>
    <s v="Juliana Alves"/>
    <s v="VENDA"/>
    <d v="2024-11-21T00:00:00"/>
    <n v="121"/>
    <x v="0"/>
  </r>
  <r>
    <s v="Pedro Henrique"/>
    <s v="VENDA"/>
    <d v="2024-11-18T00:00:00"/>
    <n v="102"/>
    <x v="0"/>
  </r>
  <r>
    <s v="Bianca Monteiro"/>
    <s v="VENDA"/>
    <d v="2024-11-15T00:00:00"/>
    <n v="135"/>
    <x v="0"/>
  </r>
  <r>
    <s v="Ricardo Lopes"/>
    <s v="VENDA"/>
    <d v="2024-11-28T00:00:00"/>
    <n v="170"/>
    <x v="0"/>
  </r>
  <r>
    <s v="Patrícia Mendes"/>
    <s v="VENDA"/>
    <d v="2024-11-08T00:00:00"/>
    <n v="219"/>
    <x v="0"/>
  </r>
  <r>
    <s v="Leonardo Martins"/>
    <s v="VENDA"/>
    <d v="2024-11-19T00:00:00"/>
    <n v="164"/>
    <x v="0"/>
  </r>
  <r>
    <s v="Sofia Vieira"/>
    <s v="VENDA"/>
    <d v="2024-11-12T00:00:00"/>
    <n v="152"/>
    <x v="0"/>
  </r>
  <r>
    <s v="Caio Moreira"/>
    <s v="VENDA"/>
    <d v="2024-11-20T00:00:00"/>
    <n v="194"/>
    <x v="0"/>
  </r>
  <r>
    <s v="Eduarda Barros"/>
    <s v="VENDA"/>
    <d v="2024-11-15T00:00:00"/>
    <n v="127"/>
    <x v="0"/>
  </r>
  <r>
    <s v="Rafael Gomes"/>
    <s v="VENDA"/>
    <d v="2024-11-16T00:00:00"/>
    <n v="120"/>
    <x v="0"/>
  </r>
  <r>
    <s v="Ana Silva"/>
    <s v="VENDA"/>
    <d v="2024-11-07T00:00:00"/>
    <n v="196"/>
    <x v="0"/>
  </r>
  <r>
    <s v="Carlos Souza"/>
    <s v="VENDA"/>
    <d v="2024-11-10T00:00:00"/>
    <n v="193"/>
    <x v="0"/>
  </r>
  <r>
    <s v="Fernanda Oliveira"/>
    <s v="VENDA"/>
    <d v="2024-11-01T00:00:00"/>
    <n v="73"/>
    <x v="0"/>
  </r>
  <r>
    <s v="João Almeida"/>
    <s v="VENDA"/>
    <d v="2024-11-06T00:00:00"/>
    <n v="153"/>
    <x v="0"/>
  </r>
  <r>
    <s v="Mariana Santos"/>
    <s v="VENDA"/>
    <d v="2024-11-08T00:00:00"/>
    <n v="89"/>
    <x v="0"/>
  </r>
  <r>
    <s v="Rodrigo Batista"/>
    <s v="VENDA"/>
    <d v="2024-11-06T00:00:00"/>
    <n v="131"/>
    <x v="0"/>
  </r>
  <r>
    <s v="Tatiana Castro"/>
    <s v="VENDA"/>
    <d v="2024-11-21T00:00:00"/>
    <n v="183"/>
    <x v="0"/>
  </r>
  <r>
    <s v="Gabriel Ferreira"/>
    <s v="VENDA"/>
    <d v="2024-11-17T00:00:00"/>
    <n v="137"/>
    <x v="0"/>
  </r>
  <r>
    <s v="Luciana Pereira"/>
    <s v="VENDA"/>
    <d v="2024-11-30T00:00:00"/>
    <n v="192"/>
    <x v="0"/>
  </r>
  <r>
    <s v="Bruno Lima"/>
    <s v="VENDA"/>
    <d v="2024-11-10T00:00:00"/>
    <n v="205"/>
    <x v="0"/>
  </r>
  <r>
    <s v="Juliana Alves"/>
    <s v="VENDA"/>
    <d v="2024-11-20T00:00:00"/>
    <n v="102"/>
    <x v="0"/>
  </r>
  <r>
    <s v="Pedro Henrique"/>
    <s v="VENDA"/>
    <d v="2024-11-02T00:00:00"/>
    <n v="221"/>
    <x v="0"/>
  </r>
  <r>
    <s v="Bianca Monteiro"/>
    <s v="VENDA"/>
    <d v="2024-11-14T00:00:00"/>
    <n v="202"/>
    <x v="0"/>
  </r>
  <r>
    <s v="Ricardo Lopes"/>
    <s v="VENDA"/>
    <d v="2024-11-21T00:00:00"/>
    <n v="201"/>
    <x v="0"/>
  </r>
  <r>
    <s v="Patrícia Mendes"/>
    <s v="VENDA"/>
    <d v="2024-11-20T00:00:00"/>
    <n v="0"/>
    <x v="0"/>
  </r>
  <r>
    <s v="Patrícia Mendes"/>
    <s v="VENDA"/>
    <d v="2024-11-29T00:00:00"/>
    <n v="5628"/>
    <x v="0"/>
  </r>
  <r>
    <s v="Patrícia Mendes"/>
    <s v="VENDA"/>
    <d v="2024-11-29T00:00:00"/>
    <n v="4325"/>
    <x v="0"/>
  </r>
  <r>
    <s v="Patrícia Mendes"/>
    <s v="VENDA"/>
    <d v="2024-11-29T00:00:00"/>
    <n v="4832"/>
    <x v="0"/>
  </r>
  <r>
    <s v="Patrícia Mendes"/>
    <s v="VENDA"/>
    <d v="2024-11-29T00:00:00"/>
    <n v="432"/>
    <x v="0"/>
  </r>
  <r>
    <s v="Patrícia Mendes"/>
    <s v="VENDA"/>
    <d v="2024-11-29T00:00:00"/>
    <n v="650"/>
    <x v="0"/>
  </r>
  <r>
    <s v="Leonardo Martins"/>
    <s v="VENDA"/>
    <d v="2024-11-24T00:00:00"/>
    <n v="172"/>
    <x v="0"/>
  </r>
  <r>
    <s v="Sofia Vieira"/>
    <s v="VENDA"/>
    <d v="2024-11-03T00:00:00"/>
    <n v="148"/>
    <x v="0"/>
  </r>
  <r>
    <s v="Caio Moreira"/>
    <s v="VENDA"/>
    <d v="2024-11-04T00:00:00"/>
    <n v="147"/>
    <x v="0"/>
  </r>
  <r>
    <s v="Eduarda Barros"/>
    <s v="VENDA"/>
    <d v="2024-11-04T00:00:00"/>
    <n v="44"/>
    <x v="0"/>
  </r>
  <r>
    <s v="Rafael Gomes"/>
    <s v="VENDA"/>
    <d v="2024-11-23T00:00:00"/>
    <n v="158"/>
    <x v="0"/>
  </r>
  <r>
    <s v="Ana Silva"/>
    <s v="VENDA"/>
    <d v="2024-11-28T00:00:00"/>
    <n v="186"/>
    <x v="0"/>
  </r>
  <r>
    <s v="Carlos Souza"/>
    <s v="VENDA"/>
    <d v="2024-11-12T00:00:00"/>
    <n v="188"/>
    <x v="0"/>
  </r>
  <r>
    <s v="Fernanda Oliveira"/>
    <s v="VENDA"/>
    <d v="2024-11-08T00:00:00"/>
    <n v="97"/>
    <x v="0"/>
  </r>
  <r>
    <s v="João Almeida"/>
    <s v="VENDA"/>
    <d v="2024-11-24T00:00:00"/>
    <n v="136"/>
    <x v="0"/>
  </r>
  <r>
    <s v="Mariana Santos"/>
    <s v="VENDA"/>
    <d v="2024-11-17T00:00:00"/>
    <n v="154"/>
    <x v="0"/>
  </r>
  <r>
    <s v="Rodrigo Batista"/>
    <s v="VENDA"/>
    <d v="2024-11-19T00:00:00"/>
    <n v="161"/>
    <x v="0"/>
  </r>
  <r>
    <s v="Tatiana Castro"/>
    <s v="VENDA"/>
    <d v="2024-11-25T00:00:00"/>
    <n v="120"/>
    <x v="0"/>
  </r>
  <r>
    <s v="Gabriel Ferreira"/>
    <s v="VENDA"/>
    <d v="2024-11-01T00:00:00"/>
    <n v="120"/>
    <x v="0"/>
  </r>
  <r>
    <s v="Luciana Pereira"/>
    <s v="VENDA"/>
    <d v="2024-11-07T00:00:00"/>
    <n v="70"/>
    <x v="0"/>
  </r>
  <r>
    <s v="Bruno Lima"/>
    <s v="VENDA"/>
    <d v="2024-11-08T00:00:00"/>
    <n v="93"/>
    <x v="0"/>
  </r>
  <r>
    <s v="Juliana Alves"/>
    <s v="VENDA"/>
    <d v="2024-11-06T00:00:00"/>
    <n v="164"/>
    <x v="0"/>
  </r>
  <r>
    <s v="Pedro Henrique"/>
    <s v="VENDA"/>
    <d v="2024-11-11T00:00:00"/>
    <n v="180"/>
    <x v="0"/>
  </r>
  <r>
    <s v="Bianca Monteiro"/>
    <s v="VENDA"/>
    <d v="2024-11-20T00:00:00"/>
    <n v="152"/>
    <x v="0"/>
  </r>
  <r>
    <s v="Ricardo Lopes"/>
    <s v="VENDA"/>
    <d v="2024-11-13T00:00:00"/>
    <n v="175"/>
    <x v="0"/>
  </r>
  <r>
    <s v="Patrícia Mendes"/>
    <s v="VENDA"/>
    <d v="2024-11-28T00:00:00"/>
    <n v="2660"/>
    <x v="0"/>
  </r>
  <r>
    <s v="Leonardo Martins"/>
    <s v="VENDA"/>
    <d v="2024-11-27T00:00:00"/>
    <n v="105"/>
    <x v="0"/>
  </r>
  <r>
    <s v="Sofia Vieira"/>
    <s v="VENDA"/>
    <d v="2024-11-04T00:00:00"/>
    <n v="208"/>
    <x v="0"/>
  </r>
  <r>
    <s v="Caio Moreira"/>
    <s v="VENDA"/>
    <d v="2024-11-30T00:00:00"/>
    <n v="168"/>
    <x v="0"/>
  </r>
  <r>
    <s v="Eduarda Barros"/>
    <s v="VENDA"/>
    <d v="2024-11-12T00:00:00"/>
    <n v="263"/>
    <x v="0"/>
  </r>
  <r>
    <s v="Rafael Gomes"/>
    <s v="VENDA"/>
    <d v="2024-11-18T00:00:00"/>
    <n v="308"/>
    <x v="0"/>
  </r>
  <r>
    <s v="Ana Silva"/>
    <s v="VENDA"/>
    <d v="2024-11-18T00:00:00"/>
    <n v="106"/>
    <x v="0"/>
  </r>
  <r>
    <s v="Carlos Souza"/>
    <s v="VENDA"/>
    <d v="2024-11-18T00:00:00"/>
    <n v="124"/>
    <x v="0"/>
  </r>
  <r>
    <s v="Fernanda Oliveira"/>
    <s v="VENDA"/>
    <d v="2024-11-19T00:00:00"/>
    <n v="172"/>
    <x v="0"/>
  </r>
  <r>
    <s v="João Almeida"/>
    <s v="VENDA"/>
    <d v="2024-11-21T00:00:00"/>
    <n v="134"/>
    <x v="0"/>
  </r>
  <r>
    <s v="Mariana Santos"/>
    <s v="VENDA"/>
    <d v="2024-11-25T00:00:00"/>
    <n v="46"/>
    <x v="0"/>
  </r>
  <r>
    <s v="Caio Moreira"/>
    <s v="VENDA"/>
    <d v="2024-11-05T00:00:00"/>
    <n v="201"/>
    <x v="0"/>
  </r>
  <r>
    <s v="Eduarda Barros"/>
    <s v="VENDA"/>
    <d v="2024-11-22T00:00:00"/>
    <n v="189"/>
    <x v="0"/>
  </r>
  <r>
    <s v="Rafael Gomes"/>
    <s v="VENDA"/>
    <d v="2024-11-25T00:00:00"/>
    <n v="117"/>
    <x v="0"/>
  </r>
  <r>
    <s v="Ana Silva"/>
    <s v="VENDA"/>
    <d v="2024-11-07T00:00:00"/>
    <n v="103"/>
    <x v="0"/>
  </r>
  <r>
    <s v="Carlos Souza"/>
    <s v="VENDA"/>
    <d v="2024-11-29T00:00:00"/>
    <n v="165"/>
    <x v="0"/>
  </r>
  <r>
    <s v="Fernanda Oliveira"/>
    <s v="VENDA"/>
    <d v="2024-11-05T00:00:00"/>
    <n v="203"/>
    <x v="0"/>
  </r>
  <r>
    <s v="João Almeida"/>
    <s v="VENDA"/>
    <d v="2024-11-22T00:00:00"/>
    <n v="196"/>
    <x v="0"/>
  </r>
  <r>
    <s v="Mariana Santos"/>
    <s v="VENDA"/>
    <d v="2024-11-17T00:00:00"/>
    <n v="131"/>
    <x v="0"/>
  </r>
  <r>
    <s v="Rodrigo Batista"/>
    <s v="VENDA"/>
    <d v="2024-11-22T00:00:00"/>
    <n v="132"/>
    <x v="0"/>
  </r>
  <r>
    <s v="Tatiana Castro"/>
    <s v="VENDA"/>
    <d v="2024-11-14T00:00:00"/>
    <n v="134"/>
    <x v="0"/>
  </r>
  <r>
    <s v="Gabriel Ferreira"/>
    <s v="VENDA"/>
    <d v="2024-11-30T00:00:00"/>
    <n v="206"/>
    <x v="0"/>
  </r>
  <r>
    <s v="Luciana Pereira"/>
    <s v="VENDA"/>
    <d v="2024-11-20T00:00:00"/>
    <n v="148"/>
    <x v="0"/>
  </r>
  <r>
    <s v="Bruno Lima"/>
    <s v="VENDA"/>
    <d v="2024-11-25T00:00:00"/>
    <n v="70"/>
    <x v="0"/>
  </r>
  <r>
    <s v="Juliana Alves"/>
    <s v="VENDA"/>
    <d v="2024-11-19T00:00:00"/>
    <n v="138"/>
    <x v="0"/>
  </r>
  <r>
    <s v="Pedro Henrique"/>
    <s v="VENDA"/>
    <d v="2024-11-26T00:00:00"/>
    <n v="160"/>
    <x v="0"/>
  </r>
  <r>
    <s v="Bianca Monteiro"/>
    <s v="VENDA"/>
    <d v="2024-11-21T00:00:00"/>
    <n v="189"/>
    <x v="0"/>
  </r>
  <r>
    <s v="Ricardo Lopes"/>
    <s v="VENDA"/>
    <d v="2024-11-02T00:00:00"/>
    <n v="148"/>
    <x v="0"/>
  </r>
  <r>
    <s v="Patrícia Mendes"/>
    <s v="VENDA"/>
    <d v="2024-11-04T00:00:00"/>
    <n v="113"/>
    <x v="0"/>
  </r>
  <r>
    <s v="Leonardo Martins"/>
    <s v="VENDA"/>
    <d v="2024-11-08T00:00:00"/>
    <n v="162"/>
    <x v="0"/>
  </r>
  <r>
    <s v="Sofia Vieira"/>
    <s v="VENDA"/>
    <d v="2024-11-11T00:00:00"/>
    <n v="107"/>
    <x v="0"/>
  </r>
  <r>
    <s v="Caio Moreira"/>
    <s v="VENDA"/>
    <d v="2024-11-20T00:00:00"/>
    <n v="73"/>
    <x v="0"/>
  </r>
  <r>
    <s v="Eduarda Barros"/>
    <s v="VENDA"/>
    <d v="2024-11-20T00:00:00"/>
    <n v="213"/>
    <x v="0"/>
  </r>
  <r>
    <s v="Rafael Gomes"/>
    <s v="VENDA"/>
    <d v="2024-11-10T00:00:00"/>
    <n v="125"/>
    <x v="0"/>
  </r>
  <r>
    <s v="Ana Silva"/>
    <s v="VENDA"/>
    <d v="2024-11-21T00:00:00"/>
    <n v="186"/>
    <x v="0"/>
  </r>
  <r>
    <s v="Carlos Souza"/>
    <s v="VENDA"/>
    <d v="2024-11-01T00:00:00"/>
    <n v="205"/>
    <x v="0"/>
  </r>
  <r>
    <s v="Fernanda Oliveira"/>
    <s v="VENDA"/>
    <d v="2024-11-03T00:00:00"/>
    <n v="180"/>
    <x v="0"/>
  </r>
  <r>
    <s v="João Almeida"/>
    <s v="VENDA"/>
    <d v="2024-11-07T00:00:00"/>
    <n v="177"/>
    <x v="0"/>
  </r>
  <r>
    <s v="Mariana Santos"/>
    <s v="VENDA"/>
    <d v="2024-11-09T00:00:00"/>
    <n v="255"/>
    <x v="0"/>
  </r>
  <r>
    <s v="Rodrigo Batista"/>
    <s v="VENDA"/>
    <d v="2024-11-30T00:00:00"/>
    <n v="118"/>
    <x v="0"/>
  </r>
  <r>
    <s v="Tatiana Castro"/>
    <s v="VENDA"/>
    <d v="2024-11-15T00:00:00"/>
    <n v="157"/>
    <x v="0"/>
  </r>
  <r>
    <s v="Gabriel Ferreira"/>
    <s v="VENDA"/>
    <d v="2024-11-02T00:00:00"/>
    <n v="189"/>
    <x v="0"/>
  </r>
  <r>
    <s v="Luciana Pereira"/>
    <s v="VENDA"/>
    <d v="2024-11-30T00:00:00"/>
    <n v="184"/>
    <x v="0"/>
  </r>
  <r>
    <s v="Bruno Lima"/>
    <s v="VENDA"/>
    <d v="2024-11-04T00:00:00"/>
    <n v="178"/>
    <x v="0"/>
  </r>
  <r>
    <s v="Juliana Alves"/>
    <s v="VENDA"/>
    <d v="2024-11-15T00:00:00"/>
    <n v="20"/>
    <x v="0"/>
  </r>
  <r>
    <s v="Pedro Henrique"/>
    <s v="VENDA"/>
    <d v="2024-11-06T00:00:00"/>
    <n v="151"/>
    <x v="0"/>
  </r>
  <r>
    <s v="Bianca Monteiro"/>
    <s v="VENDA"/>
    <d v="2024-11-30T00:00:00"/>
    <n v="171"/>
    <x v="0"/>
  </r>
  <r>
    <s v="Ricardo Lopes"/>
    <s v="VENDA"/>
    <d v="2024-11-26T00:00:00"/>
    <n v="177"/>
    <x v="0"/>
  </r>
  <r>
    <s v="Patrícia Mendes"/>
    <s v="VENDA"/>
    <d v="2024-11-20T00:00:00"/>
    <n v="184"/>
    <x v="0"/>
  </r>
  <r>
    <s v="Leonardo Martins"/>
    <s v="VENDA"/>
    <d v="2024-11-09T00:00:00"/>
    <n v="284"/>
    <x v="0"/>
  </r>
  <r>
    <s v="Sofia Vieira"/>
    <s v="VENDA"/>
    <d v="2024-11-26T00:00:00"/>
    <n v="153"/>
    <x v="0"/>
  </r>
  <r>
    <s v="Caio Moreira"/>
    <s v="VENDA"/>
    <d v="2024-11-02T00:00:00"/>
    <n v="154"/>
    <x v="0"/>
  </r>
  <r>
    <s v="Eduarda Barros"/>
    <s v="VENDA"/>
    <d v="2024-11-10T00:00:00"/>
    <n v="72"/>
    <x v="0"/>
  </r>
  <r>
    <s v="Rafael Gomes"/>
    <s v="VENDA"/>
    <d v="2024-11-30T00:00:00"/>
    <n v="154"/>
    <x v="0"/>
  </r>
  <r>
    <s v="Ana Silva"/>
    <s v="VENDA"/>
    <d v="2024-11-29T00:00:00"/>
    <n v="119"/>
    <x v="0"/>
  </r>
  <r>
    <s v="Carlos Souza"/>
    <s v="VENDA"/>
    <d v="2024-11-06T00:00:00"/>
    <n v="232"/>
    <x v="0"/>
  </r>
  <r>
    <s v="Fernanda Oliveira"/>
    <s v="VENDA"/>
    <d v="2024-11-10T00:00:00"/>
    <n v="175"/>
    <x v="0"/>
  </r>
  <r>
    <s v="João Almeida"/>
    <s v="VENDA"/>
    <d v="2024-11-22T00:00:00"/>
    <n v="86"/>
    <x v="0"/>
  </r>
  <r>
    <s v="Mariana Santos"/>
    <s v="VENDA"/>
    <d v="2024-11-02T00:00:00"/>
    <n v="181"/>
    <x v="0"/>
  </r>
  <r>
    <s v="Rodrigo Batista"/>
    <s v="VENDA"/>
    <d v="2024-11-20T00:00:00"/>
    <n v="198"/>
    <x v="0"/>
  </r>
  <r>
    <s v="Tatiana Castro"/>
    <s v="VENDA"/>
    <d v="2024-11-12T00:00:00"/>
    <n v="173"/>
    <x v="0"/>
  </r>
  <r>
    <s v="Gabriel Ferreira"/>
    <s v="VENDA"/>
    <d v="2024-11-25T00:00:00"/>
    <n v="101"/>
    <x v="0"/>
  </r>
  <r>
    <s v="Luciana Pereira"/>
    <s v="VENDA"/>
    <d v="2024-11-02T00:00:00"/>
    <n v="120"/>
    <x v="0"/>
  </r>
  <r>
    <s v="Bruno Lima"/>
    <s v="VENDA"/>
    <d v="2024-11-26T00:00:00"/>
    <n v="206"/>
    <x v="0"/>
  </r>
  <r>
    <s v="Juliana Alves"/>
    <s v="VENDA"/>
    <d v="2024-11-16T00:00:00"/>
    <n v="171"/>
    <x v="0"/>
  </r>
  <r>
    <s v="Pedro Henrique"/>
    <s v="VENDA"/>
    <d v="2024-11-27T00:00:00"/>
    <n v="115"/>
    <x v="0"/>
  </r>
  <r>
    <s v="Bianca Monteiro"/>
    <s v="VENDA"/>
    <d v="2024-11-18T00:00:00"/>
    <n v="215"/>
    <x v="0"/>
  </r>
  <r>
    <s v="Ricardo Lopes"/>
    <s v="VENDA"/>
    <d v="2024-11-16T00:00:00"/>
    <n v="385"/>
    <x v="0"/>
  </r>
  <r>
    <s v="Patrícia Mendes"/>
    <s v="VENDA"/>
    <d v="2024-11-30T00:00:00"/>
    <n v="230"/>
    <x v="0"/>
  </r>
  <r>
    <s v="Leonardo Martins"/>
    <s v="VENDA"/>
    <d v="2024-11-16T00:00:00"/>
    <n v="380"/>
    <x v="0"/>
  </r>
  <r>
    <s v="Sofia Vieira"/>
    <s v="VENDA"/>
    <d v="2024-11-22T00:00:00"/>
    <n v="295"/>
    <x v="0"/>
  </r>
  <r>
    <s v="Caio Moreira"/>
    <s v="VENDA"/>
    <d v="2024-11-24T00:00:00"/>
    <n v="390"/>
    <x v="0"/>
  </r>
  <r>
    <s v="Eduarda Barros"/>
    <s v="VENDA"/>
    <d v="2024-11-11T00:00:00"/>
    <n v="340"/>
    <x v="0"/>
  </r>
  <r>
    <s v="Rafael Gomes"/>
    <s v="VENDA"/>
    <d v="2024-11-01T00:00:00"/>
    <n v="380"/>
    <x v="0"/>
  </r>
  <r>
    <s v="Ana Silva"/>
    <s v="VENDA"/>
    <d v="2024-11-02T00:00:00"/>
    <n v="103"/>
    <x v="0"/>
  </r>
  <r>
    <s v="Carlos Souza"/>
    <s v="VENDA"/>
    <d v="2024-11-07T00:00:00"/>
    <n v="173"/>
    <x v="0"/>
  </r>
  <r>
    <s v="Fernanda Oliveira"/>
    <s v="VENDA"/>
    <d v="2024-11-04T00:00:00"/>
    <n v="213"/>
    <x v="0"/>
  </r>
  <r>
    <s v="João Almeida"/>
    <s v="VENDA"/>
    <d v="2024-11-16T00:00:00"/>
    <n v="144"/>
    <x v="0"/>
  </r>
  <r>
    <s v="Mariana Santos"/>
    <s v="VENDA"/>
    <d v="2024-11-07T00:00:00"/>
    <n v="136"/>
    <x v="0"/>
  </r>
  <r>
    <s v="Rodrigo Batista"/>
    <s v="VENDA"/>
    <d v="2024-11-27T00:00:00"/>
    <n v="122"/>
    <x v="0"/>
  </r>
  <r>
    <s v="Tatiana Castro"/>
    <s v="VENDA"/>
    <d v="2024-11-20T00:00:00"/>
    <n v="181"/>
    <x v="0"/>
  </r>
  <r>
    <s v="Gabriel Ferreira"/>
    <s v="VENDA"/>
    <d v="2024-11-16T00:00:00"/>
    <n v="261"/>
    <x v="0"/>
  </r>
  <r>
    <s v="Luciana Pereira"/>
    <s v="VENDA"/>
    <d v="2024-11-25T00:00:00"/>
    <n v="115"/>
    <x v="0"/>
  </r>
  <r>
    <s v="Bruno Lima"/>
    <s v="VENDA"/>
    <d v="2024-11-18T00:00:00"/>
    <n v="142"/>
    <x v="0"/>
  </r>
  <r>
    <s v="Juliana Alves"/>
    <s v="VENDA"/>
    <d v="2024-11-27T00:00:00"/>
    <n v="161"/>
    <x v="0"/>
  </r>
  <r>
    <s v="Alessandro Nunes"/>
    <s v="VENDA"/>
    <d v="2024-05-02T00:00:00"/>
    <n v="138"/>
    <x v="1"/>
  </r>
  <r>
    <s v="Camila Ribeiro"/>
    <s v="VENDA"/>
    <d v="2024-03-06T00:00:00"/>
    <n v="319"/>
    <x v="2"/>
  </r>
  <r>
    <s v="Renato Lima"/>
    <s v="VENDA"/>
    <d v="2024-08-03T00:00:00"/>
    <n v="453"/>
    <x v="3"/>
  </r>
  <r>
    <s v="Jéssica Souza"/>
    <s v="VENDA"/>
    <d v="2024-09-23T00:00:00"/>
    <n v="449"/>
    <x v="4"/>
  </r>
  <r>
    <s v="Pedro Henrique"/>
    <s v="VENDA"/>
    <d v="2024-01-14T00:00:00"/>
    <n v="96"/>
    <x v="5"/>
  </r>
  <r>
    <s v="Letícia Alves"/>
    <s v="VENDA"/>
    <d v="2024-08-01T00:00:00"/>
    <n v="227"/>
    <x v="3"/>
  </r>
  <r>
    <s v="Vinícius Carvalho"/>
    <s v="VENDA"/>
    <d v="2024-09-02T00:00:00"/>
    <n v="674"/>
    <x v="4"/>
  </r>
  <r>
    <s v="Patrícia Mendes"/>
    <s v="VENDA"/>
    <d v="2024-04-01T00:00:00"/>
    <n v="166"/>
    <x v="6"/>
  </r>
  <r>
    <s v="Lucas Barros"/>
    <s v="VENDA"/>
    <d v="2024-03-22T00:00:00"/>
    <n v="665"/>
    <x v="2"/>
  </r>
  <r>
    <s v="Mariana Oliveira"/>
    <s v="VENDA"/>
    <d v="2024-06-18T00:00:00"/>
    <n v="218"/>
    <x v="7"/>
  </r>
  <r>
    <s v="Thiago Martins"/>
    <s v="VENDA"/>
    <d v="2024-08-23T00:00:00"/>
    <n v="343"/>
    <x v="3"/>
  </r>
  <r>
    <s v="Fabiana Duarte"/>
    <s v="VENDA"/>
    <d v="2024-10-21T00:00:00"/>
    <n v="385"/>
    <x v="8"/>
  </r>
  <r>
    <s v="Eduardo Faria"/>
    <s v="VENDA"/>
    <d v="2024-02-27T00:00:00"/>
    <n v="316"/>
    <x v="9"/>
  </r>
  <r>
    <s v="Juliana Alves"/>
    <s v="VENDA"/>
    <d v="2024-09-09T00:00:00"/>
    <n v="232"/>
    <x v="4"/>
  </r>
  <r>
    <s v="Felipe Costa"/>
    <s v="VENDA"/>
    <d v="2024-05-24T00:00:00"/>
    <n v="121"/>
    <x v="1"/>
  </r>
  <r>
    <s v="Carolina Soares"/>
    <s v="VENDA"/>
    <d v="2024-04-09T00:00:00"/>
    <n v="86"/>
    <x v="6"/>
  </r>
  <r>
    <s v="Rafael Teixeira"/>
    <s v="VENDA"/>
    <d v="2024-08-17T00:00:00"/>
    <n v="165"/>
    <x v="3"/>
  </r>
  <r>
    <s v="Bianca Nogueira"/>
    <s v="VENDA"/>
    <d v="2024-02-27T00:00:00"/>
    <n v="223"/>
    <x v="9"/>
  </r>
  <r>
    <s v="Gustavo Pereira"/>
    <s v="VENDA"/>
    <d v="2024-07-22T00:00:00"/>
    <n v="172"/>
    <x v="10"/>
  </r>
  <r>
    <s v="Fernanda Rocha"/>
    <s v="VENDA"/>
    <d v="2023-12-07T00:00:00"/>
    <n v="190"/>
    <x v="11"/>
  </r>
  <r>
    <s v="Ricardo Monteiro"/>
    <s v="VENDA"/>
    <d v="2024-11-12T00:00:00"/>
    <n v="271"/>
    <x v="0"/>
  </r>
  <r>
    <s v="Sofia Menezes"/>
    <s v="VENDA"/>
    <d v="2024-04-05T00:00:00"/>
    <n v="361"/>
    <x v="6"/>
  </r>
  <r>
    <s v="Leonardo Vieira"/>
    <s v="VENDA"/>
    <d v="2024-08-30T00:00:00"/>
    <n v="238"/>
    <x v="3"/>
  </r>
  <r>
    <s v="Isabela Duarte"/>
    <s v="VENDA"/>
    <d v="2024-01-04T00:00:00"/>
    <n v="274"/>
    <x v="5"/>
  </r>
  <r>
    <s v="Daniel Almeida"/>
    <s v="VENDA"/>
    <d v="2024-11-12T00:00:00"/>
    <n v="120"/>
    <x v="0"/>
  </r>
  <r>
    <s v="Aline Martins"/>
    <s v="VENDA"/>
    <d v="2024-10-21T00:00:00"/>
    <n v="116"/>
    <x v="8"/>
  </r>
  <r>
    <s v="Victor Carvalho"/>
    <s v="VENDA"/>
    <d v="2024-06-23T00:00:00"/>
    <n v="241"/>
    <x v="7"/>
  </r>
  <r>
    <s v="Beatriz Souza"/>
    <s v="VENDA"/>
    <d v="2024-08-05T00:00:00"/>
    <n v="259"/>
    <x v="3"/>
  </r>
  <r>
    <s v="Alexandre Lima"/>
    <s v="VENDA"/>
    <d v="2024-02-03T00:00:00"/>
    <n v="279"/>
    <x v="9"/>
  </r>
  <r>
    <s v="Mariana Batista"/>
    <s v="VENDA"/>
    <d v="2024-09-06T00:00:00"/>
    <n v="142"/>
    <x v="4"/>
  </r>
  <r>
    <s v="Henrique Silva"/>
    <s v="VENDA"/>
    <d v="2024-06-30T00:00:00"/>
    <n v="117"/>
    <x v="7"/>
  </r>
  <r>
    <s v="Paulo Henrique"/>
    <s v="VENDA"/>
    <d v="2024-03-25T00:00:00"/>
    <n v="177"/>
    <x v="2"/>
  </r>
  <r>
    <s v="Renata Lima"/>
    <s v="VENDA"/>
    <d v="2024-02-18T00:00:00"/>
    <n v="99"/>
    <x v="9"/>
  </r>
  <r>
    <s v="Sérgio Nogueira"/>
    <s v="VENDA"/>
    <d v="2024-04-26T00:00:00"/>
    <n v="147"/>
    <x v="6"/>
  </r>
  <r>
    <s v="Camila Rodrigues"/>
    <s v="VENDA"/>
    <d v="2024-06-04T00:00:00"/>
    <n v="205"/>
    <x v="7"/>
  </r>
  <r>
    <s v="Diego Ribeiro"/>
    <s v="VENDA"/>
    <d v="2023-12-20T00:00:00"/>
    <n v="94"/>
    <x v="11"/>
  </r>
  <r>
    <s v="Larissa Carvalho"/>
    <s v="VENDA"/>
    <d v="2024-09-16T00:00:00"/>
    <n v="128"/>
    <x v="4"/>
  </r>
  <r>
    <s v="Marcelo Almeida"/>
    <s v="VENDA"/>
    <d v="2023-12-26T00:00:00"/>
    <n v="82"/>
    <x v="11"/>
  </r>
  <r>
    <s v="Carlos Souza"/>
    <s v="VENDA"/>
    <d v="2024-10-15T00:00:00"/>
    <n v="165"/>
    <x v="8"/>
  </r>
  <r>
    <s v="Fernanda Oliveira"/>
    <s v="VENDA"/>
    <d v="2024-10-18T00:00:00"/>
    <n v="89"/>
    <x v="8"/>
  </r>
  <r>
    <s v="João Almeida"/>
    <s v="VENDA"/>
    <d v="2024-10-21T00:00:00"/>
    <n v="123"/>
    <x v="8"/>
  </r>
  <r>
    <s v="Mariana Santos"/>
    <s v="VENDA"/>
    <d v="2024-10-05T00:00:00"/>
    <n v="175"/>
    <x v="8"/>
  </r>
  <r>
    <s v="Rodrigo Batista"/>
    <s v="VENDA"/>
    <d v="2024-10-23T00:00:00"/>
    <n v="95"/>
    <x v="8"/>
  </r>
  <r>
    <s v="Tatiana Castro"/>
    <s v="VENDA"/>
    <d v="2024-10-14T00:00:00"/>
    <n v="189"/>
    <x v="8"/>
  </r>
  <r>
    <s v="Gabriel Ferreira"/>
    <s v="VENDA"/>
    <d v="2024-10-28T00:00:00"/>
    <n v="147"/>
    <x v="8"/>
  </r>
  <r>
    <s v="Luciana Pereira"/>
    <s v="VENDA"/>
    <d v="2024-10-11T00:00:00"/>
    <n v="130"/>
    <x v="8"/>
  </r>
  <r>
    <s v="Bruno Lima"/>
    <s v="VENDA"/>
    <d v="2024-10-19T00:00:00"/>
    <n v="215"/>
    <x v="8"/>
  </r>
  <r>
    <s v="Juliana Alves"/>
    <s v="VENDA"/>
    <d v="2024-10-25T00:00:00"/>
    <n v="167"/>
    <x v="8"/>
  </r>
  <r>
    <s v="Pedro Henrique"/>
    <s v="VENDA"/>
    <d v="2024-10-07T00:00:00"/>
    <n v="145"/>
    <x v="8"/>
  </r>
  <r>
    <s v="Bianca Monteiro"/>
    <s v="VENDA"/>
    <d v="2024-10-13T00:00:00"/>
    <n v="155"/>
    <x v="8"/>
  </r>
  <r>
    <s v="Ricardo Lopes"/>
    <s v="VENDA"/>
    <d v="2024-10-24T00:00:00"/>
    <n v="160"/>
    <x v="8"/>
  </r>
  <r>
    <s v="Patrícia Mendes"/>
    <s v="VENDA"/>
    <d v="2024-10-22T00:00:00"/>
    <n v="110"/>
    <x v="8"/>
  </r>
  <r>
    <s v="Leonardo Martins"/>
    <s v="VENDA"/>
    <d v="2024-10-03T00:00:00"/>
    <n v="95"/>
    <x v="8"/>
  </r>
  <r>
    <s v="Sofia Vieira"/>
    <s v="VENDA"/>
    <d v="2024-10-10T00:00:00"/>
    <n v="112"/>
    <x v="8"/>
  </r>
  <r>
    <s v="Caio Moreira"/>
    <s v="VENDA"/>
    <d v="2024-10-17T00:00:00"/>
    <n v="200"/>
    <x v="8"/>
  </r>
  <r>
    <s v="Eduarda Barros"/>
    <s v="VENDA"/>
    <d v="2024-10-26T00:00:00"/>
    <n v="89"/>
    <x v="8"/>
  </r>
  <r>
    <s v="Rafael Gomes"/>
    <s v="VENDA"/>
    <d v="2024-10-20T00:00:00"/>
    <n v="175"/>
    <x v="8"/>
  </r>
  <r>
    <s v="Ana Silva"/>
    <s v="VENDA"/>
    <d v="2024-10-30T00:00:00"/>
    <n v="190"/>
    <x v="8"/>
  </r>
  <r>
    <s v="Carlos Souza"/>
    <s v="VENDA"/>
    <d v="2024-09-15T00:00:00"/>
    <n v="165"/>
    <x v="4"/>
  </r>
  <r>
    <s v="Fernanda Oliveira"/>
    <s v="VENDA"/>
    <d v="2024-09-18T00:00:00"/>
    <n v="175"/>
    <x v="4"/>
  </r>
  <r>
    <s v="João Almeida"/>
    <s v="VENDA"/>
    <d v="2024-09-21T00:00:00"/>
    <n v="119"/>
    <x v="4"/>
  </r>
  <r>
    <s v="Mariana Santos"/>
    <s v="VENDA"/>
    <d v="2024-09-05T00:00:00"/>
    <n v="11"/>
    <x v="4"/>
  </r>
  <r>
    <s v="Rodrigo Batista"/>
    <s v="VENDA"/>
    <d v="2024-09-23T00:00:00"/>
    <n v="195"/>
    <x v="4"/>
  </r>
  <r>
    <s v="Tatiana Castro"/>
    <s v="VENDA"/>
    <d v="2024-09-14T00:00:00"/>
    <n v="205"/>
    <x v="4"/>
  </r>
  <r>
    <s v="Gabriel Ferreira"/>
    <s v="VENDA"/>
    <d v="2024-09-28T00:00:00"/>
    <n v="175"/>
    <x v="4"/>
  </r>
  <r>
    <s v="Luciana Pereira"/>
    <s v="VENDA"/>
    <d v="2024-09-11T00:00:00"/>
    <n v="195"/>
    <x v="4"/>
  </r>
  <r>
    <s v="Bruno Lima"/>
    <s v="VENDA"/>
    <d v="2024-09-19T00:00:00"/>
    <n v="209"/>
    <x v="4"/>
  </r>
  <r>
    <s v="Juliana Alves"/>
    <s v="VENDA"/>
    <d v="2024-09-25T00:00:00"/>
    <n v="175"/>
    <x v="4"/>
  </r>
  <r>
    <s v="Pedro Henrique"/>
    <s v="VENDA"/>
    <d v="2024-09-07T00:00:00"/>
    <n v="133"/>
    <x v="4"/>
  </r>
  <r>
    <s v="Bianca Monteiro"/>
    <s v="VENDA"/>
    <d v="2024-09-13T00:00:00"/>
    <n v="147"/>
    <x v="4"/>
  </r>
  <r>
    <s v="Ricardo Lopes"/>
    <s v="VENDA"/>
    <d v="2024-09-24T00:00:00"/>
    <n v="188"/>
    <x v="4"/>
  </r>
  <r>
    <s v="Patrícia Mendes"/>
    <s v="VENDA"/>
    <d v="2024-09-22T00:00:00"/>
    <n v="169"/>
    <x v="4"/>
  </r>
  <r>
    <s v="Leonardo Martins"/>
    <s v="VENDA"/>
    <d v="2024-09-03T00:00:00"/>
    <n v="149"/>
    <x v="4"/>
  </r>
  <r>
    <s v="Sofia Vieira"/>
    <s v="VENDA"/>
    <d v="2024-09-10T00:00:00"/>
    <n v="118"/>
    <x v="4"/>
  </r>
  <r>
    <s v="Caio Moreira"/>
    <s v="VENDA"/>
    <d v="2024-09-17T00:00:00"/>
    <n v="190"/>
    <x v="4"/>
  </r>
  <r>
    <s v="Eduarda Barros"/>
    <s v="VENDA"/>
    <d v="2024-09-26T00:00:00"/>
    <n v="7"/>
    <x v="4"/>
  </r>
  <r>
    <s v="Rafael Gomes"/>
    <s v="VENDA"/>
    <d v="2024-09-20T00:00:00"/>
    <n v="150"/>
    <x v="4"/>
  </r>
  <r>
    <s v="Ana Silva"/>
    <s v="VENDA"/>
    <d v="2024-09-30T00:00:00"/>
    <n v="142"/>
    <x v="4"/>
  </r>
  <r>
    <s v="Carlos Souza"/>
    <s v="VENDA"/>
    <d v="2024-08-15T00:00:00"/>
    <n v="1475"/>
    <x v="3"/>
  </r>
  <r>
    <s v="Fernanda Oliveira"/>
    <s v="VENDA"/>
    <d v="2024-08-18T00:00:00"/>
    <n v="185"/>
    <x v="3"/>
  </r>
  <r>
    <s v="João Almeida"/>
    <s v="VENDA"/>
    <d v="2024-08-21T00:00:00"/>
    <n v="118"/>
    <x v="3"/>
  </r>
  <r>
    <s v="Mariana Santos"/>
    <s v="VENDA"/>
    <d v="2024-08-05T00:00:00"/>
    <n v="115"/>
    <x v="3"/>
  </r>
  <r>
    <s v="Rodrigo Batista"/>
    <s v="VENDA"/>
    <d v="2024-08-23T00:00:00"/>
    <n v="180"/>
    <x v="3"/>
  </r>
  <r>
    <s v="Tatiana Castro"/>
    <s v="VENDA"/>
    <d v="2024-08-14T00:00:00"/>
    <n v="1215"/>
    <x v="3"/>
  </r>
  <r>
    <s v="Gabriel Ferreira"/>
    <s v="VENDA"/>
    <d v="2024-08-28T00:00:00"/>
    <n v="198"/>
    <x v="3"/>
  </r>
  <r>
    <s v="Luciana Pereira"/>
    <s v="VENDA"/>
    <d v="2024-08-11T00:00:00"/>
    <n v="170"/>
    <x v="3"/>
  </r>
  <r>
    <s v="Bruno Lima"/>
    <s v="VENDA"/>
    <d v="2024-08-19T00:00:00"/>
    <n v="239"/>
    <x v="3"/>
  </r>
  <r>
    <s v="Juliana Alves"/>
    <s v="VENDA"/>
    <d v="2024-08-25T00:00:00"/>
    <n v="185"/>
    <x v="3"/>
  </r>
  <r>
    <s v="Pedro Henrique"/>
    <s v="VENDA"/>
    <d v="2024-08-07T00:00:00"/>
    <n v="148"/>
    <x v="3"/>
  </r>
  <r>
    <s v="Bianca Monteiro"/>
    <s v="VENDA"/>
    <d v="2024-08-13T00:00:00"/>
    <n v="177"/>
    <x v="3"/>
  </r>
  <r>
    <s v="Ricardo Lopes"/>
    <s v="VENDA"/>
    <d v="2024-08-24T00:00:00"/>
    <n v="198"/>
    <x v="3"/>
  </r>
  <r>
    <s v="Patrícia Mendes"/>
    <s v="VENDA"/>
    <d v="2024-08-22T00:00:00"/>
    <n v="179"/>
    <x v="3"/>
  </r>
  <r>
    <s v="Leonardo Martins"/>
    <s v="VENDA"/>
    <d v="2024-08-03T00:00:00"/>
    <n v="159"/>
    <x v="3"/>
  </r>
  <r>
    <s v="Sofia Vieira"/>
    <s v="VENDA"/>
    <d v="2024-08-10T00:00:00"/>
    <n v="128"/>
    <x v="3"/>
  </r>
  <r>
    <s v="Caio Moreira"/>
    <s v="VENDA"/>
    <d v="2024-08-17T00:00:00"/>
    <n v="199"/>
    <x v="3"/>
  </r>
  <r>
    <s v="Eduarda Barros"/>
    <s v="VENDA"/>
    <d v="2024-08-26T00:00:00"/>
    <n v="92"/>
    <x v="3"/>
  </r>
  <r>
    <s v="Rafael Gomes"/>
    <s v="VENDA"/>
    <d v="2024-08-20T00:00:00"/>
    <n v="165"/>
    <x v="3"/>
  </r>
  <r>
    <s v="Ana Silva"/>
    <s v="VENDA"/>
    <d v="2024-08-30T00:00:00"/>
    <n v="15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53909-E482-4BD4-B936-67B6CCF15A26}" name="Tabela dinâmica2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1:B14" firstHeaderRow="1" firstDataRow="1" firstDataCol="1"/>
  <pivotFields count="2">
    <pivotField dataField="1" showAll="0"/>
    <pivotField axis="axisRow" showAll="0">
      <items count="13">
        <item x="5"/>
        <item x="9"/>
        <item x="2"/>
        <item x="6"/>
        <item x="1"/>
        <item x="7"/>
        <item x="10"/>
        <item x="3"/>
        <item x="4"/>
        <item x="8"/>
        <item x="0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0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A740F-DA1B-42E8-9B07-8952C3A660B1}" name="Tabela dinâmica2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1:B14" firstHeaderRow="1" firstDataRow="1" firstDataCol="1"/>
  <pivotFields count="2">
    <pivotField dataField="1" showAll="0"/>
    <pivotField axis="axisRow" showAll="0">
      <items count="13">
        <item x="5"/>
        <item x="9"/>
        <item x="2"/>
        <item x="6"/>
        <item x="1"/>
        <item x="7"/>
        <item x="10"/>
        <item x="3"/>
        <item x="4"/>
        <item x="8"/>
        <item x="0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2BA26B-8E7A-40AF-B154-1AA85E8904F4}" name="Tabela dinâmica2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1:B14" firstHeaderRow="1" firstDataRow="1" firstDataCol="1"/>
  <pivotFields count="2">
    <pivotField dataField="1" showAll="0"/>
    <pivotField axis="axisRow" showAll="0">
      <items count="13">
        <item x="5"/>
        <item x="9"/>
        <item x="2"/>
        <item x="6"/>
        <item x="1"/>
        <item x="7"/>
        <item x="10"/>
        <item x="3"/>
        <item x="4"/>
        <item x="8"/>
        <item x="0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0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11F8A0-B350-41B3-8D64-FC549750A310}" name="Tabela dinâmica27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2:B15" firstHeaderRow="1" firstDataRow="1" firstDataCol="1"/>
  <pivotFields count="5">
    <pivotField showAll="0"/>
    <pivotField showAll="0"/>
    <pivotField numFmtId="14" showAll="0"/>
    <pivotField dataField="1" showAll="0"/>
    <pivotField axis="axisRow" showAll="0">
      <items count="13">
        <item x="5"/>
        <item x="9"/>
        <item x="2"/>
        <item x="6"/>
        <item x="1"/>
        <item x="7"/>
        <item x="10"/>
        <item x="3"/>
        <item x="4"/>
        <item x="8"/>
        <item x="0"/>
        <item x="11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0667D6-A9AA-4A41-99AE-7D71EC87438D}" name="Tabela dinâmica28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B14" firstHeaderRow="1" firstDataRow="1" firstDataCol="1"/>
  <pivotFields count="5">
    <pivotField showAll="0"/>
    <pivotField showAll="0"/>
    <pivotField numFmtId="14" showAll="0"/>
    <pivotField dataField="1" showAll="0"/>
    <pivotField axis="axisRow" showAll="0">
      <items count="13">
        <item x="5"/>
        <item x="9"/>
        <item x="2"/>
        <item x="6"/>
        <item x="1"/>
        <item x="7"/>
        <item x="10"/>
        <item x="3"/>
        <item x="4"/>
        <item x="8"/>
        <item x="0"/>
        <item x="11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BCB36-5074-422F-9BDE-9936730A0A3C}" name="Tabela dinâmica29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B14" firstHeaderRow="1" firstDataRow="1" firstDataCol="1"/>
  <pivotFields count="5">
    <pivotField showAll="0"/>
    <pivotField showAll="0"/>
    <pivotField numFmtId="14" showAll="0"/>
    <pivotField dataField="1" showAll="0"/>
    <pivotField axis="axisRow" showAll="0">
      <items count="13">
        <item x="5"/>
        <item x="9"/>
        <item x="2"/>
        <item x="6"/>
        <item x="1"/>
        <item x="7"/>
        <item x="10"/>
        <item x="3"/>
        <item x="4"/>
        <item x="8"/>
        <item x="0"/>
        <item x="11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0822B607-E2E8-45F3-9B2F-1BAD812E5438}" sourceName="MÊS">
  <pivotTables>
    <pivotTable tabId="7" name="Tabela dinâmica28"/>
  </pivotTables>
  <data>
    <tabular pivotCacheId="638061488">
      <items count="12">
        <i x="5" s="1"/>
        <i x="9" s="1"/>
        <i x="2" s="1"/>
        <i x="6" s="1"/>
        <i x="1" s="1"/>
        <i x="7" s="1"/>
        <i x="10" s="1"/>
        <i x="3" s="1"/>
        <i x="4" s="1"/>
        <i x="8" s="1"/>
        <i x="0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EE6D34C1-EEE9-4A4C-99A1-91AED56D952C}" cache="SegmentaçãodeDados_MÊS" caption="MÊS" startItem="5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3E27C-0015-41CC-B143-A716B59E52A3}" name="Tabela1" displayName="Tabela1" ref="A1:E242" totalsRowShown="0" headerRowDxfId="6" dataDxfId="5">
  <autoFilter ref="A1:E242" xr:uid="{3B73E27C-0015-41CC-B143-A716B59E52A3}"/>
  <tableColumns count="5">
    <tableColumn id="1" xr3:uid="{A9AF09E5-4AE7-4FAB-9329-E8267B286348}" name="CLIENTE" dataDxfId="4"/>
    <tableColumn id="2" xr3:uid="{DAAAA4DD-C118-45A3-9504-FA09E03AEF91}" name="OPERAÇÃO" dataDxfId="3"/>
    <tableColumn id="3" xr3:uid="{65F47633-B85E-47BD-BE64-D5172D544416}" name="DATA " dataDxfId="2"/>
    <tableColumn id="4" xr3:uid="{6F223D46-10F8-42AE-B19C-525319B640C6}" name="VALOR" dataDxfId="1" dataCellStyle="Moeda"/>
    <tableColumn id="5" xr3:uid="{B3C77E73-E0ED-4104-94DA-68A5B3F77A51}" name="MÊ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3D7D-46FB-4A18-BB33-53E5B10A2BE8}">
  <dimension ref="A1:E242"/>
  <sheetViews>
    <sheetView workbookViewId="0">
      <selection activeCell="D243" sqref="D243"/>
    </sheetView>
  </sheetViews>
  <sheetFormatPr defaultRowHeight="14.4" x14ac:dyDescent="0.3"/>
  <cols>
    <col min="1" max="1" width="15.5546875" bestFit="1" customWidth="1"/>
    <col min="2" max="2" width="12" customWidth="1"/>
    <col min="3" max="3" width="10.5546875" bestFit="1" customWidth="1"/>
    <col min="4" max="4" width="16.5546875" style="11" bestFit="1" customWidth="1"/>
    <col min="5" max="5" width="11" bestFit="1" customWidth="1"/>
  </cols>
  <sheetData>
    <row r="1" spans="1:5" x14ac:dyDescent="0.3">
      <c r="A1" s="1" t="s">
        <v>55</v>
      </c>
      <c r="B1" s="1" t="s">
        <v>56</v>
      </c>
      <c r="C1" s="1" t="s">
        <v>57</v>
      </c>
      <c r="D1" s="9" t="s">
        <v>58</v>
      </c>
      <c r="E1" s="1" t="s">
        <v>62</v>
      </c>
    </row>
    <row r="2" spans="1:5" x14ac:dyDescent="0.3">
      <c r="A2" s="1" t="s">
        <v>0</v>
      </c>
      <c r="B2" s="1" t="s">
        <v>59</v>
      </c>
      <c r="C2" s="2">
        <v>45625</v>
      </c>
      <c r="D2" s="8">
        <v>84</v>
      </c>
      <c r="E2" s="1" t="s">
        <v>63</v>
      </c>
    </row>
    <row r="3" spans="1:5" x14ac:dyDescent="0.3">
      <c r="A3" s="1" t="s">
        <v>1</v>
      </c>
      <c r="B3" s="1" t="s">
        <v>59</v>
      </c>
      <c r="C3" s="2">
        <v>45624</v>
      </c>
      <c r="D3" s="9">
        <v>114</v>
      </c>
      <c r="E3" s="1" t="s">
        <v>63</v>
      </c>
    </row>
    <row r="4" spans="1:5" x14ac:dyDescent="0.3">
      <c r="A4" s="1" t="s">
        <v>2</v>
      </c>
      <c r="B4" s="1" t="s">
        <v>59</v>
      </c>
      <c r="C4" s="2">
        <v>45623</v>
      </c>
      <c r="D4" s="9">
        <v>65</v>
      </c>
      <c r="E4" s="1" t="s">
        <v>63</v>
      </c>
    </row>
    <row r="5" spans="1:5" x14ac:dyDescent="0.3">
      <c r="A5" s="1" t="s">
        <v>3</v>
      </c>
      <c r="B5" s="1" t="s">
        <v>59</v>
      </c>
      <c r="C5" s="2">
        <v>45605</v>
      </c>
      <c r="D5" s="9">
        <v>156</v>
      </c>
      <c r="E5" s="1" t="s">
        <v>63</v>
      </c>
    </row>
    <row r="6" spans="1:5" x14ac:dyDescent="0.3">
      <c r="A6" s="1" t="s">
        <v>4</v>
      </c>
      <c r="B6" s="1" t="s">
        <v>59</v>
      </c>
      <c r="C6" s="2">
        <v>45626</v>
      </c>
      <c r="D6" s="9">
        <v>155</v>
      </c>
      <c r="E6" s="1" t="s">
        <v>63</v>
      </c>
    </row>
    <row r="7" spans="1:5" x14ac:dyDescent="0.3">
      <c r="A7" s="1" t="s">
        <v>5</v>
      </c>
      <c r="B7" s="1" t="s">
        <v>59</v>
      </c>
      <c r="C7" s="2">
        <v>45605</v>
      </c>
      <c r="D7" s="9">
        <v>134</v>
      </c>
      <c r="E7" s="1" t="s">
        <v>63</v>
      </c>
    </row>
    <row r="8" spans="1:5" x14ac:dyDescent="0.3">
      <c r="A8" s="1" t="s">
        <v>6</v>
      </c>
      <c r="B8" s="1" t="s">
        <v>59</v>
      </c>
      <c r="C8" s="2">
        <v>45625</v>
      </c>
      <c r="D8" s="9">
        <v>171</v>
      </c>
      <c r="E8" s="1" t="s">
        <v>63</v>
      </c>
    </row>
    <row r="9" spans="1:5" x14ac:dyDescent="0.3">
      <c r="A9" s="1" t="s">
        <v>7</v>
      </c>
      <c r="B9" s="1" t="s">
        <v>59</v>
      </c>
      <c r="C9" s="2">
        <v>45607</v>
      </c>
      <c r="D9" s="9">
        <v>140</v>
      </c>
      <c r="E9" s="1" t="s">
        <v>63</v>
      </c>
    </row>
    <row r="10" spans="1:5" x14ac:dyDescent="0.3">
      <c r="A10" s="1" t="s">
        <v>8</v>
      </c>
      <c r="B10" s="1" t="s">
        <v>59</v>
      </c>
      <c r="C10" s="2">
        <v>45614</v>
      </c>
      <c r="D10" s="9">
        <v>208</v>
      </c>
      <c r="E10" s="1" t="s">
        <v>63</v>
      </c>
    </row>
    <row r="11" spans="1:5" x14ac:dyDescent="0.3">
      <c r="A11" s="1" t="s">
        <v>9</v>
      </c>
      <c r="B11" s="1" t="s">
        <v>59</v>
      </c>
      <c r="C11" s="2">
        <v>45617</v>
      </c>
      <c r="D11" s="9">
        <v>121</v>
      </c>
      <c r="E11" s="1" t="s">
        <v>63</v>
      </c>
    </row>
    <row r="12" spans="1:5" x14ac:dyDescent="0.3">
      <c r="A12" s="1" t="s">
        <v>10</v>
      </c>
      <c r="B12" s="1" t="s">
        <v>59</v>
      </c>
      <c r="C12" s="2">
        <v>45614</v>
      </c>
      <c r="D12" s="9">
        <v>102</v>
      </c>
      <c r="E12" s="1" t="s">
        <v>63</v>
      </c>
    </row>
    <row r="13" spans="1:5" x14ac:dyDescent="0.3">
      <c r="A13" s="1" t="s">
        <v>11</v>
      </c>
      <c r="B13" s="1" t="s">
        <v>59</v>
      </c>
      <c r="C13" s="2">
        <v>45611</v>
      </c>
      <c r="D13" s="9">
        <v>135</v>
      </c>
      <c r="E13" s="1" t="s">
        <v>63</v>
      </c>
    </row>
    <row r="14" spans="1:5" x14ac:dyDescent="0.3">
      <c r="A14" s="1" t="s">
        <v>12</v>
      </c>
      <c r="B14" s="1" t="s">
        <v>59</v>
      </c>
      <c r="C14" s="2">
        <v>45624</v>
      </c>
      <c r="D14" s="9">
        <v>170</v>
      </c>
      <c r="E14" s="1" t="s">
        <v>63</v>
      </c>
    </row>
    <row r="15" spans="1:5" x14ac:dyDescent="0.3">
      <c r="A15" s="1" t="s">
        <v>13</v>
      </c>
      <c r="B15" s="1" t="s">
        <v>59</v>
      </c>
      <c r="C15" s="2">
        <v>45604</v>
      </c>
      <c r="D15" s="9">
        <v>219</v>
      </c>
      <c r="E15" s="1" t="s">
        <v>63</v>
      </c>
    </row>
    <row r="16" spans="1:5" x14ac:dyDescent="0.3">
      <c r="A16" s="1" t="s">
        <v>14</v>
      </c>
      <c r="B16" s="1" t="s">
        <v>59</v>
      </c>
      <c r="C16" s="2">
        <v>45615</v>
      </c>
      <c r="D16" s="9">
        <v>164</v>
      </c>
      <c r="E16" s="1" t="s">
        <v>63</v>
      </c>
    </row>
    <row r="17" spans="1:5" x14ac:dyDescent="0.3">
      <c r="A17" s="1" t="s">
        <v>15</v>
      </c>
      <c r="B17" s="1" t="s">
        <v>59</v>
      </c>
      <c r="C17" s="2">
        <v>45608</v>
      </c>
      <c r="D17" s="9">
        <v>152</v>
      </c>
      <c r="E17" s="1" t="s">
        <v>63</v>
      </c>
    </row>
    <row r="18" spans="1:5" x14ac:dyDescent="0.3">
      <c r="A18" s="1" t="s">
        <v>16</v>
      </c>
      <c r="B18" s="1" t="s">
        <v>59</v>
      </c>
      <c r="C18" s="2">
        <v>45616</v>
      </c>
      <c r="D18" s="9">
        <v>194</v>
      </c>
      <c r="E18" s="1" t="s">
        <v>63</v>
      </c>
    </row>
    <row r="19" spans="1:5" x14ac:dyDescent="0.3">
      <c r="A19" s="1" t="s">
        <v>17</v>
      </c>
      <c r="B19" s="1" t="s">
        <v>59</v>
      </c>
      <c r="C19" s="2">
        <v>45611</v>
      </c>
      <c r="D19" s="9">
        <v>127</v>
      </c>
      <c r="E19" s="1" t="s">
        <v>63</v>
      </c>
    </row>
    <row r="20" spans="1:5" x14ac:dyDescent="0.3">
      <c r="A20" s="1" t="s">
        <v>18</v>
      </c>
      <c r="B20" s="1" t="s">
        <v>59</v>
      </c>
      <c r="C20" s="2">
        <v>45612</v>
      </c>
      <c r="D20" s="9">
        <v>120</v>
      </c>
      <c r="E20" s="1" t="s">
        <v>63</v>
      </c>
    </row>
    <row r="21" spans="1:5" x14ac:dyDescent="0.3">
      <c r="A21" s="1" t="s">
        <v>19</v>
      </c>
      <c r="B21" s="1" t="s">
        <v>59</v>
      </c>
      <c r="C21" s="2">
        <v>45603</v>
      </c>
      <c r="D21" s="9">
        <v>196</v>
      </c>
      <c r="E21" s="1" t="s">
        <v>63</v>
      </c>
    </row>
    <row r="22" spans="1:5" x14ac:dyDescent="0.3">
      <c r="A22" s="1" t="s">
        <v>0</v>
      </c>
      <c r="B22" s="1" t="s">
        <v>59</v>
      </c>
      <c r="C22" s="2">
        <v>45606</v>
      </c>
      <c r="D22" s="9">
        <v>193</v>
      </c>
      <c r="E22" s="1" t="s">
        <v>63</v>
      </c>
    </row>
    <row r="23" spans="1:5" x14ac:dyDescent="0.3">
      <c r="A23" s="1" t="s">
        <v>1</v>
      </c>
      <c r="B23" s="1" t="s">
        <v>59</v>
      </c>
      <c r="C23" s="2">
        <v>45597</v>
      </c>
      <c r="D23" s="9">
        <v>73</v>
      </c>
      <c r="E23" s="1" t="s">
        <v>63</v>
      </c>
    </row>
    <row r="24" spans="1:5" x14ac:dyDescent="0.3">
      <c r="A24" s="1" t="s">
        <v>2</v>
      </c>
      <c r="B24" s="1" t="s">
        <v>59</v>
      </c>
      <c r="C24" s="2">
        <v>45602</v>
      </c>
      <c r="D24" s="9">
        <v>153</v>
      </c>
      <c r="E24" s="1" t="s">
        <v>63</v>
      </c>
    </row>
    <row r="25" spans="1:5" x14ac:dyDescent="0.3">
      <c r="A25" s="1" t="s">
        <v>3</v>
      </c>
      <c r="B25" s="1" t="s">
        <v>59</v>
      </c>
      <c r="C25" s="2">
        <v>45604</v>
      </c>
      <c r="D25" s="9">
        <v>89</v>
      </c>
      <c r="E25" s="1" t="s">
        <v>63</v>
      </c>
    </row>
    <row r="26" spans="1:5" x14ac:dyDescent="0.3">
      <c r="A26" s="1" t="s">
        <v>4</v>
      </c>
      <c r="B26" s="1" t="s">
        <v>59</v>
      </c>
      <c r="C26" s="2">
        <v>45602</v>
      </c>
      <c r="D26" s="9">
        <v>131</v>
      </c>
      <c r="E26" s="1" t="s">
        <v>63</v>
      </c>
    </row>
    <row r="27" spans="1:5" x14ac:dyDescent="0.3">
      <c r="A27" s="1" t="s">
        <v>5</v>
      </c>
      <c r="B27" s="1" t="s">
        <v>59</v>
      </c>
      <c r="C27" s="2">
        <v>45617</v>
      </c>
      <c r="D27" s="9">
        <v>183</v>
      </c>
      <c r="E27" s="1" t="s">
        <v>63</v>
      </c>
    </row>
    <row r="28" spans="1:5" x14ac:dyDescent="0.3">
      <c r="A28" s="1" t="s">
        <v>6</v>
      </c>
      <c r="B28" s="1" t="s">
        <v>59</v>
      </c>
      <c r="C28" s="2">
        <v>45613</v>
      </c>
      <c r="D28" s="9">
        <v>137</v>
      </c>
      <c r="E28" s="1" t="s">
        <v>63</v>
      </c>
    </row>
    <row r="29" spans="1:5" x14ac:dyDescent="0.3">
      <c r="A29" s="1" t="s">
        <v>7</v>
      </c>
      <c r="B29" s="1" t="s">
        <v>59</v>
      </c>
      <c r="C29" s="2">
        <v>45626</v>
      </c>
      <c r="D29" s="12">
        <v>192</v>
      </c>
      <c r="E29" s="1" t="s">
        <v>63</v>
      </c>
    </row>
    <row r="30" spans="1:5" x14ac:dyDescent="0.3">
      <c r="A30" s="1" t="s">
        <v>8</v>
      </c>
      <c r="B30" s="1" t="s">
        <v>59</v>
      </c>
      <c r="C30" s="2">
        <v>45606</v>
      </c>
      <c r="D30" s="9">
        <v>205</v>
      </c>
      <c r="E30" s="1" t="s">
        <v>63</v>
      </c>
    </row>
    <row r="31" spans="1:5" x14ac:dyDescent="0.3">
      <c r="A31" s="1" t="s">
        <v>9</v>
      </c>
      <c r="B31" s="1" t="s">
        <v>59</v>
      </c>
      <c r="C31" s="2">
        <v>45616</v>
      </c>
      <c r="D31" s="9">
        <v>102</v>
      </c>
      <c r="E31" s="1" t="s">
        <v>63</v>
      </c>
    </row>
    <row r="32" spans="1:5" x14ac:dyDescent="0.3">
      <c r="A32" s="1" t="s">
        <v>10</v>
      </c>
      <c r="B32" s="1" t="s">
        <v>59</v>
      </c>
      <c r="C32" s="2">
        <v>45598</v>
      </c>
      <c r="D32" s="9">
        <v>221</v>
      </c>
      <c r="E32" s="1" t="s">
        <v>63</v>
      </c>
    </row>
    <row r="33" spans="1:5" x14ac:dyDescent="0.3">
      <c r="A33" s="1" t="s">
        <v>11</v>
      </c>
      <c r="B33" s="1" t="s">
        <v>59</v>
      </c>
      <c r="C33" s="2">
        <v>45610</v>
      </c>
      <c r="D33" s="9">
        <v>202</v>
      </c>
      <c r="E33" s="1" t="s">
        <v>63</v>
      </c>
    </row>
    <row r="34" spans="1:5" x14ac:dyDescent="0.3">
      <c r="A34" s="1" t="s">
        <v>12</v>
      </c>
      <c r="B34" s="1" t="s">
        <v>59</v>
      </c>
      <c r="C34" s="2">
        <v>45617</v>
      </c>
      <c r="D34" s="9">
        <v>201</v>
      </c>
      <c r="E34" s="1" t="s">
        <v>63</v>
      </c>
    </row>
    <row r="35" spans="1:5" x14ac:dyDescent="0.3">
      <c r="A35" s="1" t="s">
        <v>13</v>
      </c>
      <c r="B35" s="1" t="s">
        <v>59</v>
      </c>
      <c r="C35" s="2">
        <v>45616</v>
      </c>
      <c r="D35" s="9">
        <v>0</v>
      </c>
      <c r="E35" s="1" t="s">
        <v>63</v>
      </c>
    </row>
    <row r="36" spans="1:5" x14ac:dyDescent="0.3">
      <c r="A36" s="1" t="s">
        <v>13</v>
      </c>
      <c r="B36" s="1" t="s">
        <v>59</v>
      </c>
      <c r="C36" s="2">
        <v>45625</v>
      </c>
      <c r="D36" s="9">
        <v>5628</v>
      </c>
      <c r="E36" s="1" t="s">
        <v>63</v>
      </c>
    </row>
    <row r="37" spans="1:5" x14ac:dyDescent="0.3">
      <c r="A37" s="1" t="s">
        <v>13</v>
      </c>
      <c r="B37" s="1" t="s">
        <v>59</v>
      </c>
      <c r="C37" s="2">
        <v>45625</v>
      </c>
      <c r="D37" s="9">
        <v>4325</v>
      </c>
      <c r="E37" s="1" t="s">
        <v>63</v>
      </c>
    </row>
    <row r="38" spans="1:5" x14ac:dyDescent="0.3">
      <c r="A38" s="1" t="s">
        <v>13</v>
      </c>
      <c r="B38" s="1" t="s">
        <v>59</v>
      </c>
      <c r="C38" s="2">
        <v>45625</v>
      </c>
      <c r="D38" s="9">
        <v>4832</v>
      </c>
      <c r="E38" s="1" t="s">
        <v>63</v>
      </c>
    </row>
    <row r="39" spans="1:5" x14ac:dyDescent="0.3">
      <c r="A39" s="1" t="s">
        <v>13</v>
      </c>
      <c r="B39" s="1" t="s">
        <v>59</v>
      </c>
      <c r="C39" s="2">
        <v>45625</v>
      </c>
      <c r="D39" s="9">
        <v>432</v>
      </c>
      <c r="E39" s="1" t="s">
        <v>63</v>
      </c>
    </row>
    <row r="40" spans="1:5" x14ac:dyDescent="0.3">
      <c r="A40" s="1" t="s">
        <v>13</v>
      </c>
      <c r="B40" s="1" t="s">
        <v>59</v>
      </c>
      <c r="C40" s="2">
        <v>45625</v>
      </c>
      <c r="D40" s="9">
        <v>650</v>
      </c>
      <c r="E40" s="1" t="s">
        <v>63</v>
      </c>
    </row>
    <row r="41" spans="1:5" x14ac:dyDescent="0.3">
      <c r="A41" s="1" t="s">
        <v>14</v>
      </c>
      <c r="B41" s="1" t="s">
        <v>59</v>
      </c>
      <c r="C41" s="2">
        <v>45620</v>
      </c>
      <c r="D41" s="9">
        <v>172</v>
      </c>
      <c r="E41" s="1" t="s">
        <v>63</v>
      </c>
    </row>
    <row r="42" spans="1:5" x14ac:dyDescent="0.3">
      <c r="A42" s="1" t="s">
        <v>15</v>
      </c>
      <c r="B42" s="1" t="s">
        <v>59</v>
      </c>
      <c r="C42" s="2">
        <v>45599</v>
      </c>
      <c r="D42" s="9">
        <v>148</v>
      </c>
      <c r="E42" s="1" t="s">
        <v>63</v>
      </c>
    </row>
    <row r="43" spans="1:5" x14ac:dyDescent="0.3">
      <c r="A43" s="1" t="s">
        <v>16</v>
      </c>
      <c r="B43" s="1" t="s">
        <v>59</v>
      </c>
      <c r="C43" s="2">
        <v>45600</v>
      </c>
      <c r="D43" s="9">
        <v>147</v>
      </c>
      <c r="E43" s="1" t="s">
        <v>63</v>
      </c>
    </row>
    <row r="44" spans="1:5" x14ac:dyDescent="0.3">
      <c r="A44" s="1" t="s">
        <v>17</v>
      </c>
      <c r="B44" s="1" t="s">
        <v>59</v>
      </c>
      <c r="C44" s="2">
        <v>45600</v>
      </c>
      <c r="D44" s="9">
        <v>44</v>
      </c>
      <c r="E44" s="1" t="s">
        <v>63</v>
      </c>
    </row>
    <row r="45" spans="1:5" x14ac:dyDescent="0.3">
      <c r="A45" s="1" t="s">
        <v>18</v>
      </c>
      <c r="B45" s="1" t="s">
        <v>59</v>
      </c>
      <c r="C45" s="2">
        <v>45619</v>
      </c>
      <c r="D45" s="9">
        <v>158</v>
      </c>
      <c r="E45" s="1" t="s">
        <v>63</v>
      </c>
    </row>
    <row r="46" spans="1:5" x14ac:dyDescent="0.3">
      <c r="A46" s="1" t="s">
        <v>19</v>
      </c>
      <c r="B46" s="1" t="s">
        <v>59</v>
      </c>
      <c r="C46" s="2">
        <v>45624</v>
      </c>
      <c r="D46" s="9">
        <v>186</v>
      </c>
      <c r="E46" s="1" t="s">
        <v>63</v>
      </c>
    </row>
    <row r="47" spans="1:5" x14ac:dyDescent="0.3">
      <c r="A47" s="1" t="s">
        <v>0</v>
      </c>
      <c r="B47" s="1" t="s">
        <v>59</v>
      </c>
      <c r="C47" s="2">
        <v>45608</v>
      </c>
      <c r="D47" s="9">
        <v>188</v>
      </c>
      <c r="E47" s="1" t="s">
        <v>63</v>
      </c>
    </row>
    <row r="48" spans="1:5" x14ac:dyDescent="0.3">
      <c r="A48" s="1" t="s">
        <v>1</v>
      </c>
      <c r="B48" s="1" t="s">
        <v>59</v>
      </c>
      <c r="C48" s="2">
        <v>45604</v>
      </c>
      <c r="D48" s="9">
        <v>97</v>
      </c>
      <c r="E48" s="1" t="s">
        <v>63</v>
      </c>
    </row>
    <row r="49" spans="1:5" x14ac:dyDescent="0.3">
      <c r="A49" s="1" t="s">
        <v>2</v>
      </c>
      <c r="B49" s="1" t="s">
        <v>59</v>
      </c>
      <c r="C49" s="2">
        <v>45620</v>
      </c>
      <c r="D49" s="9">
        <v>136</v>
      </c>
      <c r="E49" s="1" t="s">
        <v>63</v>
      </c>
    </row>
    <row r="50" spans="1:5" x14ac:dyDescent="0.3">
      <c r="A50" s="1" t="s">
        <v>3</v>
      </c>
      <c r="B50" s="1" t="s">
        <v>59</v>
      </c>
      <c r="C50" s="2">
        <v>45613</v>
      </c>
      <c r="D50" s="9">
        <v>154</v>
      </c>
      <c r="E50" s="1" t="s">
        <v>63</v>
      </c>
    </row>
    <row r="51" spans="1:5" x14ac:dyDescent="0.3">
      <c r="A51" s="1" t="s">
        <v>4</v>
      </c>
      <c r="B51" s="1" t="s">
        <v>59</v>
      </c>
      <c r="C51" s="2">
        <v>45615</v>
      </c>
      <c r="D51" s="9">
        <v>161</v>
      </c>
      <c r="E51" s="1" t="s">
        <v>63</v>
      </c>
    </row>
    <row r="52" spans="1:5" x14ac:dyDescent="0.3">
      <c r="A52" s="1" t="s">
        <v>5</v>
      </c>
      <c r="B52" s="1" t="s">
        <v>59</v>
      </c>
      <c r="C52" s="2">
        <v>45621</v>
      </c>
      <c r="D52" s="9">
        <v>120</v>
      </c>
      <c r="E52" s="1" t="s">
        <v>63</v>
      </c>
    </row>
    <row r="53" spans="1:5" x14ac:dyDescent="0.3">
      <c r="A53" s="1" t="s">
        <v>6</v>
      </c>
      <c r="B53" s="1" t="s">
        <v>59</v>
      </c>
      <c r="C53" s="2">
        <v>45597</v>
      </c>
      <c r="D53" s="9">
        <v>120</v>
      </c>
      <c r="E53" s="1" t="s">
        <v>63</v>
      </c>
    </row>
    <row r="54" spans="1:5" x14ac:dyDescent="0.3">
      <c r="A54" s="1" t="s">
        <v>7</v>
      </c>
      <c r="B54" s="1" t="s">
        <v>59</v>
      </c>
      <c r="C54" s="2">
        <v>45603</v>
      </c>
      <c r="D54" s="9">
        <v>70</v>
      </c>
      <c r="E54" s="1" t="s">
        <v>63</v>
      </c>
    </row>
    <row r="55" spans="1:5" x14ac:dyDescent="0.3">
      <c r="A55" s="1" t="s">
        <v>8</v>
      </c>
      <c r="B55" s="1" t="s">
        <v>59</v>
      </c>
      <c r="C55" s="2">
        <v>45604</v>
      </c>
      <c r="D55" s="9">
        <v>93</v>
      </c>
      <c r="E55" s="1" t="s">
        <v>63</v>
      </c>
    </row>
    <row r="56" spans="1:5" x14ac:dyDescent="0.3">
      <c r="A56" s="1" t="s">
        <v>9</v>
      </c>
      <c r="B56" s="1" t="s">
        <v>59</v>
      </c>
      <c r="C56" s="2">
        <v>45602</v>
      </c>
      <c r="D56" s="9">
        <v>164</v>
      </c>
      <c r="E56" s="1" t="s">
        <v>63</v>
      </c>
    </row>
    <row r="57" spans="1:5" x14ac:dyDescent="0.3">
      <c r="A57" s="1" t="s">
        <v>10</v>
      </c>
      <c r="B57" s="1" t="s">
        <v>59</v>
      </c>
      <c r="C57" s="2">
        <v>45607</v>
      </c>
      <c r="D57" s="9">
        <v>180</v>
      </c>
      <c r="E57" s="1" t="s">
        <v>63</v>
      </c>
    </row>
    <row r="58" spans="1:5" x14ac:dyDescent="0.3">
      <c r="A58" s="1" t="s">
        <v>11</v>
      </c>
      <c r="B58" s="1" t="s">
        <v>59</v>
      </c>
      <c r="C58" s="2">
        <v>45616</v>
      </c>
      <c r="D58" s="9">
        <v>152</v>
      </c>
      <c r="E58" s="1" t="s">
        <v>63</v>
      </c>
    </row>
    <row r="59" spans="1:5" x14ac:dyDescent="0.3">
      <c r="A59" s="1" t="s">
        <v>12</v>
      </c>
      <c r="B59" s="1" t="s">
        <v>59</v>
      </c>
      <c r="C59" s="2">
        <v>45609</v>
      </c>
      <c r="D59" s="9">
        <v>175</v>
      </c>
      <c r="E59" s="1" t="s">
        <v>63</v>
      </c>
    </row>
    <row r="60" spans="1:5" x14ac:dyDescent="0.3">
      <c r="A60" s="1" t="s">
        <v>13</v>
      </c>
      <c r="B60" s="1" t="s">
        <v>59</v>
      </c>
      <c r="C60" s="2">
        <v>45624</v>
      </c>
      <c r="D60" s="9">
        <v>2660</v>
      </c>
      <c r="E60" s="1" t="s">
        <v>63</v>
      </c>
    </row>
    <row r="61" spans="1:5" x14ac:dyDescent="0.3">
      <c r="A61" s="1" t="s">
        <v>14</v>
      </c>
      <c r="B61" s="1" t="s">
        <v>59</v>
      </c>
      <c r="C61" s="2">
        <v>45623</v>
      </c>
      <c r="D61" s="9">
        <v>105</v>
      </c>
      <c r="E61" s="1" t="s">
        <v>63</v>
      </c>
    </row>
    <row r="62" spans="1:5" x14ac:dyDescent="0.3">
      <c r="A62" s="1" t="s">
        <v>15</v>
      </c>
      <c r="B62" s="1" t="s">
        <v>59</v>
      </c>
      <c r="C62" s="2">
        <v>45600</v>
      </c>
      <c r="D62" s="9">
        <v>208</v>
      </c>
      <c r="E62" s="1" t="s">
        <v>63</v>
      </c>
    </row>
    <row r="63" spans="1:5" x14ac:dyDescent="0.3">
      <c r="A63" s="1" t="s">
        <v>16</v>
      </c>
      <c r="B63" s="1" t="s">
        <v>59</v>
      </c>
      <c r="C63" s="2">
        <v>45626</v>
      </c>
      <c r="D63" s="9">
        <v>168</v>
      </c>
      <c r="E63" s="1" t="s">
        <v>63</v>
      </c>
    </row>
    <row r="64" spans="1:5" x14ac:dyDescent="0.3">
      <c r="A64" s="1" t="s">
        <v>17</v>
      </c>
      <c r="B64" s="1" t="s">
        <v>59</v>
      </c>
      <c r="C64" s="2">
        <v>45608</v>
      </c>
      <c r="D64" s="9">
        <v>263</v>
      </c>
      <c r="E64" s="1" t="s">
        <v>63</v>
      </c>
    </row>
    <row r="65" spans="1:5" x14ac:dyDescent="0.3">
      <c r="A65" s="1" t="s">
        <v>18</v>
      </c>
      <c r="B65" s="1" t="s">
        <v>59</v>
      </c>
      <c r="C65" s="2">
        <v>45614</v>
      </c>
      <c r="D65" s="9">
        <v>308</v>
      </c>
      <c r="E65" s="1" t="s">
        <v>63</v>
      </c>
    </row>
    <row r="66" spans="1:5" x14ac:dyDescent="0.3">
      <c r="A66" s="1" t="s">
        <v>19</v>
      </c>
      <c r="B66" s="1" t="s">
        <v>59</v>
      </c>
      <c r="C66" s="2">
        <v>45614</v>
      </c>
      <c r="D66" s="9">
        <v>106</v>
      </c>
      <c r="E66" s="1" t="s">
        <v>63</v>
      </c>
    </row>
    <row r="67" spans="1:5" x14ac:dyDescent="0.3">
      <c r="A67" s="1" t="s">
        <v>0</v>
      </c>
      <c r="B67" s="1" t="s">
        <v>59</v>
      </c>
      <c r="C67" s="2">
        <v>45614</v>
      </c>
      <c r="D67" s="9">
        <v>124</v>
      </c>
      <c r="E67" s="1" t="s">
        <v>63</v>
      </c>
    </row>
    <row r="68" spans="1:5" x14ac:dyDescent="0.3">
      <c r="A68" s="1" t="s">
        <v>1</v>
      </c>
      <c r="B68" s="1" t="s">
        <v>59</v>
      </c>
      <c r="C68" s="2">
        <v>45615</v>
      </c>
      <c r="D68" s="9">
        <v>172</v>
      </c>
      <c r="E68" s="1" t="s">
        <v>63</v>
      </c>
    </row>
    <row r="69" spans="1:5" x14ac:dyDescent="0.3">
      <c r="A69" s="1" t="s">
        <v>2</v>
      </c>
      <c r="B69" s="1" t="s">
        <v>59</v>
      </c>
      <c r="C69" s="2">
        <v>45617</v>
      </c>
      <c r="D69" s="9">
        <v>134</v>
      </c>
      <c r="E69" s="1" t="s">
        <v>63</v>
      </c>
    </row>
    <row r="70" spans="1:5" x14ac:dyDescent="0.3">
      <c r="A70" s="1" t="s">
        <v>3</v>
      </c>
      <c r="B70" s="1" t="s">
        <v>59</v>
      </c>
      <c r="C70" s="2">
        <v>45621</v>
      </c>
      <c r="D70" s="9">
        <v>46</v>
      </c>
      <c r="E70" s="1" t="s">
        <v>63</v>
      </c>
    </row>
    <row r="71" spans="1:5" x14ac:dyDescent="0.3">
      <c r="A71" s="1" t="s">
        <v>16</v>
      </c>
      <c r="B71" s="1" t="s">
        <v>59</v>
      </c>
      <c r="C71" s="2">
        <v>45601</v>
      </c>
      <c r="D71" s="9">
        <v>201</v>
      </c>
      <c r="E71" s="1" t="s">
        <v>63</v>
      </c>
    </row>
    <row r="72" spans="1:5" x14ac:dyDescent="0.3">
      <c r="A72" s="1" t="s">
        <v>17</v>
      </c>
      <c r="B72" s="1" t="s">
        <v>59</v>
      </c>
      <c r="C72" s="2">
        <v>45618</v>
      </c>
      <c r="D72" s="9">
        <v>189</v>
      </c>
      <c r="E72" s="1" t="s">
        <v>63</v>
      </c>
    </row>
    <row r="73" spans="1:5" x14ac:dyDescent="0.3">
      <c r="A73" s="1" t="s">
        <v>18</v>
      </c>
      <c r="B73" s="1" t="s">
        <v>59</v>
      </c>
      <c r="C73" s="2">
        <v>45621</v>
      </c>
      <c r="D73" s="9">
        <v>117</v>
      </c>
      <c r="E73" s="1" t="s">
        <v>63</v>
      </c>
    </row>
    <row r="74" spans="1:5" x14ac:dyDescent="0.3">
      <c r="A74" s="1" t="s">
        <v>19</v>
      </c>
      <c r="B74" s="1" t="s">
        <v>59</v>
      </c>
      <c r="C74" s="2">
        <v>45603</v>
      </c>
      <c r="D74" s="9">
        <v>103</v>
      </c>
      <c r="E74" s="1" t="s">
        <v>63</v>
      </c>
    </row>
    <row r="75" spans="1:5" x14ac:dyDescent="0.3">
      <c r="A75" s="1" t="s">
        <v>0</v>
      </c>
      <c r="B75" s="1" t="s">
        <v>59</v>
      </c>
      <c r="C75" s="2">
        <v>45625</v>
      </c>
      <c r="D75" s="9">
        <v>165</v>
      </c>
      <c r="E75" s="1" t="s">
        <v>63</v>
      </c>
    </row>
    <row r="76" spans="1:5" x14ac:dyDescent="0.3">
      <c r="A76" s="1" t="s">
        <v>1</v>
      </c>
      <c r="B76" s="1" t="s">
        <v>59</v>
      </c>
      <c r="C76" s="2">
        <v>45601</v>
      </c>
      <c r="D76" s="9">
        <v>203</v>
      </c>
      <c r="E76" s="1" t="s">
        <v>63</v>
      </c>
    </row>
    <row r="77" spans="1:5" x14ac:dyDescent="0.3">
      <c r="A77" s="1" t="s">
        <v>2</v>
      </c>
      <c r="B77" s="1" t="s">
        <v>59</v>
      </c>
      <c r="C77" s="2">
        <v>45618</v>
      </c>
      <c r="D77" s="9">
        <v>196</v>
      </c>
      <c r="E77" s="1" t="s">
        <v>63</v>
      </c>
    </row>
    <row r="78" spans="1:5" x14ac:dyDescent="0.3">
      <c r="A78" s="1" t="s">
        <v>3</v>
      </c>
      <c r="B78" s="1" t="s">
        <v>59</v>
      </c>
      <c r="C78" s="2">
        <v>45613</v>
      </c>
      <c r="D78" s="9">
        <v>131</v>
      </c>
      <c r="E78" s="1" t="s">
        <v>63</v>
      </c>
    </row>
    <row r="79" spans="1:5" x14ac:dyDescent="0.3">
      <c r="A79" s="1" t="s">
        <v>4</v>
      </c>
      <c r="B79" s="1" t="s">
        <v>59</v>
      </c>
      <c r="C79" s="2">
        <v>45618</v>
      </c>
      <c r="D79" s="9">
        <v>132</v>
      </c>
      <c r="E79" s="1" t="s">
        <v>63</v>
      </c>
    </row>
    <row r="80" spans="1:5" x14ac:dyDescent="0.3">
      <c r="A80" s="1" t="s">
        <v>5</v>
      </c>
      <c r="B80" s="1" t="s">
        <v>59</v>
      </c>
      <c r="C80" s="2">
        <v>45610</v>
      </c>
      <c r="D80" s="9">
        <v>134</v>
      </c>
      <c r="E80" s="1" t="s">
        <v>63</v>
      </c>
    </row>
    <row r="81" spans="1:5" x14ac:dyDescent="0.3">
      <c r="A81" s="1" t="s">
        <v>6</v>
      </c>
      <c r="B81" s="1" t="s">
        <v>59</v>
      </c>
      <c r="C81" s="2">
        <v>45626</v>
      </c>
      <c r="D81" s="9">
        <v>206</v>
      </c>
      <c r="E81" s="1" t="s">
        <v>63</v>
      </c>
    </row>
    <row r="82" spans="1:5" x14ac:dyDescent="0.3">
      <c r="A82" s="1" t="s">
        <v>7</v>
      </c>
      <c r="B82" s="1" t="s">
        <v>59</v>
      </c>
      <c r="C82" s="2">
        <v>45616</v>
      </c>
      <c r="D82" s="9">
        <v>148</v>
      </c>
      <c r="E82" s="1" t="s">
        <v>63</v>
      </c>
    </row>
    <row r="83" spans="1:5" x14ac:dyDescent="0.3">
      <c r="A83" s="1" t="s">
        <v>8</v>
      </c>
      <c r="B83" s="1" t="s">
        <v>59</v>
      </c>
      <c r="C83" s="2">
        <v>45621</v>
      </c>
      <c r="D83" s="9">
        <v>70</v>
      </c>
      <c r="E83" s="1" t="s">
        <v>63</v>
      </c>
    </row>
    <row r="84" spans="1:5" x14ac:dyDescent="0.3">
      <c r="A84" s="1" t="s">
        <v>9</v>
      </c>
      <c r="B84" s="1" t="s">
        <v>59</v>
      </c>
      <c r="C84" s="2">
        <v>45615</v>
      </c>
      <c r="D84" s="9">
        <v>138</v>
      </c>
      <c r="E84" s="1" t="s">
        <v>63</v>
      </c>
    </row>
    <row r="85" spans="1:5" x14ac:dyDescent="0.3">
      <c r="A85" s="1" t="s">
        <v>10</v>
      </c>
      <c r="B85" s="1" t="s">
        <v>59</v>
      </c>
      <c r="C85" s="2">
        <v>45622</v>
      </c>
      <c r="D85" s="9">
        <v>160</v>
      </c>
      <c r="E85" s="1" t="s">
        <v>63</v>
      </c>
    </row>
    <row r="86" spans="1:5" x14ac:dyDescent="0.3">
      <c r="A86" s="1" t="s">
        <v>11</v>
      </c>
      <c r="B86" s="1" t="s">
        <v>59</v>
      </c>
      <c r="C86" s="2">
        <v>45617</v>
      </c>
      <c r="D86" s="9">
        <v>189</v>
      </c>
      <c r="E86" s="1" t="s">
        <v>63</v>
      </c>
    </row>
    <row r="87" spans="1:5" x14ac:dyDescent="0.3">
      <c r="A87" s="1" t="s">
        <v>12</v>
      </c>
      <c r="B87" s="1" t="s">
        <v>59</v>
      </c>
      <c r="C87" s="2">
        <v>45598</v>
      </c>
      <c r="D87" s="9">
        <v>148</v>
      </c>
      <c r="E87" s="1" t="s">
        <v>63</v>
      </c>
    </row>
    <row r="88" spans="1:5" x14ac:dyDescent="0.3">
      <c r="A88" s="1" t="s">
        <v>13</v>
      </c>
      <c r="B88" s="1" t="s">
        <v>59</v>
      </c>
      <c r="C88" s="2">
        <v>45600</v>
      </c>
      <c r="D88" s="9">
        <v>113</v>
      </c>
      <c r="E88" s="1" t="s">
        <v>63</v>
      </c>
    </row>
    <row r="89" spans="1:5" x14ac:dyDescent="0.3">
      <c r="A89" s="1" t="s">
        <v>14</v>
      </c>
      <c r="B89" s="1" t="s">
        <v>59</v>
      </c>
      <c r="C89" s="2">
        <v>45604</v>
      </c>
      <c r="D89" s="9">
        <v>162</v>
      </c>
      <c r="E89" s="1" t="s">
        <v>63</v>
      </c>
    </row>
    <row r="90" spans="1:5" x14ac:dyDescent="0.3">
      <c r="A90" s="1" t="s">
        <v>15</v>
      </c>
      <c r="B90" s="1" t="s">
        <v>59</v>
      </c>
      <c r="C90" s="2">
        <v>45607</v>
      </c>
      <c r="D90" s="9">
        <v>107</v>
      </c>
      <c r="E90" s="1" t="s">
        <v>63</v>
      </c>
    </row>
    <row r="91" spans="1:5" x14ac:dyDescent="0.3">
      <c r="A91" s="1" t="s">
        <v>16</v>
      </c>
      <c r="B91" s="1" t="s">
        <v>59</v>
      </c>
      <c r="C91" s="2">
        <v>45616</v>
      </c>
      <c r="D91" s="9">
        <v>73</v>
      </c>
      <c r="E91" s="1" t="s">
        <v>63</v>
      </c>
    </row>
    <row r="92" spans="1:5" x14ac:dyDescent="0.3">
      <c r="A92" s="1" t="s">
        <v>17</v>
      </c>
      <c r="B92" s="1" t="s">
        <v>59</v>
      </c>
      <c r="C92" s="2">
        <v>45616</v>
      </c>
      <c r="D92" s="9">
        <v>213</v>
      </c>
      <c r="E92" s="1" t="s">
        <v>63</v>
      </c>
    </row>
    <row r="93" spans="1:5" x14ac:dyDescent="0.3">
      <c r="A93" s="1" t="s">
        <v>18</v>
      </c>
      <c r="B93" s="1" t="s">
        <v>59</v>
      </c>
      <c r="C93" s="2">
        <v>45606</v>
      </c>
      <c r="D93" s="9">
        <v>125</v>
      </c>
      <c r="E93" s="1" t="s">
        <v>63</v>
      </c>
    </row>
    <row r="94" spans="1:5" x14ac:dyDescent="0.3">
      <c r="A94" s="1" t="s">
        <v>19</v>
      </c>
      <c r="B94" s="1" t="s">
        <v>59</v>
      </c>
      <c r="C94" s="2">
        <v>45617</v>
      </c>
      <c r="D94" s="9">
        <v>186</v>
      </c>
      <c r="E94" s="1" t="s">
        <v>63</v>
      </c>
    </row>
    <row r="95" spans="1:5" x14ac:dyDescent="0.3">
      <c r="A95" s="1" t="s">
        <v>0</v>
      </c>
      <c r="B95" s="1" t="s">
        <v>59</v>
      </c>
      <c r="C95" s="2">
        <v>45597</v>
      </c>
      <c r="D95" s="9">
        <v>205</v>
      </c>
      <c r="E95" s="1" t="s">
        <v>63</v>
      </c>
    </row>
    <row r="96" spans="1:5" x14ac:dyDescent="0.3">
      <c r="A96" s="1" t="s">
        <v>1</v>
      </c>
      <c r="B96" s="1" t="s">
        <v>59</v>
      </c>
      <c r="C96" s="2">
        <v>45599</v>
      </c>
      <c r="D96" s="9">
        <v>180</v>
      </c>
      <c r="E96" s="1" t="s">
        <v>63</v>
      </c>
    </row>
    <row r="97" spans="1:5" x14ac:dyDescent="0.3">
      <c r="A97" s="1" t="s">
        <v>2</v>
      </c>
      <c r="B97" s="1" t="s">
        <v>59</v>
      </c>
      <c r="C97" s="2">
        <v>45603</v>
      </c>
      <c r="D97" s="9">
        <v>177</v>
      </c>
      <c r="E97" s="1" t="s">
        <v>63</v>
      </c>
    </row>
    <row r="98" spans="1:5" x14ac:dyDescent="0.3">
      <c r="A98" s="1" t="s">
        <v>3</v>
      </c>
      <c r="B98" s="1" t="s">
        <v>59</v>
      </c>
      <c r="C98" s="2">
        <v>45605</v>
      </c>
      <c r="D98" s="9">
        <v>255</v>
      </c>
      <c r="E98" s="1" t="s">
        <v>63</v>
      </c>
    </row>
    <row r="99" spans="1:5" x14ac:dyDescent="0.3">
      <c r="A99" s="1" t="s">
        <v>4</v>
      </c>
      <c r="B99" s="1" t="s">
        <v>59</v>
      </c>
      <c r="C99" s="2">
        <v>45626</v>
      </c>
      <c r="D99" s="9">
        <v>118</v>
      </c>
      <c r="E99" s="1" t="s">
        <v>63</v>
      </c>
    </row>
    <row r="100" spans="1:5" x14ac:dyDescent="0.3">
      <c r="A100" s="1" t="s">
        <v>5</v>
      </c>
      <c r="B100" s="1" t="s">
        <v>59</v>
      </c>
      <c r="C100" s="2">
        <v>45611</v>
      </c>
      <c r="D100" s="9">
        <v>157</v>
      </c>
      <c r="E100" s="1" t="s">
        <v>63</v>
      </c>
    </row>
    <row r="101" spans="1:5" x14ac:dyDescent="0.3">
      <c r="A101" s="1" t="s">
        <v>6</v>
      </c>
      <c r="B101" s="1" t="s">
        <v>59</v>
      </c>
      <c r="C101" s="2">
        <v>45598</v>
      </c>
      <c r="D101" s="9">
        <v>189</v>
      </c>
      <c r="E101" s="1" t="s">
        <v>63</v>
      </c>
    </row>
    <row r="102" spans="1:5" x14ac:dyDescent="0.3">
      <c r="A102" s="1" t="s">
        <v>7</v>
      </c>
      <c r="B102" s="1" t="s">
        <v>59</v>
      </c>
      <c r="C102" s="2">
        <v>45626</v>
      </c>
      <c r="D102" s="9">
        <v>184</v>
      </c>
      <c r="E102" s="1" t="s">
        <v>63</v>
      </c>
    </row>
    <row r="103" spans="1:5" x14ac:dyDescent="0.3">
      <c r="A103" s="1" t="s">
        <v>8</v>
      </c>
      <c r="B103" s="1" t="s">
        <v>59</v>
      </c>
      <c r="C103" s="2">
        <v>45600</v>
      </c>
      <c r="D103" s="9">
        <v>178</v>
      </c>
      <c r="E103" s="1" t="s">
        <v>63</v>
      </c>
    </row>
    <row r="104" spans="1:5" x14ac:dyDescent="0.3">
      <c r="A104" s="1" t="s">
        <v>9</v>
      </c>
      <c r="B104" s="1" t="s">
        <v>59</v>
      </c>
      <c r="C104" s="2">
        <v>45611</v>
      </c>
      <c r="D104" s="9">
        <v>20</v>
      </c>
      <c r="E104" s="1" t="s">
        <v>63</v>
      </c>
    </row>
    <row r="105" spans="1:5" x14ac:dyDescent="0.3">
      <c r="A105" s="1" t="s">
        <v>10</v>
      </c>
      <c r="B105" s="1" t="s">
        <v>59</v>
      </c>
      <c r="C105" s="2">
        <v>45602</v>
      </c>
      <c r="D105" s="9">
        <v>151</v>
      </c>
      <c r="E105" s="1" t="s">
        <v>63</v>
      </c>
    </row>
    <row r="106" spans="1:5" x14ac:dyDescent="0.3">
      <c r="A106" s="1" t="s">
        <v>11</v>
      </c>
      <c r="B106" s="1" t="s">
        <v>59</v>
      </c>
      <c r="C106" s="2">
        <v>45626</v>
      </c>
      <c r="D106" s="9">
        <v>171</v>
      </c>
      <c r="E106" s="1" t="s">
        <v>63</v>
      </c>
    </row>
    <row r="107" spans="1:5" x14ac:dyDescent="0.3">
      <c r="A107" s="1" t="s">
        <v>12</v>
      </c>
      <c r="B107" s="1" t="s">
        <v>59</v>
      </c>
      <c r="C107" s="2">
        <v>45622</v>
      </c>
      <c r="D107" s="9">
        <v>177</v>
      </c>
      <c r="E107" s="1" t="s">
        <v>63</v>
      </c>
    </row>
    <row r="108" spans="1:5" x14ac:dyDescent="0.3">
      <c r="A108" s="1" t="s">
        <v>13</v>
      </c>
      <c r="B108" s="1" t="s">
        <v>59</v>
      </c>
      <c r="C108" s="2">
        <v>45616</v>
      </c>
      <c r="D108" s="9">
        <v>184</v>
      </c>
      <c r="E108" s="1" t="s">
        <v>63</v>
      </c>
    </row>
    <row r="109" spans="1:5" x14ac:dyDescent="0.3">
      <c r="A109" s="1" t="s">
        <v>14</v>
      </c>
      <c r="B109" s="1" t="s">
        <v>59</v>
      </c>
      <c r="C109" s="2">
        <v>45605</v>
      </c>
      <c r="D109" s="9">
        <v>284</v>
      </c>
      <c r="E109" s="1" t="s">
        <v>63</v>
      </c>
    </row>
    <row r="110" spans="1:5" x14ac:dyDescent="0.3">
      <c r="A110" s="1" t="s">
        <v>15</v>
      </c>
      <c r="B110" s="1" t="s">
        <v>59</v>
      </c>
      <c r="C110" s="2">
        <v>45622</v>
      </c>
      <c r="D110" s="9">
        <v>153</v>
      </c>
      <c r="E110" s="1" t="s">
        <v>63</v>
      </c>
    </row>
    <row r="111" spans="1:5" x14ac:dyDescent="0.3">
      <c r="A111" s="1" t="s">
        <v>16</v>
      </c>
      <c r="B111" s="1" t="s">
        <v>59</v>
      </c>
      <c r="C111" s="2">
        <v>45598</v>
      </c>
      <c r="D111" s="9">
        <v>154</v>
      </c>
      <c r="E111" s="1" t="s">
        <v>63</v>
      </c>
    </row>
    <row r="112" spans="1:5" x14ac:dyDescent="0.3">
      <c r="A112" s="1" t="s">
        <v>17</v>
      </c>
      <c r="B112" s="1" t="s">
        <v>59</v>
      </c>
      <c r="C112" s="2">
        <v>45606</v>
      </c>
      <c r="D112" s="9">
        <v>72</v>
      </c>
      <c r="E112" s="1" t="s">
        <v>63</v>
      </c>
    </row>
    <row r="113" spans="1:5" x14ac:dyDescent="0.3">
      <c r="A113" s="1" t="s">
        <v>18</v>
      </c>
      <c r="B113" s="1" t="s">
        <v>59</v>
      </c>
      <c r="C113" s="2">
        <v>45626</v>
      </c>
      <c r="D113" s="9">
        <v>154</v>
      </c>
      <c r="E113" s="1" t="s">
        <v>63</v>
      </c>
    </row>
    <row r="114" spans="1:5" x14ac:dyDescent="0.3">
      <c r="A114" s="1" t="s">
        <v>19</v>
      </c>
      <c r="B114" s="1" t="s">
        <v>59</v>
      </c>
      <c r="C114" s="2">
        <v>45625</v>
      </c>
      <c r="D114" s="9">
        <v>119</v>
      </c>
      <c r="E114" s="1" t="s">
        <v>63</v>
      </c>
    </row>
    <row r="115" spans="1:5" x14ac:dyDescent="0.3">
      <c r="A115" s="1" t="s">
        <v>0</v>
      </c>
      <c r="B115" s="1" t="s">
        <v>59</v>
      </c>
      <c r="C115" s="2">
        <v>45602</v>
      </c>
      <c r="D115" s="9">
        <v>232</v>
      </c>
      <c r="E115" s="1" t="s">
        <v>63</v>
      </c>
    </row>
    <row r="116" spans="1:5" x14ac:dyDescent="0.3">
      <c r="A116" s="1" t="s">
        <v>1</v>
      </c>
      <c r="B116" s="1" t="s">
        <v>59</v>
      </c>
      <c r="C116" s="2">
        <v>45606</v>
      </c>
      <c r="D116" s="9">
        <v>175</v>
      </c>
      <c r="E116" s="1" t="s">
        <v>63</v>
      </c>
    </row>
    <row r="117" spans="1:5" x14ac:dyDescent="0.3">
      <c r="A117" s="1" t="s">
        <v>2</v>
      </c>
      <c r="B117" s="1" t="s">
        <v>59</v>
      </c>
      <c r="C117" s="2">
        <v>45618</v>
      </c>
      <c r="D117" s="9">
        <v>86</v>
      </c>
      <c r="E117" s="1" t="s">
        <v>63</v>
      </c>
    </row>
    <row r="118" spans="1:5" x14ac:dyDescent="0.3">
      <c r="A118" s="1" t="s">
        <v>3</v>
      </c>
      <c r="B118" s="1" t="s">
        <v>59</v>
      </c>
      <c r="C118" s="2">
        <v>45598</v>
      </c>
      <c r="D118" s="9">
        <v>181</v>
      </c>
      <c r="E118" s="1" t="s">
        <v>63</v>
      </c>
    </row>
    <row r="119" spans="1:5" x14ac:dyDescent="0.3">
      <c r="A119" s="1" t="s">
        <v>4</v>
      </c>
      <c r="B119" s="1" t="s">
        <v>59</v>
      </c>
      <c r="C119" s="2">
        <v>45616</v>
      </c>
      <c r="D119" s="9">
        <v>198</v>
      </c>
      <c r="E119" s="1" t="s">
        <v>63</v>
      </c>
    </row>
    <row r="120" spans="1:5" x14ac:dyDescent="0.3">
      <c r="A120" s="1" t="s">
        <v>5</v>
      </c>
      <c r="B120" s="1" t="s">
        <v>59</v>
      </c>
      <c r="C120" s="2">
        <v>45608</v>
      </c>
      <c r="D120" s="9">
        <v>173</v>
      </c>
      <c r="E120" s="1" t="s">
        <v>63</v>
      </c>
    </row>
    <row r="121" spans="1:5" x14ac:dyDescent="0.3">
      <c r="A121" s="1" t="s">
        <v>6</v>
      </c>
      <c r="B121" s="1" t="s">
        <v>59</v>
      </c>
      <c r="C121" s="2">
        <v>45621</v>
      </c>
      <c r="D121" s="9">
        <v>101</v>
      </c>
      <c r="E121" s="1" t="s">
        <v>63</v>
      </c>
    </row>
    <row r="122" spans="1:5" x14ac:dyDescent="0.3">
      <c r="A122" s="1" t="s">
        <v>7</v>
      </c>
      <c r="B122" s="1" t="s">
        <v>59</v>
      </c>
      <c r="C122" s="2">
        <v>45598</v>
      </c>
      <c r="D122" s="9">
        <v>120</v>
      </c>
      <c r="E122" s="1" t="s">
        <v>63</v>
      </c>
    </row>
    <row r="123" spans="1:5" x14ac:dyDescent="0.3">
      <c r="A123" s="1" t="s">
        <v>8</v>
      </c>
      <c r="B123" s="1" t="s">
        <v>59</v>
      </c>
      <c r="C123" s="2">
        <v>45622</v>
      </c>
      <c r="D123" s="9">
        <v>206</v>
      </c>
      <c r="E123" s="1" t="s">
        <v>63</v>
      </c>
    </row>
    <row r="124" spans="1:5" x14ac:dyDescent="0.3">
      <c r="A124" s="1" t="s">
        <v>9</v>
      </c>
      <c r="B124" s="1" t="s">
        <v>59</v>
      </c>
      <c r="C124" s="2">
        <v>45612</v>
      </c>
      <c r="D124" s="9">
        <v>171</v>
      </c>
      <c r="E124" s="1" t="s">
        <v>63</v>
      </c>
    </row>
    <row r="125" spans="1:5" x14ac:dyDescent="0.3">
      <c r="A125" s="1" t="s">
        <v>10</v>
      </c>
      <c r="B125" s="1" t="s">
        <v>59</v>
      </c>
      <c r="C125" s="2">
        <v>45623</v>
      </c>
      <c r="D125" s="9">
        <v>115</v>
      </c>
      <c r="E125" s="1" t="s">
        <v>63</v>
      </c>
    </row>
    <row r="126" spans="1:5" x14ac:dyDescent="0.3">
      <c r="A126" s="1" t="s">
        <v>11</v>
      </c>
      <c r="B126" s="1" t="s">
        <v>59</v>
      </c>
      <c r="C126" s="2">
        <v>45614</v>
      </c>
      <c r="D126" s="9">
        <v>215</v>
      </c>
      <c r="E126" s="1" t="s">
        <v>63</v>
      </c>
    </row>
    <row r="127" spans="1:5" x14ac:dyDescent="0.3">
      <c r="A127" s="1" t="s">
        <v>12</v>
      </c>
      <c r="B127" s="1" t="s">
        <v>59</v>
      </c>
      <c r="C127" s="2">
        <v>45612</v>
      </c>
      <c r="D127" s="9">
        <v>385</v>
      </c>
      <c r="E127" s="1" t="s">
        <v>63</v>
      </c>
    </row>
    <row r="128" spans="1:5" x14ac:dyDescent="0.3">
      <c r="A128" s="1" t="s">
        <v>13</v>
      </c>
      <c r="B128" s="1" t="s">
        <v>59</v>
      </c>
      <c r="C128" s="2">
        <v>45626</v>
      </c>
      <c r="D128" s="9">
        <v>230</v>
      </c>
      <c r="E128" s="1" t="s">
        <v>63</v>
      </c>
    </row>
    <row r="129" spans="1:5" x14ac:dyDescent="0.3">
      <c r="A129" s="1" t="s">
        <v>14</v>
      </c>
      <c r="B129" s="1" t="s">
        <v>59</v>
      </c>
      <c r="C129" s="2">
        <v>45612</v>
      </c>
      <c r="D129" s="9">
        <v>380</v>
      </c>
      <c r="E129" s="1" t="s">
        <v>63</v>
      </c>
    </row>
    <row r="130" spans="1:5" x14ac:dyDescent="0.3">
      <c r="A130" s="1" t="s">
        <v>15</v>
      </c>
      <c r="B130" s="1" t="s">
        <v>59</v>
      </c>
      <c r="C130" s="2">
        <v>45618</v>
      </c>
      <c r="D130" s="9">
        <v>295</v>
      </c>
      <c r="E130" s="1" t="s">
        <v>63</v>
      </c>
    </row>
    <row r="131" spans="1:5" x14ac:dyDescent="0.3">
      <c r="A131" s="1" t="s">
        <v>16</v>
      </c>
      <c r="B131" s="1" t="s">
        <v>59</v>
      </c>
      <c r="C131" s="2">
        <v>45620</v>
      </c>
      <c r="D131" s="9">
        <v>390</v>
      </c>
      <c r="E131" s="1" t="s">
        <v>63</v>
      </c>
    </row>
    <row r="132" spans="1:5" x14ac:dyDescent="0.3">
      <c r="A132" s="1" t="s">
        <v>17</v>
      </c>
      <c r="B132" s="1" t="s">
        <v>59</v>
      </c>
      <c r="C132" s="2">
        <v>45607</v>
      </c>
      <c r="D132" s="9">
        <v>340</v>
      </c>
      <c r="E132" s="1" t="s">
        <v>63</v>
      </c>
    </row>
    <row r="133" spans="1:5" x14ac:dyDescent="0.3">
      <c r="A133" s="1" t="s">
        <v>18</v>
      </c>
      <c r="B133" s="1" t="s">
        <v>59</v>
      </c>
      <c r="C133" s="2">
        <v>45597</v>
      </c>
      <c r="D133" s="9">
        <v>380</v>
      </c>
      <c r="E133" s="1" t="s">
        <v>63</v>
      </c>
    </row>
    <row r="134" spans="1:5" x14ac:dyDescent="0.3">
      <c r="A134" s="1" t="s">
        <v>19</v>
      </c>
      <c r="B134" s="1" t="s">
        <v>59</v>
      </c>
      <c r="C134" s="2">
        <v>45598</v>
      </c>
      <c r="D134" s="9">
        <v>103</v>
      </c>
      <c r="E134" s="1" t="s">
        <v>63</v>
      </c>
    </row>
    <row r="135" spans="1:5" x14ac:dyDescent="0.3">
      <c r="A135" s="1" t="s">
        <v>0</v>
      </c>
      <c r="B135" s="1" t="s">
        <v>59</v>
      </c>
      <c r="C135" s="2">
        <v>45603</v>
      </c>
      <c r="D135" s="9">
        <v>173</v>
      </c>
      <c r="E135" s="1" t="s">
        <v>63</v>
      </c>
    </row>
    <row r="136" spans="1:5" x14ac:dyDescent="0.3">
      <c r="A136" s="1" t="s">
        <v>1</v>
      </c>
      <c r="B136" s="1" t="s">
        <v>59</v>
      </c>
      <c r="C136" s="2">
        <v>45600</v>
      </c>
      <c r="D136" s="9">
        <v>213</v>
      </c>
      <c r="E136" s="1" t="s">
        <v>63</v>
      </c>
    </row>
    <row r="137" spans="1:5" x14ac:dyDescent="0.3">
      <c r="A137" s="1" t="s">
        <v>2</v>
      </c>
      <c r="B137" s="1" t="s">
        <v>59</v>
      </c>
      <c r="C137" s="2">
        <v>45612</v>
      </c>
      <c r="D137" s="9">
        <v>144</v>
      </c>
      <c r="E137" s="1" t="s">
        <v>63</v>
      </c>
    </row>
    <row r="138" spans="1:5" x14ac:dyDescent="0.3">
      <c r="A138" s="1" t="s">
        <v>3</v>
      </c>
      <c r="B138" s="1" t="s">
        <v>59</v>
      </c>
      <c r="C138" s="2">
        <v>45603</v>
      </c>
      <c r="D138" s="9">
        <v>136</v>
      </c>
      <c r="E138" s="1" t="s">
        <v>63</v>
      </c>
    </row>
    <row r="139" spans="1:5" x14ac:dyDescent="0.3">
      <c r="A139" s="1" t="s">
        <v>4</v>
      </c>
      <c r="B139" s="1" t="s">
        <v>59</v>
      </c>
      <c r="C139" s="2">
        <v>45623</v>
      </c>
      <c r="D139" s="9">
        <v>122</v>
      </c>
      <c r="E139" s="1" t="s">
        <v>63</v>
      </c>
    </row>
    <row r="140" spans="1:5" x14ac:dyDescent="0.3">
      <c r="A140" s="1" t="s">
        <v>5</v>
      </c>
      <c r="B140" s="1" t="s">
        <v>59</v>
      </c>
      <c r="C140" s="2">
        <v>45616</v>
      </c>
      <c r="D140" s="9">
        <v>181</v>
      </c>
      <c r="E140" s="1" t="s">
        <v>63</v>
      </c>
    </row>
    <row r="141" spans="1:5" x14ac:dyDescent="0.3">
      <c r="A141" s="1" t="s">
        <v>6</v>
      </c>
      <c r="B141" s="1" t="s">
        <v>59</v>
      </c>
      <c r="C141" s="2">
        <v>45612</v>
      </c>
      <c r="D141" s="9">
        <v>261</v>
      </c>
      <c r="E141" s="1" t="s">
        <v>63</v>
      </c>
    </row>
    <row r="142" spans="1:5" x14ac:dyDescent="0.3">
      <c r="A142" s="1" t="s">
        <v>7</v>
      </c>
      <c r="B142" s="1" t="s">
        <v>59</v>
      </c>
      <c r="C142" s="2">
        <v>45621</v>
      </c>
      <c r="D142" s="9">
        <v>115</v>
      </c>
      <c r="E142" s="1" t="s">
        <v>63</v>
      </c>
    </row>
    <row r="143" spans="1:5" x14ac:dyDescent="0.3">
      <c r="A143" s="1" t="s">
        <v>8</v>
      </c>
      <c r="B143" s="1" t="s">
        <v>59</v>
      </c>
      <c r="C143" s="2">
        <v>45614</v>
      </c>
      <c r="D143" s="9">
        <v>142</v>
      </c>
      <c r="E143" s="1" t="s">
        <v>63</v>
      </c>
    </row>
    <row r="144" spans="1:5" x14ac:dyDescent="0.3">
      <c r="A144" s="1" t="s">
        <v>9</v>
      </c>
      <c r="B144" s="1" t="s">
        <v>59</v>
      </c>
      <c r="C144" s="2">
        <v>45623</v>
      </c>
      <c r="D144" s="9">
        <v>161</v>
      </c>
      <c r="E144" s="1" t="s">
        <v>63</v>
      </c>
    </row>
    <row r="145" spans="1:5" x14ac:dyDescent="0.3">
      <c r="A145" s="1" t="s">
        <v>20</v>
      </c>
      <c r="B145" s="1" t="s">
        <v>59</v>
      </c>
      <c r="C145" s="2">
        <v>45414</v>
      </c>
      <c r="D145" s="9">
        <v>138</v>
      </c>
      <c r="E145" s="1" t="s">
        <v>64</v>
      </c>
    </row>
    <row r="146" spans="1:5" x14ac:dyDescent="0.3">
      <c r="A146" s="1" t="s">
        <v>21</v>
      </c>
      <c r="B146" s="1" t="s">
        <v>59</v>
      </c>
      <c r="C146" s="2">
        <v>45357</v>
      </c>
      <c r="D146" s="9">
        <v>319</v>
      </c>
      <c r="E146" s="1" t="s">
        <v>65</v>
      </c>
    </row>
    <row r="147" spans="1:5" x14ac:dyDescent="0.3">
      <c r="A147" s="1" t="s">
        <v>22</v>
      </c>
      <c r="B147" s="1" t="s">
        <v>59</v>
      </c>
      <c r="C147" s="2">
        <v>45507</v>
      </c>
      <c r="D147" s="9">
        <v>453</v>
      </c>
      <c r="E147" s="1" t="s">
        <v>66</v>
      </c>
    </row>
    <row r="148" spans="1:5" x14ac:dyDescent="0.3">
      <c r="A148" s="1" t="s">
        <v>23</v>
      </c>
      <c r="B148" s="1" t="s">
        <v>59</v>
      </c>
      <c r="C148" s="2">
        <v>45558</v>
      </c>
      <c r="D148" s="9">
        <v>449</v>
      </c>
      <c r="E148" s="1" t="s">
        <v>67</v>
      </c>
    </row>
    <row r="149" spans="1:5" x14ac:dyDescent="0.3">
      <c r="A149" s="1" t="s">
        <v>10</v>
      </c>
      <c r="B149" s="1" t="s">
        <v>59</v>
      </c>
      <c r="C149" s="2">
        <v>45305</v>
      </c>
      <c r="D149" s="9">
        <v>96</v>
      </c>
      <c r="E149" s="1" t="s">
        <v>68</v>
      </c>
    </row>
    <row r="150" spans="1:5" x14ac:dyDescent="0.3">
      <c r="A150" s="1" t="s">
        <v>24</v>
      </c>
      <c r="B150" s="1" t="s">
        <v>59</v>
      </c>
      <c r="C150" s="2">
        <v>45505</v>
      </c>
      <c r="D150" s="9">
        <v>227</v>
      </c>
      <c r="E150" s="1" t="s">
        <v>66</v>
      </c>
    </row>
    <row r="151" spans="1:5" x14ac:dyDescent="0.3">
      <c r="A151" s="1" t="s">
        <v>25</v>
      </c>
      <c r="B151" s="1" t="s">
        <v>59</v>
      </c>
      <c r="C151" s="2">
        <v>45537</v>
      </c>
      <c r="D151" s="9">
        <v>674</v>
      </c>
      <c r="E151" s="1" t="s">
        <v>67</v>
      </c>
    </row>
    <row r="152" spans="1:5" x14ac:dyDescent="0.3">
      <c r="A152" s="1" t="s">
        <v>13</v>
      </c>
      <c r="B152" s="1" t="s">
        <v>59</v>
      </c>
      <c r="C152" s="2">
        <v>45383</v>
      </c>
      <c r="D152" s="9">
        <v>166</v>
      </c>
      <c r="E152" s="1" t="s">
        <v>69</v>
      </c>
    </row>
    <row r="153" spans="1:5" x14ac:dyDescent="0.3">
      <c r="A153" s="1" t="s">
        <v>26</v>
      </c>
      <c r="B153" s="1" t="s">
        <v>59</v>
      </c>
      <c r="C153" s="2">
        <v>45373</v>
      </c>
      <c r="D153" s="9">
        <v>665</v>
      </c>
      <c r="E153" s="1" t="s">
        <v>65</v>
      </c>
    </row>
    <row r="154" spans="1:5" x14ac:dyDescent="0.3">
      <c r="A154" s="1" t="s">
        <v>27</v>
      </c>
      <c r="B154" s="1" t="s">
        <v>59</v>
      </c>
      <c r="C154" s="2">
        <v>45461</v>
      </c>
      <c r="D154" s="9">
        <v>218</v>
      </c>
      <c r="E154" s="1" t="s">
        <v>70</v>
      </c>
    </row>
    <row r="155" spans="1:5" x14ac:dyDescent="0.3">
      <c r="A155" s="1" t="s">
        <v>28</v>
      </c>
      <c r="B155" s="1" t="s">
        <v>59</v>
      </c>
      <c r="C155" s="2">
        <v>45527</v>
      </c>
      <c r="D155" s="9">
        <v>343</v>
      </c>
      <c r="E155" s="1" t="s">
        <v>66</v>
      </c>
    </row>
    <row r="156" spans="1:5" x14ac:dyDescent="0.3">
      <c r="A156" s="1" t="s">
        <v>29</v>
      </c>
      <c r="B156" s="1" t="s">
        <v>59</v>
      </c>
      <c r="C156" s="2">
        <v>45586</v>
      </c>
      <c r="D156" s="9">
        <v>385</v>
      </c>
      <c r="E156" s="1" t="s">
        <v>71</v>
      </c>
    </row>
    <row r="157" spans="1:5" x14ac:dyDescent="0.3">
      <c r="A157" s="1" t="s">
        <v>30</v>
      </c>
      <c r="B157" s="1" t="s">
        <v>59</v>
      </c>
      <c r="C157" s="2">
        <v>45349</v>
      </c>
      <c r="D157" s="9">
        <v>316</v>
      </c>
      <c r="E157" s="1" t="s">
        <v>72</v>
      </c>
    </row>
    <row r="158" spans="1:5" x14ac:dyDescent="0.3">
      <c r="A158" s="1" t="s">
        <v>9</v>
      </c>
      <c r="B158" s="1" t="s">
        <v>59</v>
      </c>
      <c r="C158" s="2">
        <v>45544</v>
      </c>
      <c r="D158" s="9">
        <v>232</v>
      </c>
      <c r="E158" s="1" t="s">
        <v>67</v>
      </c>
    </row>
    <row r="159" spans="1:5" x14ac:dyDescent="0.3">
      <c r="A159" s="1" t="s">
        <v>31</v>
      </c>
      <c r="B159" s="1" t="s">
        <v>59</v>
      </c>
      <c r="C159" s="2">
        <v>45436</v>
      </c>
      <c r="D159" s="9">
        <v>121</v>
      </c>
      <c r="E159" s="1" t="s">
        <v>64</v>
      </c>
    </row>
    <row r="160" spans="1:5" x14ac:dyDescent="0.3">
      <c r="A160" s="1" t="s">
        <v>32</v>
      </c>
      <c r="B160" s="1" t="s">
        <v>59</v>
      </c>
      <c r="C160" s="2">
        <v>45391</v>
      </c>
      <c r="D160" s="9">
        <v>86</v>
      </c>
      <c r="E160" s="1" t="s">
        <v>69</v>
      </c>
    </row>
    <row r="161" spans="1:5" x14ac:dyDescent="0.3">
      <c r="A161" s="1" t="s">
        <v>33</v>
      </c>
      <c r="B161" s="1" t="s">
        <v>59</v>
      </c>
      <c r="C161" s="2">
        <v>45521</v>
      </c>
      <c r="D161" s="9">
        <v>165</v>
      </c>
      <c r="E161" s="1" t="s">
        <v>66</v>
      </c>
    </row>
    <row r="162" spans="1:5" x14ac:dyDescent="0.3">
      <c r="A162" s="1" t="s">
        <v>34</v>
      </c>
      <c r="B162" s="1" t="s">
        <v>59</v>
      </c>
      <c r="C162" s="2">
        <v>45349</v>
      </c>
      <c r="D162" s="9">
        <v>223</v>
      </c>
      <c r="E162" s="1" t="s">
        <v>72</v>
      </c>
    </row>
    <row r="163" spans="1:5" x14ac:dyDescent="0.3">
      <c r="A163" s="1" t="s">
        <v>35</v>
      </c>
      <c r="B163" s="1" t="s">
        <v>59</v>
      </c>
      <c r="C163" s="2">
        <v>45495</v>
      </c>
      <c r="D163" s="9">
        <v>172</v>
      </c>
      <c r="E163" s="1" t="s">
        <v>73</v>
      </c>
    </row>
    <row r="164" spans="1:5" x14ac:dyDescent="0.3">
      <c r="A164" s="1" t="s">
        <v>36</v>
      </c>
      <c r="B164" s="1" t="s">
        <v>59</v>
      </c>
      <c r="C164" s="2">
        <v>45267</v>
      </c>
      <c r="D164" s="9">
        <v>190</v>
      </c>
      <c r="E164" s="1" t="s">
        <v>74</v>
      </c>
    </row>
    <row r="165" spans="1:5" x14ac:dyDescent="0.3">
      <c r="A165" s="1" t="s">
        <v>37</v>
      </c>
      <c r="B165" s="1" t="s">
        <v>59</v>
      </c>
      <c r="C165" s="2">
        <v>45608</v>
      </c>
      <c r="D165" s="9">
        <v>271</v>
      </c>
      <c r="E165" s="1" t="s">
        <v>63</v>
      </c>
    </row>
    <row r="166" spans="1:5" x14ac:dyDescent="0.3">
      <c r="A166" s="1" t="s">
        <v>38</v>
      </c>
      <c r="B166" s="1" t="s">
        <v>59</v>
      </c>
      <c r="C166" s="2">
        <v>45387</v>
      </c>
      <c r="D166" s="9">
        <v>361</v>
      </c>
      <c r="E166" s="1" t="s">
        <v>69</v>
      </c>
    </row>
    <row r="167" spans="1:5" x14ac:dyDescent="0.3">
      <c r="A167" s="1" t="s">
        <v>39</v>
      </c>
      <c r="B167" s="1" t="s">
        <v>59</v>
      </c>
      <c r="C167" s="2">
        <v>45534</v>
      </c>
      <c r="D167" s="9">
        <v>238</v>
      </c>
      <c r="E167" s="1" t="s">
        <v>66</v>
      </c>
    </row>
    <row r="168" spans="1:5" x14ac:dyDescent="0.3">
      <c r="A168" s="1" t="s">
        <v>40</v>
      </c>
      <c r="B168" s="1" t="s">
        <v>59</v>
      </c>
      <c r="C168" s="2">
        <v>45295</v>
      </c>
      <c r="D168" s="9">
        <v>274</v>
      </c>
      <c r="E168" s="1" t="s">
        <v>68</v>
      </c>
    </row>
    <row r="169" spans="1:5" x14ac:dyDescent="0.3">
      <c r="A169" s="1" t="s">
        <v>41</v>
      </c>
      <c r="B169" s="1" t="s">
        <v>59</v>
      </c>
      <c r="C169" s="2">
        <v>45608</v>
      </c>
      <c r="D169" s="9">
        <v>120</v>
      </c>
      <c r="E169" s="1" t="s">
        <v>63</v>
      </c>
    </row>
    <row r="170" spans="1:5" x14ac:dyDescent="0.3">
      <c r="A170" s="1" t="s">
        <v>42</v>
      </c>
      <c r="B170" s="1" t="s">
        <v>59</v>
      </c>
      <c r="C170" s="2">
        <v>45586</v>
      </c>
      <c r="D170" s="9">
        <v>116</v>
      </c>
      <c r="E170" s="1" t="s">
        <v>71</v>
      </c>
    </row>
    <row r="171" spans="1:5" x14ac:dyDescent="0.3">
      <c r="A171" s="1" t="s">
        <v>43</v>
      </c>
      <c r="B171" s="1" t="s">
        <v>59</v>
      </c>
      <c r="C171" s="2">
        <v>45466</v>
      </c>
      <c r="D171" s="9">
        <v>241</v>
      </c>
      <c r="E171" s="1" t="s">
        <v>70</v>
      </c>
    </row>
    <row r="172" spans="1:5" x14ac:dyDescent="0.3">
      <c r="A172" s="1" t="s">
        <v>44</v>
      </c>
      <c r="B172" s="1" t="s">
        <v>59</v>
      </c>
      <c r="C172" s="2">
        <v>45509</v>
      </c>
      <c r="D172" s="9">
        <v>259</v>
      </c>
      <c r="E172" s="1" t="s">
        <v>66</v>
      </c>
    </row>
    <row r="173" spans="1:5" x14ac:dyDescent="0.3">
      <c r="A173" s="1" t="s">
        <v>45</v>
      </c>
      <c r="B173" s="1" t="s">
        <v>59</v>
      </c>
      <c r="C173" s="2">
        <v>45325</v>
      </c>
      <c r="D173" s="9">
        <v>279</v>
      </c>
      <c r="E173" s="1" t="s">
        <v>72</v>
      </c>
    </row>
    <row r="174" spans="1:5" x14ac:dyDescent="0.3">
      <c r="A174" s="1" t="s">
        <v>46</v>
      </c>
      <c r="B174" s="1" t="s">
        <v>59</v>
      </c>
      <c r="C174" s="2">
        <v>45541</v>
      </c>
      <c r="D174" s="9">
        <v>142</v>
      </c>
      <c r="E174" s="1" t="s">
        <v>67</v>
      </c>
    </row>
    <row r="175" spans="1:5" x14ac:dyDescent="0.3">
      <c r="A175" s="1" t="s">
        <v>47</v>
      </c>
      <c r="B175" s="1" t="s">
        <v>59</v>
      </c>
      <c r="C175" s="2">
        <v>45473</v>
      </c>
      <c r="D175" s="9">
        <v>117</v>
      </c>
      <c r="E175" s="1" t="s">
        <v>70</v>
      </c>
    </row>
    <row r="176" spans="1:5" x14ac:dyDescent="0.3">
      <c r="A176" s="1" t="s">
        <v>48</v>
      </c>
      <c r="B176" s="1" t="s">
        <v>59</v>
      </c>
      <c r="C176" s="2">
        <v>45376</v>
      </c>
      <c r="D176" s="9">
        <v>177</v>
      </c>
      <c r="E176" s="1" t="s">
        <v>65</v>
      </c>
    </row>
    <row r="177" spans="1:5" x14ac:dyDescent="0.3">
      <c r="A177" s="1" t="s">
        <v>49</v>
      </c>
      <c r="B177" s="1" t="s">
        <v>59</v>
      </c>
      <c r="C177" s="2">
        <v>45340</v>
      </c>
      <c r="D177" s="9">
        <v>99</v>
      </c>
      <c r="E177" s="1" t="s">
        <v>72</v>
      </c>
    </row>
    <row r="178" spans="1:5" x14ac:dyDescent="0.3">
      <c r="A178" s="1" t="s">
        <v>50</v>
      </c>
      <c r="B178" s="1" t="s">
        <v>59</v>
      </c>
      <c r="C178" s="2">
        <v>45408</v>
      </c>
      <c r="D178" s="9">
        <v>147</v>
      </c>
      <c r="E178" s="1" t="s">
        <v>69</v>
      </c>
    </row>
    <row r="179" spans="1:5" x14ac:dyDescent="0.3">
      <c r="A179" s="1" t="s">
        <v>51</v>
      </c>
      <c r="B179" s="1" t="s">
        <v>59</v>
      </c>
      <c r="C179" s="2">
        <v>45447</v>
      </c>
      <c r="D179" s="9">
        <v>205</v>
      </c>
      <c r="E179" s="1" t="s">
        <v>70</v>
      </c>
    </row>
    <row r="180" spans="1:5" x14ac:dyDescent="0.3">
      <c r="A180" s="1" t="s">
        <v>52</v>
      </c>
      <c r="B180" s="1" t="s">
        <v>59</v>
      </c>
      <c r="C180" s="2">
        <v>45280</v>
      </c>
      <c r="D180" s="9">
        <v>94</v>
      </c>
      <c r="E180" s="1" t="s">
        <v>74</v>
      </c>
    </row>
    <row r="181" spans="1:5" x14ac:dyDescent="0.3">
      <c r="A181" s="1" t="s">
        <v>53</v>
      </c>
      <c r="B181" s="1" t="s">
        <v>59</v>
      </c>
      <c r="C181" s="2">
        <v>45551</v>
      </c>
      <c r="D181" s="9">
        <v>128</v>
      </c>
      <c r="E181" s="1" t="s">
        <v>67</v>
      </c>
    </row>
    <row r="182" spans="1:5" x14ac:dyDescent="0.3">
      <c r="A182" s="1" t="s">
        <v>54</v>
      </c>
      <c r="B182" s="1" t="s">
        <v>59</v>
      </c>
      <c r="C182" s="2">
        <v>45286</v>
      </c>
      <c r="D182" s="9">
        <v>82</v>
      </c>
      <c r="E182" s="1" t="s">
        <v>74</v>
      </c>
    </row>
    <row r="183" spans="1:5" x14ac:dyDescent="0.3">
      <c r="A183" s="6" t="s">
        <v>0</v>
      </c>
      <c r="B183" s="6" t="s">
        <v>59</v>
      </c>
      <c r="C183" s="7">
        <v>45580</v>
      </c>
      <c r="D183" s="10">
        <v>165</v>
      </c>
      <c r="E183" s="1" t="s">
        <v>71</v>
      </c>
    </row>
    <row r="184" spans="1:5" x14ac:dyDescent="0.3">
      <c r="A184" s="6" t="s">
        <v>1</v>
      </c>
      <c r="B184" s="6" t="s">
        <v>59</v>
      </c>
      <c r="C184" s="7">
        <v>45583</v>
      </c>
      <c r="D184" s="10">
        <v>89</v>
      </c>
      <c r="E184" s="1" t="s">
        <v>71</v>
      </c>
    </row>
    <row r="185" spans="1:5" x14ac:dyDescent="0.3">
      <c r="A185" s="6" t="s">
        <v>2</v>
      </c>
      <c r="B185" s="6" t="s">
        <v>59</v>
      </c>
      <c r="C185" s="7">
        <v>45586</v>
      </c>
      <c r="D185" s="10">
        <v>123</v>
      </c>
      <c r="E185" s="1" t="s">
        <v>71</v>
      </c>
    </row>
    <row r="186" spans="1:5" x14ac:dyDescent="0.3">
      <c r="A186" s="1" t="s">
        <v>3</v>
      </c>
      <c r="B186" s="1" t="s">
        <v>59</v>
      </c>
      <c r="C186" s="2">
        <v>45570</v>
      </c>
      <c r="D186" s="9">
        <v>175</v>
      </c>
      <c r="E186" s="1" t="s">
        <v>71</v>
      </c>
    </row>
    <row r="187" spans="1:5" x14ac:dyDescent="0.3">
      <c r="A187" s="1" t="s">
        <v>4</v>
      </c>
      <c r="B187" s="1" t="s">
        <v>59</v>
      </c>
      <c r="C187" s="2">
        <v>45588</v>
      </c>
      <c r="D187" s="9">
        <v>95</v>
      </c>
      <c r="E187" s="1" t="s">
        <v>71</v>
      </c>
    </row>
    <row r="188" spans="1:5" x14ac:dyDescent="0.3">
      <c r="A188" s="1" t="s">
        <v>5</v>
      </c>
      <c r="B188" s="1" t="s">
        <v>59</v>
      </c>
      <c r="C188" s="2">
        <v>45579</v>
      </c>
      <c r="D188" s="9">
        <v>189</v>
      </c>
      <c r="E188" s="1" t="s">
        <v>71</v>
      </c>
    </row>
    <row r="189" spans="1:5" x14ac:dyDescent="0.3">
      <c r="A189" s="1" t="s">
        <v>6</v>
      </c>
      <c r="B189" s="1" t="s">
        <v>59</v>
      </c>
      <c r="C189" s="2">
        <v>45593</v>
      </c>
      <c r="D189" s="9">
        <v>147</v>
      </c>
      <c r="E189" s="1" t="s">
        <v>71</v>
      </c>
    </row>
    <row r="190" spans="1:5" x14ac:dyDescent="0.3">
      <c r="A190" s="1" t="s">
        <v>7</v>
      </c>
      <c r="B190" s="1" t="s">
        <v>59</v>
      </c>
      <c r="C190" s="2">
        <v>45576</v>
      </c>
      <c r="D190" s="9">
        <v>130</v>
      </c>
      <c r="E190" s="1" t="s">
        <v>71</v>
      </c>
    </row>
    <row r="191" spans="1:5" x14ac:dyDescent="0.3">
      <c r="A191" s="1" t="s">
        <v>8</v>
      </c>
      <c r="B191" s="1" t="s">
        <v>59</v>
      </c>
      <c r="C191" s="2">
        <v>45584</v>
      </c>
      <c r="D191" s="9">
        <v>215</v>
      </c>
      <c r="E191" s="1" t="s">
        <v>71</v>
      </c>
    </row>
    <row r="192" spans="1:5" x14ac:dyDescent="0.3">
      <c r="A192" s="1" t="s">
        <v>9</v>
      </c>
      <c r="B192" s="1" t="s">
        <v>59</v>
      </c>
      <c r="C192" s="2">
        <v>45590</v>
      </c>
      <c r="D192" s="9">
        <v>167</v>
      </c>
      <c r="E192" s="1" t="s">
        <v>71</v>
      </c>
    </row>
    <row r="193" spans="1:5" x14ac:dyDescent="0.3">
      <c r="A193" s="1" t="s">
        <v>10</v>
      </c>
      <c r="B193" s="1" t="s">
        <v>59</v>
      </c>
      <c r="C193" s="2">
        <v>45572</v>
      </c>
      <c r="D193" s="9">
        <v>145</v>
      </c>
      <c r="E193" s="1" t="s">
        <v>71</v>
      </c>
    </row>
    <row r="194" spans="1:5" x14ac:dyDescent="0.3">
      <c r="A194" s="1" t="s">
        <v>11</v>
      </c>
      <c r="B194" s="1" t="s">
        <v>59</v>
      </c>
      <c r="C194" s="2">
        <v>45578</v>
      </c>
      <c r="D194" s="9">
        <v>155</v>
      </c>
      <c r="E194" s="1" t="s">
        <v>71</v>
      </c>
    </row>
    <row r="195" spans="1:5" x14ac:dyDescent="0.3">
      <c r="A195" s="1" t="s">
        <v>12</v>
      </c>
      <c r="B195" s="1" t="s">
        <v>59</v>
      </c>
      <c r="C195" s="2">
        <v>45589</v>
      </c>
      <c r="D195" s="9">
        <v>160</v>
      </c>
      <c r="E195" s="1" t="s">
        <v>71</v>
      </c>
    </row>
    <row r="196" spans="1:5" x14ac:dyDescent="0.3">
      <c r="A196" s="1" t="s">
        <v>13</v>
      </c>
      <c r="B196" s="1" t="s">
        <v>59</v>
      </c>
      <c r="C196" s="2">
        <v>45587</v>
      </c>
      <c r="D196" s="9">
        <v>110</v>
      </c>
      <c r="E196" s="1" t="s">
        <v>71</v>
      </c>
    </row>
    <row r="197" spans="1:5" x14ac:dyDescent="0.3">
      <c r="A197" s="1" t="s">
        <v>14</v>
      </c>
      <c r="B197" s="1" t="s">
        <v>59</v>
      </c>
      <c r="C197" s="2">
        <v>45568</v>
      </c>
      <c r="D197" s="9">
        <v>95</v>
      </c>
      <c r="E197" s="1" t="s">
        <v>71</v>
      </c>
    </row>
    <row r="198" spans="1:5" x14ac:dyDescent="0.3">
      <c r="A198" s="1" t="s">
        <v>15</v>
      </c>
      <c r="B198" s="1" t="s">
        <v>59</v>
      </c>
      <c r="C198" s="2">
        <v>45575</v>
      </c>
      <c r="D198" s="9">
        <v>112</v>
      </c>
      <c r="E198" s="1" t="s">
        <v>71</v>
      </c>
    </row>
    <row r="199" spans="1:5" x14ac:dyDescent="0.3">
      <c r="A199" s="1" t="s">
        <v>16</v>
      </c>
      <c r="B199" s="1" t="s">
        <v>59</v>
      </c>
      <c r="C199" s="2">
        <v>45582</v>
      </c>
      <c r="D199" s="9">
        <v>200</v>
      </c>
      <c r="E199" s="1" t="s">
        <v>71</v>
      </c>
    </row>
    <row r="200" spans="1:5" x14ac:dyDescent="0.3">
      <c r="A200" s="1" t="s">
        <v>17</v>
      </c>
      <c r="B200" s="1" t="s">
        <v>59</v>
      </c>
      <c r="C200" s="2">
        <v>45591</v>
      </c>
      <c r="D200" s="9">
        <v>89</v>
      </c>
      <c r="E200" s="1" t="s">
        <v>71</v>
      </c>
    </row>
    <row r="201" spans="1:5" x14ac:dyDescent="0.3">
      <c r="A201" s="1" t="s">
        <v>18</v>
      </c>
      <c r="B201" s="1" t="s">
        <v>59</v>
      </c>
      <c r="C201" s="2">
        <v>45585</v>
      </c>
      <c r="D201" s="9">
        <v>175</v>
      </c>
      <c r="E201" s="1" t="s">
        <v>71</v>
      </c>
    </row>
    <row r="202" spans="1:5" x14ac:dyDescent="0.3">
      <c r="A202" s="1" t="s">
        <v>19</v>
      </c>
      <c r="B202" s="1" t="s">
        <v>59</v>
      </c>
      <c r="C202" s="2">
        <v>45595</v>
      </c>
      <c r="D202" s="9">
        <v>190</v>
      </c>
      <c r="E202" s="1" t="s">
        <v>71</v>
      </c>
    </row>
    <row r="203" spans="1:5" x14ac:dyDescent="0.3">
      <c r="A203" s="1" t="s">
        <v>0</v>
      </c>
      <c r="B203" s="1" t="s">
        <v>59</v>
      </c>
      <c r="C203" s="2">
        <v>45550</v>
      </c>
      <c r="D203" s="9">
        <v>165</v>
      </c>
      <c r="E203" s="1" t="s">
        <v>67</v>
      </c>
    </row>
    <row r="204" spans="1:5" x14ac:dyDescent="0.3">
      <c r="A204" s="1" t="s">
        <v>1</v>
      </c>
      <c r="B204" s="1" t="s">
        <v>59</v>
      </c>
      <c r="C204" s="2">
        <v>45553</v>
      </c>
      <c r="D204" s="9">
        <v>175</v>
      </c>
      <c r="E204" s="1" t="s">
        <v>67</v>
      </c>
    </row>
    <row r="205" spans="1:5" x14ac:dyDescent="0.3">
      <c r="A205" s="1" t="s">
        <v>2</v>
      </c>
      <c r="B205" s="1" t="s">
        <v>59</v>
      </c>
      <c r="C205" s="2">
        <v>45556</v>
      </c>
      <c r="D205" s="9">
        <v>119</v>
      </c>
      <c r="E205" s="1" t="s">
        <v>67</v>
      </c>
    </row>
    <row r="206" spans="1:5" x14ac:dyDescent="0.3">
      <c r="A206" s="1" t="s">
        <v>3</v>
      </c>
      <c r="B206" s="1" t="s">
        <v>59</v>
      </c>
      <c r="C206" s="2">
        <v>45540</v>
      </c>
      <c r="D206" s="9">
        <v>11</v>
      </c>
      <c r="E206" s="1" t="s">
        <v>67</v>
      </c>
    </row>
    <row r="207" spans="1:5" x14ac:dyDescent="0.3">
      <c r="A207" s="1" t="s">
        <v>4</v>
      </c>
      <c r="B207" s="1" t="s">
        <v>59</v>
      </c>
      <c r="C207" s="2">
        <v>45558</v>
      </c>
      <c r="D207" s="9">
        <v>195</v>
      </c>
      <c r="E207" s="1" t="s">
        <v>67</v>
      </c>
    </row>
    <row r="208" spans="1:5" x14ac:dyDescent="0.3">
      <c r="A208" s="1" t="s">
        <v>5</v>
      </c>
      <c r="B208" s="1" t="s">
        <v>59</v>
      </c>
      <c r="C208" s="2">
        <v>45549</v>
      </c>
      <c r="D208" s="9">
        <v>205</v>
      </c>
      <c r="E208" s="1" t="s">
        <v>67</v>
      </c>
    </row>
    <row r="209" spans="1:5" x14ac:dyDescent="0.3">
      <c r="A209" s="1" t="s">
        <v>6</v>
      </c>
      <c r="B209" s="1" t="s">
        <v>59</v>
      </c>
      <c r="C209" s="2">
        <v>45563</v>
      </c>
      <c r="D209" s="9">
        <v>175</v>
      </c>
      <c r="E209" s="1" t="s">
        <v>67</v>
      </c>
    </row>
    <row r="210" spans="1:5" x14ac:dyDescent="0.3">
      <c r="A210" s="1" t="s">
        <v>7</v>
      </c>
      <c r="B210" s="1" t="s">
        <v>59</v>
      </c>
      <c r="C210" s="2">
        <v>45546</v>
      </c>
      <c r="D210" s="9">
        <v>195</v>
      </c>
      <c r="E210" s="1" t="s">
        <v>67</v>
      </c>
    </row>
    <row r="211" spans="1:5" x14ac:dyDescent="0.3">
      <c r="A211" s="1" t="s">
        <v>8</v>
      </c>
      <c r="B211" s="1" t="s">
        <v>59</v>
      </c>
      <c r="C211" s="2">
        <v>45554</v>
      </c>
      <c r="D211" s="9">
        <v>209</v>
      </c>
      <c r="E211" s="1" t="s">
        <v>67</v>
      </c>
    </row>
    <row r="212" spans="1:5" x14ac:dyDescent="0.3">
      <c r="A212" s="1" t="s">
        <v>9</v>
      </c>
      <c r="B212" s="1" t="s">
        <v>59</v>
      </c>
      <c r="C212" s="2">
        <v>45560</v>
      </c>
      <c r="D212" s="9">
        <v>175</v>
      </c>
      <c r="E212" s="1" t="s">
        <v>67</v>
      </c>
    </row>
    <row r="213" spans="1:5" x14ac:dyDescent="0.3">
      <c r="A213" s="1" t="s">
        <v>10</v>
      </c>
      <c r="B213" s="1" t="s">
        <v>59</v>
      </c>
      <c r="C213" s="2">
        <v>45542</v>
      </c>
      <c r="D213" s="9">
        <v>133</v>
      </c>
      <c r="E213" s="1" t="s">
        <v>67</v>
      </c>
    </row>
    <row r="214" spans="1:5" x14ac:dyDescent="0.3">
      <c r="A214" s="1" t="s">
        <v>11</v>
      </c>
      <c r="B214" s="1" t="s">
        <v>59</v>
      </c>
      <c r="C214" s="2">
        <v>45548</v>
      </c>
      <c r="D214" s="9">
        <v>147</v>
      </c>
      <c r="E214" s="1" t="s">
        <v>67</v>
      </c>
    </row>
    <row r="215" spans="1:5" x14ac:dyDescent="0.3">
      <c r="A215" s="1" t="s">
        <v>12</v>
      </c>
      <c r="B215" s="1" t="s">
        <v>59</v>
      </c>
      <c r="C215" s="2">
        <v>45559</v>
      </c>
      <c r="D215" s="9">
        <v>188</v>
      </c>
      <c r="E215" s="1" t="s">
        <v>67</v>
      </c>
    </row>
    <row r="216" spans="1:5" x14ac:dyDescent="0.3">
      <c r="A216" s="1" t="s">
        <v>13</v>
      </c>
      <c r="B216" s="1" t="s">
        <v>59</v>
      </c>
      <c r="C216" s="2">
        <v>45557</v>
      </c>
      <c r="D216" s="9">
        <v>169</v>
      </c>
      <c r="E216" s="1" t="s">
        <v>67</v>
      </c>
    </row>
    <row r="217" spans="1:5" x14ac:dyDescent="0.3">
      <c r="A217" s="1" t="s">
        <v>14</v>
      </c>
      <c r="B217" s="1" t="s">
        <v>59</v>
      </c>
      <c r="C217" s="2">
        <v>45538</v>
      </c>
      <c r="D217" s="9">
        <v>149</v>
      </c>
      <c r="E217" s="1" t="s">
        <v>67</v>
      </c>
    </row>
    <row r="218" spans="1:5" x14ac:dyDescent="0.3">
      <c r="A218" s="1" t="s">
        <v>15</v>
      </c>
      <c r="B218" s="1" t="s">
        <v>59</v>
      </c>
      <c r="C218" s="2">
        <v>45545</v>
      </c>
      <c r="D218" s="9">
        <v>118</v>
      </c>
      <c r="E218" s="1" t="s">
        <v>67</v>
      </c>
    </row>
    <row r="219" spans="1:5" x14ac:dyDescent="0.3">
      <c r="A219" s="1" t="s">
        <v>16</v>
      </c>
      <c r="B219" s="1" t="s">
        <v>59</v>
      </c>
      <c r="C219" s="2">
        <v>45552</v>
      </c>
      <c r="D219" s="9">
        <v>190</v>
      </c>
      <c r="E219" s="1" t="s">
        <v>67</v>
      </c>
    </row>
    <row r="220" spans="1:5" x14ac:dyDescent="0.3">
      <c r="A220" s="1" t="s">
        <v>17</v>
      </c>
      <c r="B220" s="1" t="s">
        <v>59</v>
      </c>
      <c r="C220" s="2">
        <v>45561</v>
      </c>
      <c r="D220" s="9">
        <v>7</v>
      </c>
      <c r="E220" s="1" t="s">
        <v>67</v>
      </c>
    </row>
    <row r="221" spans="1:5" x14ac:dyDescent="0.3">
      <c r="A221" s="1" t="s">
        <v>18</v>
      </c>
      <c r="B221" s="1" t="s">
        <v>59</v>
      </c>
      <c r="C221" s="2">
        <v>45555</v>
      </c>
      <c r="D221" s="9">
        <v>150</v>
      </c>
      <c r="E221" s="1" t="s">
        <v>67</v>
      </c>
    </row>
    <row r="222" spans="1:5" x14ac:dyDescent="0.3">
      <c r="A222" s="1" t="s">
        <v>19</v>
      </c>
      <c r="B222" s="1" t="s">
        <v>59</v>
      </c>
      <c r="C222" s="2">
        <v>45565</v>
      </c>
      <c r="D222" s="9">
        <v>142</v>
      </c>
      <c r="E222" s="1" t="s">
        <v>67</v>
      </c>
    </row>
    <row r="223" spans="1:5" x14ac:dyDescent="0.3">
      <c r="A223" s="1" t="s">
        <v>0</v>
      </c>
      <c r="B223" s="1" t="s">
        <v>59</v>
      </c>
      <c r="C223" s="2">
        <v>45519</v>
      </c>
      <c r="D223" s="9">
        <v>1475</v>
      </c>
      <c r="E223" s="1" t="s">
        <v>66</v>
      </c>
    </row>
    <row r="224" spans="1:5" x14ac:dyDescent="0.3">
      <c r="A224" s="1" t="s">
        <v>1</v>
      </c>
      <c r="B224" s="1" t="s">
        <v>59</v>
      </c>
      <c r="C224" s="2">
        <v>45522</v>
      </c>
      <c r="D224" s="9">
        <v>185</v>
      </c>
      <c r="E224" s="1" t="s">
        <v>66</v>
      </c>
    </row>
    <row r="225" spans="1:5" x14ac:dyDescent="0.3">
      <c r="A225" s="1" t="s">
        <v>2</v>
      </c>
      <c r="B225" s="1" t="s">
        <v>59</v>
      </c>
      <c r="C225" s="2">
        <v>45525</v>
      </c>
      <c r="D225" s="9">
        <v>118</v>
      </c>
      <c r="E225" s="1" t="s">
        <v>66</v>
      </c>
    </row>
    <row r="226" spans="1:5" x14ac:dyDescent="0.3">
      <c r="A226" s="1" t="s">
        <v>3</v>
      </c>
      <c r="B226" s="1" t="s">
        <v>59</v>
      </c>
      <c r="C226" s="2">
        <v>45509</v>
      </c>
      <c r="D226" s="9">
        <v>115</v>
      </c>
      <c r="E226" s="1" t="s">
        <v>66</v>
      </c>
    </row>
    <row r="227" spans="1:5" x14ac:dyDescent="0.3">
      <c r="A227" s="1" t="s">
        <v>4</v>
      </c>
      <c r="B227" s="1" t="s">
        <v>59</v>
      </c>
      <c r="C227" s="2">
        <v>45527</v>
      </c>
      <c r="D227" s="9">
        <v>180</v>
      </c>
      <c r="E227" s="1" t="s">
        <v>66</v>
      </c>
    </row>
    <row r="228" spans="1:5" x14ac:dyDescent="0.3">
      <c r="A228" s="1" t="s">
        <v>5</v>
      </c>
      <c r="B228" s="1" t="s">
        <v>59</v>
      </c>
      <c r="C228" s="2">
        <v>45518</v>
      </c>
      <c r="D228" s="9">
        <v>1215</v>
      </c>
      <c r="E228" s="1" t="s">
        <v>66</v>
      </c>
    </row>
    <row r="229" spans="1:5" x14ac:dyDescent="0.3">
      <c r="A229" s="1" t="s">
        <v>6</v>
      </c>
      <c r="B229" s="1" t="s">
        <v>59</v>
      </c>
      <c r="C229" s="2">
        <v>45532</v>
      </c>
      <c r="D229" s="9">
        <v>198</v>
      </c>
      <c r="E229" s="1" t="s">
        <v>66</v>
      </c>
    </row>
    <row r="230" spans="1:5" x14ac:dyDescent="0.3">
      <c r="A230" s="1" t="s">
        <v>7</v>
      </c>
      <c r="B230" s="1" t="s">
        <v>59</v>
      </c>
      <c r="C230" s="2">
        <v>45515</v>
      </c>
      <c r="D230" s="9">
        <v>170</v>
      </c>
      <c r="E230" s="1" t="s">
        <v>66</v>
      </c>
    </row>
    <row r="231" spans="1:5" x14ac:dyDescent="0.3">
      <c r="A231" s="1" t="s">
        <v>8</v>
      </c>
      <c r="B231" s="1" t="s">
        <v>59</v>
      </c>
      <c r="C231" s="2">
        <v>45523</v>
      </c>
      <c r="D231" s="9">
        <v>239</v>
      </c>
      <c r="E231" s="1" t="s">
        <v>66</v>
      </c>
    </row>
    <row r="232" spans="1:5" x14ac:dyDescent="0.3">
      <c r="A232" s="1" t="s">
        <v>9</v>
      </c>
      <c r="B232" s="1" t="s">
        <v>59</v>
      </c>
      <c r="C232" s="2">
        <v>45529</v>
      </c>
      <c r="D232" s="9">
        <v>185</v>
      </c>
      <c r="E232" s="1" t="s">
        <v>66</v>
      </c>
    </row>
    <row r="233" spans="1:5" x14ac:dyDescent="0.3">
      <c r="A233" s="1" t="s">
        <v>10</v>
      </c>
      <c r="B233" s="1" t="s">
        <v>59</v>
      </c>
      <c r="C233" s="2">
        <v>45511</v>
      </c>
      <c r="D233" s="9">
        <v>148</v>
      </c>
      <c r="E233" s="1" t="s">
        <v>66</v>
      </c>
    </row>
    <row r="234" spans="1:5" x14ac:dyDescent="0.3">
      <c r="A234" s="1" t="s">
        <v>11</v>
      </c>
      <c r="B234" s="1" t="s">
        <v>59</v>
      </c>
      <c r="C234" s="2">
        <v>45517</v>
      </c>
      <c r="D234" s="9">
        <v>177</v>
      </c>
      <c r="E234" s="1" t="s">
        <v>66</v>
      </c>
    </row>
    <row r="235" spans="1:5" x14ac:dyDescent="0.3">
      <c r="A235" s="1" t="s">
        <v>12</v>
      </c>
      <c r="B235" s="1" t="s">
        <v>59</v>
      </c>
      <c r="C235" s="2">
        <v>45528</v>
      </c>
      <c r="D235" s="9">
        <v>198</v>
      </c>
      <c r="E235" s="1" t="s">
        <v>66</v>
      </c>
    </row>
    <row r="236" spans="1:5" x14ac:dyDescent="0.3">
      <c r="A236" s="1" t="s">
        <v>13</v>
      </c>
      <c r="B236" s="1" t="s">
        <v>59</v>
      </c>
      <c r="C236" s="2">
        <v>45526</v>
      </c>
      <c r="D236" s="9">
        <v>179</v>
      </c>
      <c r="E236" s="1" t="s">
        <v>66</v>
      </c>
    </row>
    <row r="237" spans="1:5" x14ac:dyDescent="0.3">
      <c r="A237" s="1" t="s">
        <v>14</v>
      </c>
      <c r="B237" s="1" t="s">
        <v>59</v>
      </c>
      <c r="C237" s="2">
        <v>45507</v>
      </c>
      <c r="D237" s="9">
        <v>159</v>
      </c>
      <c r="E237" s="1" t="s">
        <v>66</v>
      </c>
    </row>
    <row r="238" spans="1:5" x14ac:dyDescent="0.3">
      <c r="A238" s="1" t="s">
        <v>15</v>
      </c>
      <c r="B238" s="1" t="s">
        <v>59</v>
      </c>
      <c r="C238" s="2">
        <v>45514</v>
      </c>
      <c r="D238" s="9">
        <v>128</v>
      </c>
      <c r="E238" s="1" t="s">
        <v>66</v>
      </c>
    </row>
    <row r="239" spans="1:5" x14ac:dyDescent="0.3">
      <c r="A239" s="1" t="s">
        <v>16</v>
      </c>
      <c r="B239" s="1" t="s">
        <v>59</v>
      </c>
      <c r="C239" s="2">
        <v>45521</v>
      </c>
      <c r="D239" s="9">
        <v>199</v>
      </c>
      <c r="E239" s="1" t="s">
        <v>66</v>
      </c>
    </row>
    <row r="240" spans="1:5" x14ac:dyDescent="0.3">
      <c r="A240" s="1" t="s">
        <v>17</v>
      </c>
      <c r="B240" s="1" t="s">
        <v>59</v>
      </c>
      <c r="C240" s="2">
        <v>45530</v>
      </c>
      <c r="D240" s="9">
        <v>92</v>
      </c>
      <c r="E240" s="1" t="s">
        <v>66</v>
      </c>
    </row>
    <row r="241" spans="1:5" x14ac:dyDescent="0.3">
      <c r="A241" s="1" t="s">
        <v>18</v>
      </c>
      <c r="B241" s="1" t="s">
        <v>59</v>
      </c>
      <c r="C241" s="2">
        <v>45524</v>
      </c>
      <c r="D241" s="9">
        <v>165</v>
      </c>
      <c r="E241" s="1" t="s">
        <v>66</v>
      </c>
    </row>
    <row r="242" spans="1:5" x14ac:dyDescent="0.3">
      <c r="A242" s="1" t="s">
        <v>19</v>
      </c>
      <c r="B242" s="1" t="s">
        <v>59</v>
      </c>
      <c r="C242" s="2">
        <v>45534</v>
      </c>
      <c r="D242" s="9">
        <v>150</v>
      </c>
      <c r="E242" s="1" t="s">
        <v>66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C3C3-038A-4A42-AF6E-DD48E2B6CD26}">
  <dimension ref="A1:B14"/>
  <sheetViews>
    <sheetView workbookViewId="0">
      <selection activeCell="L5" sqref="L5"/>
    </sheetView>
  </sheetViews>
  <sheetFormatPr defaultRowHeight="14.4" x14ac:dyDescent="0.3"/>
  <cols>
    <col min="1" max="1" width="17.21875" bestFit="1" customWidth="1"/>
    <col min="2" max="2" width="14.6640625" bestFit="1" customWidth="1"/>
    <col min="3" max="3" width="23.6640625" bestFit="1" customWidth="1"/>
    <col min="4" max="4" width="18.6640625" bestFit="1" customWidth="1"/>
  </cols>
  <sheetData>
    <row r="1" spans="1:2" x14ac:dyDescent="0.3">
      <c r="A1" s="3" t="s">
        <v>60</v>
      </c>
      <c r="B1" t="s">
        <v>77</v>
      </c>
    </row>
    <row r="2" spans="1:2" x14ac:dyDescent="0.3">
      <c r="A2" s="4" t="s">
        <v>68</v>
      </c>
      <c r="B2" s="5">
        <v>370</v>
      </c>
    </row>
    <row r="3" spans="1:2" x14ac:dyDescent="0.3">
      <c r="A3" s="4" t="s">
        <v>72</v>
      </c>
      <c r="B3" s="5">
        <v>917</v>
      </c>
    </row>
    <row r="4" spans="1:2" x14ac:dyDescent="0.3">
      <c r="A4" s="4" t="s">
        <v>65</v>
      </c>
      <c r="B4" s="5">
        <v>1161</v>
      </c>
    </row>
    <row r="5" spans="1:2" x14ac:dyDescent="0.3">
      <c r="A5" s="4" t="s">
        <v>69</v>
      </c>
      <c r="B5" s="5">
        <v>760</v>
      </c>
    </row>
    <row r="6" spans="1:2" x14ac:dyDescent="0.3">
      <c r="A6" s="4" t="s">
        <v>64</v>
      </c>
      <c r="B6" s="5">
        <v>259</v>
      </c>
    </row>
    <row r="7" spans="1:2" x14ac:dyDescent="0.3">
      <c r="A7" s="4" t="s">
        <v>70</v>
      </c>
      <c r="B7" s="5">
        <v>781</v>
      </c>
    </row>
    <row r="8" spans="1:2" x14ac:dyDescent="0.3">
      <c r="A8" s="4" t="s">
        <v>73</v>
      </c>
      <c r="B8" s="5">
        <v>172</v>
      </c>
    </row>
    <row r="9" spans="1:2" x14ac:dyDescent="0.3">
      <c r="A9" s="4" t="s">
        <v>66</v>
      </c>
      <c r="B9" s="5">
        <v>7360</v>
      </c>
    </row>
    <row r="10" spans="1:2" x14ac:dyDescent="0.3">
      <c r="A10" s="4" t="s">
        <v>67</v>
      </c>
      <c r="B10" s="5">
        <v>4642</v>
      </c>
    </row>
    <row r="11" spans="1:2" x14ac:dyDescent="0.3">
      <c r="A11" s="4" t="s">
        <v>71</v>
      </c>
      <c r="B11" s="5">
        <v>3427</v>
      </c>
    </row>
    <row r="12" spans="1:2" x14ac:dyDescent="0.3">
      <c r="A12" s="4" t="s">
        <v>63</v>
      </c>
      <c r="B12" s="5">
        <v>41241</v>
      </c>
    </row>
    <row r="13" spans="1:2" x14ac:dyDescent="0.3">
      <c r="A13" s="4" t="s">
        <v>74</v>
      </c>
      <c r="B13" s="5">
        <v>366</v>
      </c>
    </row>
    <row r="14" spans="1:2" x14ac:dyDescent="0.3">
      <c r="A14" s="4" t="s">
        <v>61</v>
      </c>
      <c r="B14" s="5">
        <v>61456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10B2-7AD7-4207-AC0C-D3E51A740A4A}">
  <dimension ref="A1:B14"/>
  <sheetViews>
    <sheetView workbookViewId="0">
      <selection activeCell="N5" sqref="N5"/>
    </sheetView>
  </sheetViews>
  <sheetFormatPr defaultRowHeight="14.4" x14ac:dyDescent="0.3"/>
  <cols>
    <col min="1" max="1" width="17.21875" bestFit="1" customWidth="1"/>
    <col min="2" max="2" width="14.6640625" bestFit="1" customWidth="1"/>
    <col min="5" max="5" width="17.21875" bestFit="1" customWidth="1"/>
    <col min="6" max="6" width="18.6640625" bestFit="1" customWidth="1"/>
  </cols>
  <sheetData>
    <row r="1" spans="1:2" x14ac:dyDescent="0.3">
      <c r="A1" s="3" t="s">
        <v>60</v>
      </c>
      <c r="B1" t="s">
        <v>77</v>
      </c>
    </row>
    <row r="2" spans="1:2" x14ac:dyDescent="0.3">
      <c r="A2" s="4" t="s">
        <v>68</v>
      </c>
      <c r="B2" s="5">
        <v>370</v>
      </c>
    </row>
    <row r="3" spans="1:2" x14ac:dyDescent="0.3">
      <c r="A3" s="4" t="s">
        <v>72</v>
      </c>
      <c r="B3" s="5">
        <v>917</v>
      </c>
    </row>
    <row r="4" spans="1:2" x14ac:dyDescent="0.3">
      <c r="A4" s="4" t="s">
        <v>65</v>
      </c>
      <c r="B4" s="5">
        <v>1161</v>
      </c>
    </row>
    <row r="5" spans="1:2" x14ac:dyDescent="0.3">
      <c r="A5" s="4" t="s">
        <v>69</v>
      </c>
      <c r="B5" s="5">
        <v>760</v>
      </c>
    </row>
    <row r="6" spans="1:2" x14ac:dyDescent="0.3">
      <c r="A6" s="4" t="s">
        <v>64</v>
      </c>
      <c r="B6" s="5">
        <v>259</v>
      </c>
    </row>
    <row r="7" spans="1:2" x14ac:dyDescent="0.3">
      <c r="A7" s="4" t="s">
        <v>70</v>
      </c>
      <c r="B7" s="5">
        <v>781</v>
      </c>
    </row>
    <row r="8" spans="1:2" x14ac:dyDescent="0.3">
      <c r="A8" s="4" t="s">
        <v>73</v>
      </c>
      <c r="B8" s="5">
        <v>172</v>
      </c>
    </row>
    <row r="9" spans="1:2" x14ac:dyDescent="0.3">
      <c r="A9" s="4" t="s">
        <v>66</v>
      </c>
      <c r="B9" s="5">
        <v>7360</v>
      </c>
    </row>
    <row r="10" spans="1:2" x14ac:dyDescent="0.3">
      <c r="A10" s="4" t="s">
        <v>67</v>
      </c>
      <c r="B10" s="5">
        <v>4642</v>
      </c>
    </row>
    <row r="11" spans="1:2" x14ac:dyDescent="0.3">
      <c r="A11" s="4" t="s">
        <v>71</v>
      </c>
      <c r="B11" s="5">
        <v>3427</v>
      </c>
    </row>
    <row r="12" spans="1:2" x14ac:dyDescent="0.3">
      <c r="A12" s="4" t="s">
        <v>63</v>
      </c>
      <c r="B12" s="5">
        <v>41241</v>
      </c>
    </row>
    <row r="13" spans="1:2" x14ac:dyDescent="0.3">
      <c r="A13" s="4" t="s">
        <v>74</v>
      </c>
      <c r="B13" s="5">
        <v>366</v>
      </c>
    </row>
    <row r="14" spans="1:2" x14ac:dyDescent="0.3">
      <c r="A14" s="4" t="s">
        <v>61</v>
      </c>
      <c r="B14" s="5">
        <v>61456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9C67-6E5C-42FB-B384-2706FD2246E1}">
  <dimension ref="A1:B14"/>
  <sheetViews>
    <sheetView workbookViewId="0"/>
  </sheetViews>
  <sheetFormatPr defaultRowHeight="14.4" x14ac:dyDescent="0.3"/>
  <cols>
    <col min="1" max="1" width="17.21875" bestFit="1" customWidth="1"/>
    <col min="2" max="2" width="14.6640625" bestFit="1" customWidth="1"/>
  </cols>
  <sheetData>
    <row r="1" spans="1:2" x14ac:dyDescent="0.3">
      <c r="A1" s="3" t="s">
        <v>60</v>
      </c>
      <c r="B1" t="s">
        <v>77</v>
      </c>
    </row>
    <row r="2" spans="1:2" x14ac:dyDescent="0.3">
      <c r="A2" s="4" t="s">
        <v>68</v>
      </c>
      <c r="B2" s="5">
        <v>370</v>
      </c>
    </row>
    <row r="3" spans="1:2" x14ac:dyDescent="0.3">
      <c r="A3" s="4" t="s">
        <v>72</v>
      </c>
      <c r="B3" s="5">
        <v>917</v>
      </c>
    </row>
    <row r="4" spans="1:2" x14ac:dyDescent="0.3">
      <c r="A4" s="4" t="s">
        <v>65</v>
      </c>
      <c r="B4" s="5">
        <v>1161</v>
      </c>
    </row>
    <row r="5" spans="1:2" x14ac:dyDescent="0.3">
      <c r="A5" s="4" t="s">
        <v>69</v>
      </c>
      <c r="B5" s="5">
        <v>760</v>
      </c>
    </row>
    <row r="6" spans="1:2" x14ac:dyDescent="0.3">
      <c r="A6" s="4" t="s">
        <v>64</v>
      </c>
      <c r="B6" s="5">
        <v>259</v>
      </c>
    </row>
    <row r="7" spans="1:2" x14ac:dyDescent="0.3">
      <c r="A7" s="4" t="s">
        <v>70</v>
      </c>
      <c r="B7" s="5">
        <v>781</v>
      </c>
    </row>
    <row r="8" spans="1:2" x14ac:dyDescent="0.3">
      <c r="A8" s="4" t="s">
        <v>73</v>
      </c>
      <c r="B8" s="5">
        <v>172</v>
      </c>
    </row>
    <row r="9" spans="1:2" x14ac:dyDescent="0.3">
      <c r="A9" s="4" t="s">
        <v>66</v>
      </c>
      <c r="B9" s="5">
        <v>7360</v>
      </c>
    </row>
    <row r="10" spans="1:2" x14ac:dyDescent="0.3">
      <c r="A10" s="4" t="s">
        <v>67</v>
      </c>
      <c r="B10" s="5">
        <v>4642</v>
      </c>
    </row>
    <row r="11" spans="1:2" x14ac:dyDescent="0.3">
      <c r="A11" s="4" t="s">
        <v>71</v>
      </c>
      <c r="B11" s="5">
        <v>3427</v>
      </c>
    </row>
    <row r="12" spans="1:2" x14ac:dyDescent="0.3">
      <c r="A12" s="4" t="s">
        <v>63</v>
      </c>
      <c r="B12" s="5">
        <v>41241</v>
      </c>
    </row>
    <row r="13" spans="1:2" x14ac:dyDescent="0.3">
      <c r="A13" s="4" t="s">
        <v>74</v>
      </c>
      <c r="B13" s="5">
        <v>366</v>
      </c>
    </row>
    <row r="14" spans="1:2" x14ac:dyDescent="0.3">
      <c r="A14" s="4" t="s">
        <v>61</v>
      </c>
      <c r="B14" s="5">
        <v>61456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7852-565C-4505-9846-38829D2FE8DD}">
  <dimension ref="A2:F29"/>
  <sheetViews>
    <sheetView topLeftCell="B1" zoomScaleNormal="100" workbookViewId="0">
      <selection activeCell="H24" sqref="H24"/>
    </sheetView>
  </sheetViews>
  <sheetFormatPr defaultRowHeight="14.4" x14ac:dyDescent="0.3"/>
  <cols>
    <col min="1" max="1" width="17.21875" bestFit="1" customWidth="1"/>
    <col min="2" max="2" width="18.6640625" bestFit="1" customWidth="1"/>
    <col min="4" max="5" width="12.88671875" bestFit="1" customWidth="1"/>
    <col min="6" max="6" width="11.77734375" bestFit="1" customWidth="1"/>
    <col min="8" max="8" width="17.21875" bestFit="1" customWidth="1"/>
    <col min="9" max="9" width="14.6640625" bestFit="1" customWidth="1"/>
  </cols>
  <sheetData>
    <row r="2" spans="1:6" x14ac:dyDescent="0.3">
      <c r="A2" s="3" t="s">
        <v>60</v>
      </c>
      <c r="B2" t="s">
        <v>77</v>
      </c>
      <c r="D2" s="14" t="s">
        <v>75</v>
      </c>
      <c r="E2" s="15">
        <f>E3-E4</f>
        <v>41069</v>
      </c>
    </row>
    <row r="3" spans="1:6" x14ac:dyDescent="0.3">
      <c r="A3" s="4" t="s">
        <v>68</v>
      </c>
      <c r="B3" s="5">
        <v>370</v>
      </c>
      <c r="D3" s="14" t="s">
        <v>78</v>
      </c>
      <c r="E3" s="15">
        <f>MAX(B3:B14)</f>
        <v>41241</v>
      </c>
    </row>
    <row r="4" spans="1:6" x14ac:dyDescent="0.3">
      <c r="A4" s="4" t="s">
        <v>72</v>
      </c>
      <c r="B4" s="5">
        <v>917</v>
      </c>
      <c r="D4" s="14" t="s">
        <v>79</v>
      </c>
      <c r="E4" s="15">
        <f>MIN(B3:B14)</f>
        <v>172</v>
      </c>
    </row>
    <row r="5" spans="1:6" x14ac:dyDescent="0.3">
      <c r="A5" s="4" t="s">
        <v>65</v>
      </c>
      <c r="B5" s="5">
        <v>1161</v>
      </c>
      <c r="D5" s="14" t="s">
        <v>76</v>
      </c>
      <c r="E5" s="14">
        <v>20</v>
      </c>
    </row>
    <row r="6" spans="1:6" x14ac:dyDescent="0.3">
      <c r="A6" s="4" t="s">
        <v>69</v>
      </c>
      <c r="B6" s="5">
        <v>760</v>
      </c>
      <c r="D6" s="14" t="s">
        <v>80</v>
      </c>
      <c r="E6" s="16">
        <f>E2/E5</f>
        <v>2053.4499999999998</v>
      </c>
    </row>
    <row r="7" spans="1:6" x14ac:dyDescent="0.3">
      <c r="A7" s="4" t="s">
        <v>64</v>
      </c>
      <c r="B7" s="5">
        <v>259</v>
      </c>
    </row>
    <row r="8" spans="1:6" x14ac:dyDescent="0.3">
      <c r="A8" s="4" t="s">
        <v>70</v>
      </c>
      <c r="B8" s="5">
        <v>781</v>
      </c>
    </row>
    <row r="9" spans="1:6" x14ac:dyDescent="0.3">
      <c r="A9" s="4" t="s">
        <v>73</v>
      </c>
      <c r="B9" s="5">
        <v>172</v>
      </c>
      <c r="D9" t="s">
        <v>81</v>
      </c>
      <c r="E9" t="s">
        <v>83</v>
      </c>
      <c r="F9" t="s">
        <v>82</v>
      </c>
    </row>
    <row r="10" spans="1:6" x14ac:dyDescent="0.3">
      <c r="A10" s="4" t="s">
        <v>66</v>
      </c>
      <c r="B10" s="5">
        <v>7360</v>
      </c>
      <c r="C10">
        <v>1</v>
      </c>
      <c r="D10">
        <v>172</v>
      </c>
      <c r="E10" s="13">
        <f>D10+$E$6-0.000000001</f>
        <v>2225.4499999989998</v>
      </c>
      <c r="F10">
        <f t="array" ref="F10">FREQUENCY(B3:B14,D10:D29)</f>
        <v>1</v>
      </c>
    </row>
    <row r="11" spans="1:6" x14ac:dyDescent="0.3">
      <c r="A11" s="4" t="s">
        <v>67</v>
      </c>
      <c r="B11" s="5">
        <v>4642</v>
      </c>
      <c r="C11">
        <v>2</v>
      </c>
      <c r="D11" s="13">
        <f>D10+$E$6</f>
        <v>2225.4499999999998</v>
      </c>
      <c r="E11" s="13">
        <f>D11+$E$6-0.0000001</f>
        <v>4278.8999998999998</v>
      </c>
      <c r="F11">
        <f t="array" ref="F11">FREQUENCY(B4:B15,D11:D30)</f>
        <v>7</v>
      </c>
    </row>
    <row r="12" spans="1:6" x14ac:dyDescent="0.3">
      <c r="A12" s="4" t="s">
        <v>71</v>
      </c>
      <c r="B12" s="5">
        <v>3427</v>
      </c>
      <c r="C12">
        <v>3</v>
      </c>
      <c r="D12" s="13">
        <f>D11+$E$6</f>
        <v>4278.8999999999996</v>
      </c>
      <c r="E12" s="13">
        <f t="shared" ref="E12" si="0">D12+$E$6-0.000000001</f>
        <v>6332.349999998999</v>
      </c>
      <c r="F12">
        <f t="array" ref="F12">FREQUENCY(B5:B16,D12:D31)</f>
        <v>7</v>
      </c>
    </row>
    <row r="13" spans="1:6" x14ac:dyDescent="0.3">
      <c r="A13" s="4" t="s">
        <v>63</v>
      </c>
      <c r="B13" s="5">
        <v>41241</v>
      </c>
      <c r="C13">
        <v>4</v>
      </c>
      <c r="D13" s="13">
        <f t="shared" ref="D13:D29" si="1">D12+$E$6</f>
        <v>6332.3499999999995</v>
      </c>
      <c r="E13" s="13">
        <f t="shared" ref="E13" si="2">D13+$E$6-0.0000001</f>
        <v>8385.7999998999985</v>
      </c>
      <c r="F13">
        <f t="array" ref="F13">FREQUENCY(B6:B17,D13:D32)</f>
        <v>7</v>
      </c>
    </row>
    <row r="14" spans="1:6" x14ac:dyDescent="0.3">
      <c r="A14" s="4" t="s">
        <v>74</v>
      </c>
      <c r="B14" s="5">
        <v>366</v>
      </c>
      <c r="C14">
        <v>5</v>
      </c>
      <c r="D14" s="13">
        <f t="shared" si="1"/>
        <v>8385.7999999999993</v>
      </c>
      <c r="E14" s="13">
        <f t="shared" ref="E14" si="3">D14+$E$6-0.000000001</f>
        <v>10439.249999999</v>
      </c>
      <c r="F14">
        <f t="array" ref="F14">FREQUENCY(B7:B18,D14:D33)</f>
        <v>7</v>
      </c>
    </row>
    <row r="15" spans="1:6" x14ac:dyDescent="0.3">
      <c r="A15" s="4" t="s">
        <v>61</v>
      </c>
      <c r="B15" s="5">
        <v>61456</v>
      </c>
      <c r="C15">
        <v>6</v>
      </c>
      <c r="D15" s="13">
        <f t="shared" si="1"/>
        <v>10439.25</v>
      </c>
      <c r="E15" s="13">
        <f t="shared" ref="E15" si="4">D15+$E$6-0.0000001</f>
        <v>12492.6999999</v>
      </c>
      <c r="F15">
        <f t="array" ref="F15">FREQUENCY(B8:B19,D15:D34)</f>
        <v>6</v>
      </c>
    </row>
    <row r="16" spans="1:6" x14ac:dyDescent="0.3">
      <c r="C16">
        <v>7</v>
      </c>
      <c r="D16" s="13">
        <f t="shared" si="1"/>
        <v>12492.7</v>
      </c>
      <c r="E16" s="13">
        <f t="shared" ref="E16" si="5">D16+$E$6-0.000000001</f>
        <v>14546.149999999001</v>
      </c>
      <c r="F16">
        <f t="array" ref="F16">FREQUENCY(B9:B20,D16:D35)</f>
        <v>5</v>
      </c>
    </row>
    <row r="17" spans="3:6" x14ac:dyDescent="0.3">
      <c r="C17">
        <v>8</v>
      </c>
      <c r="D17" s="13">
        <f t="shared" si="1"/>
        <v>14546.150000000001</v>
      </c>
      <c r="E17" s="13">
        <f t="shared" ref="E17" si="6">D17+$E$6-0.0000001</f>
        <v>16599.599999900001</v>
      </c>
      <c r="F17">
        <f t="array" ref="F17">FREQUENCY(B10:B21,D17:D36)</f>
        <v>4</v>
      </c>
    </row>
    <row r="18" spans="3:6" x14ac:dyDescent="0.3">
      <c r="C18">
        <v>9</v>
      </c>
      <c r="D18" s="13">
        <f t="shared" si="1"/>
        <v>16599.600000000002</v>
      </c>
      <c r="E18" s="13">
        <f t="shared" ref="E18" si="7">D18+$E$6-0.000000001</f>
        <v>18653.049999999002</v>
      </c>
      <c r="F18">
        <f t="array" ref="F18">FREQUENCY(B11:B22,D18:D37)</f>
        <v>3</v>
      </c>
    </row>
    <row r="19" spans="3:6" x14ac:dyDescent="0.3">
      <c r="C19">
        <v>10</v>
      </c>
      <c r="D19" s="13">
        <f t="shared" si="1"/>
        <v>18653.050000000003</v>
      </c>
      <c r="E19" s="13">
        <f t="shared" ref="E19" si="8">D19+$E$6-0.0000001</f>
        <v>20706.499999900003</v>
      </c>
      <c r="F19">
        <f t="array" ref="F19">FREQUENCY(B12:B23,D19:D38)</f>
        <v>2</v>
      </c>
    </row>
    <row r="20" spans="3:6" x14ac:dyDescent="0.3">
      <c r="C20">
        <v>11</v>
      </c>
      <c r="D20" s="13">
        <f t="shared" si="1"/>
        <v>20706.500000000004</v>
      </c>
      <c r="E20" s="13">
        <f t="shared" ref="E20" si="9">D20+$E$6-0.000000001</f>
        <v>22759.949999999004</v>
      </c>
      <c r="F20">
        <f t="array" ref="F20">FREQUENCY(B13:B24,D20:D39)</f>
        <v>1</v>
      </c>
    </row>
    <row r="21" spans="3:6" x14ac:dyDescent="0.3">
      <c r="C21">
        <v>12</v>
      </c>
      <c r="D21" s="13">
        <f t="shared" si="1"/>
        <v>22759.950000000004</v>
      </c>
      <c r="E21" s="13">
        <f t="shared" ref="E21" si="10">D21+$E$6-0.0000001</f>
        <v>24813.399999900004</v>
      </c>
      <c r="F21">
        <f t="array" ref="F21">FREQUENCY(B14:B25,D21:D40)</f>
        <v>1</v>
      </c>
    </row>
    <row r="22" spans="3:6" x14ac:dyDescent="0.3">
      <c r="C22">
        <v>13</v>
      </c>
      <c r="D22" s="13">
        <f t="shared" si="1"/>
        <v>24813.400000000005</v>
      </c>
      <c r="E22" s="13">
        <f t="shared" ref="E22" si="11">D22+$E$6-0.000000001</f>
        <v>26866.849999999005</v>
      </c>
      <c r="F22">
        <f t="array" ref="F22">FREQUENCY(B15:B26,D22:D41)</f>
        <v>0</v>
      </c>
    </row>
    <row r="23" spans="3:6" x14ac:dyDescent="0.3">
      <c r="C23">
        <v>14</v>
      </c>
      <c r="D23" s="13">
        <f t="shared" si="1"/>
        <v>26866.850000000006</v>
      </c>
      <c r="E23" s="13">
        <f t="shared" ref="E23" si="12">D23+$E$6-0.0000001</f>
        <v>28920.299999900006</v>
      </c>
      <c r="F23">
        <f t="array" ref="F23">FREQUENCY(B16:B27,D23:D42)</f>
        <v>0</v>
      </c>
    </row>
    <row r="24" spans="3:6" x14ac:dyDescent="0.3">
      <c r="C24">
        <v>15</v>
      </c>
      <c r="D24" s="13">
        <f t="shared" si="1"/>
        <v>28920.300000000007</v>
      </c>
      <c r="E24" s="13">
        <f t="shared" ref="E24" si="13">D24+$E$6-0.000000001</f>
        <v>30973.749999999007</v>
      </c>
      <c r="F24">
        <f t="array" ref="F24">FREQUENCY(B17:B28,D24:D43)</f>
        <v>0</v>
      </c>
    </row>
    <row r="25" spans="3:6" x14ac:dyDescent="0.3">
      <c r="C25">
        <v>16</v>
      </c>
      <c r="D25" s="13">
        <f t="shared" si="1"/>
        <v>30973.750000000007</v>
      </c>
      <c r="E25" s="13">
        <f t="shared" ref="E25" si="14">D25+$E$6-0.0000001</f>
        <v>33027.199999900004</v>
      </c>
      <c r="F25">
        <f t="array" ref="F25">FREQUENCY(B18:B29,D25:D44)</f>
        <v>0</v>
      </c>
    </row>
    <row r="26" spans="3:6" x14ac:dyDescent="0.3">
      <c r="C26">
        <v>17</v>
      </c>
      <c r="D26" s="13">
        <f t="shared" si="1"/>
        <v>33027.200000000004</v>
      </c>
      <c r="E26" s="13">
        <f t="shared" ref="E26" si="15">D26+$E$6-0.000000001</f>
        <v>35080.649999999005</v>
      </c>
      <c r="F26">
        <f t="array" ref="F26">FREQUENCY(B19:B30,D26:D45)</f>
        <v>0</v>
      </c>
    </row>
    <row r="27" spans="3:6" x14ac:dyDescent="0.3">
      <c r="C27">
        <v>18</v>
      </c>
      <c r="D27" s="13">
        <f t="shared" si="1"/>
        <v>35080.65</v>
      </c>
      <c r="E27" s="13">
        <f t="shared" ref="E27" si="16">D27+$E$6-0.0000001</f>
        <v>37134.099999899998</v>
      </c>
      <c r="F27">
        <f t="array" ref="F27">FREQUENCY(B20:B31,D27:D46)</f>
        <v>0</v>
      </c>
    </row>
    <row r="28" spans="3:6" x14ac:dyDescent="0.3">
      <c r="C28">
        <v>19</v>
      </c>
      <c r="D28" s="13">
        <f t="shared" si="1"/>
        <v>37134.1</v>
      </c>
      <c r="E28" s="13">
        <f t="shared" ref="E28" si="17">D28+$E$6-0.000000001</f>
        <v>39187.549999998999</v>
      </c>
      <c r="F28">
        <f t="array" ref="F28">FREQUENCY(B21:B32,D28:D47)</f>
        <v>0</v>
      </c>
    </row>
    <row r="29" spans="3:6" x14ac:dyDescent="0.3">
      <c r="C29">
        <v>20</v>
      </c>
      <c r="D29" s="13">
        <f t="shared" si="1"/>
        <v>39187.549999999996</v>
      </c>
      <c r="E29" s="13">
        <v>41242</v>
      </c>
      <c r="F29">
        <f t="array" ref="F29">FREQUENCY(B22:B33,D29:D48)</f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8BB-DEE0-4F99-A3EF-28B981919B93}">
  <dimension ref="A1:E14"/>
  <sheetViews>
    <sheetView workbookViewId="0">
      <selection activeCell="L7" sqref="L7"/>
    </sheetView>
  </sheetViews>
  <sheetFormatPr defaultRowHeight="14.4" x14ac:dyDescent="0.3"/>
  <cols>
    <col min="1" max="1" width="17.21875" bestFit="1" customWidth="1"/>
    <col min="2" max="2" width="14.6640625" bestFit="1" customWidth="1"/>
    <col min="4" max="4" width="10.88671875" bestFit="1" customWidth="1"/>
    <col min="5" max="5" width="12" bestFit="1" customWidth="1"/>
  </cols>
  <sheetData>
    <row r="1" spans="1:5" x14ac:dyDescent="0.3">
      <c r="A1" s="3" t="s">
        <v>60</v>
      </c>
      <c r="B1" t="s">
        <v>77</v>
      </c>
      <c r="D1" s="17" t="s">
        <v>84</v>
      </c>
      <c r="E1" s="15">
        <f>AVERAGE(B2:B13)</f>
        <v>5121.333333333333</v>
      </c>
    </row>
    <row r="2" spans="1:5" x14ac:dyDescent="0.3">
      <c r="A2" s="4" t="s">
        <v>68</v>
      </c>
      <c r="B2" s="5">
        <v>370</v>
      </c>
      <c r="D2" s="17" t="s">
        <v>85</v>
      </c>
      <c r="E2" s="15">
        <f>MEDIAN(B2:B13)</f>
        <v>849</v>
      </c>
    </row>
    <row r="3" spans="1:5" x14ac:dyDescent="0.3">
      <c r="A3" s="4" t="s">
        <v>72</v>
      </c>
      <c r="B3" s="5">
        <v>917</v>
      </c>
      <c r="D3" s="17" t="s">
        <v>86</v>
      </c>
      <c r="E3" s="15" t="e">
        <f>MODE(B2:B13)</f>
        <v>#N/A</v>
      </c>
    </row>
    <row r="4" spans="1:5" x14ac:dyDescent="0.3">
      <c r="A4" s="4" t="s">
        <v>65</v>
      </c>
      <c r="B4" s="5">
        <v>1161</v>
      </c>
    </row>
    <row r="5" spans="1:5" x14ac:dyDescent="0.3">
      <c r="A5" s="4" t="s">
        <v>69</v>
      </c>
      <c r="B5" s="5">
        <v>760</v>
      </c>
    </row>
    <row r="6" spans="1:5" x14ac:dyDescent="0.3">
      <c r="A6" s="4" t="s">
        <v>64</v>
      </c>
      <c r="B6" s="5">
        <v>259</v>
      </c>
    </row>
    <row r="7" spans="1:5" x14ac:dyDescent="0.3">
      <c r="A7" s="4" t="s">
        <v>70</v>
      </c>
      <c r="B7" s="5">
        <v>781</v>
      </c>
    </row>
    <row r="8" spans="1:5" x14ac:dyDescent="0.3">
      <c r="A8" s="4" t="s">
        <v>73</v>
      </c>
      <c r="B8" s="5">
        <v>172</v>
      </c>
    </row>
    <row r="9" spans="1:5" x14ac:dyDescent="0.3">
      <c r="A9" s="4" t="s">
        <v>66</v>
      </c>
      <c r="B9" s="5">
        <v>7360</v>
      </c>
    </row>
    <row r="10" spans="1:5" x14ac:dyDescent="0.3">
      <c r="A10" s="4" t="s">
        <v>67</v>
      </c>
      <c r="B10" s="5">
        <v>4642</v>
      </c>
    </row>
    <row r="11" spans="1:5" x14ac:dyDescent="0.3">
      <c r="A11" s="4" t="s">
        <v>71</v>
      </c>
      <c r="B11" s="5">
        <v>3427</v>
      </c>
    </row>
    <row r="12" spans="1:5" x14ac:dyDescent="0.3">
      <c r="A12" s="4" t="s">
        <v>63</v>
      </c>
      <c r="B12" s="5">
        <v>41241</v>
      </c>
    </row>
    <row r="13" spans="1:5" x14ac:dyDescent="0.3">
      <c r="A13" s="4" t="s">
        <v>74</v>
      </c>
      <c r="B13" s="5">
        <v>366</v>
      </c>
    </row>
    <row r="14" spans="1:5" x14ac:dyDescent="0.3">
      <c r="A14" s="4" t="s">
        <v>61</v>
      </c>
      <c r="B14" s="5">
        <v>61456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7EE8-AA8B-4F6D-B522-B3CA40233E7D}">
  <dimension ref="A1:L14"/>
  <sheetViews>
    <sheetView workbookViewId="0">
      <selection sqref="A1:B14"/>
    </sheetView>
  </sheetViews>
  <sheetFormatPr defaultRowHeight="14.4" x14ac:dyDescent="0.3"/>
  <cols>
    <col min="1" max="1" width="17.21875" bestFit="1" customWidth="1"/>
    <col min="2" max="2" width="14.6640625" bestFit="1" customWidth="1"/>
    <col min="4" max="4" width="22.88671875" bestFit="1" customWidth="1"/>
    <col min="5" max="5" width="17.6640625" bestFit="1" customWidth="1"/>
    <col min="10" max="10" width="15.5546875" customWidth="1"/>
  </cols>
  <sheetData>
    <row r="1" spans="1:12" x14ac:dyDescent="0.3">
      <c r="A1" s="3" t="s">
        <v>60</v>
      </c>
      <c r="B1" t="s">
        <v>77</v>
      </c>
      <c r="I1" s="19"/>
      <c r="J1" s="21"/>
      <c r="K1" s="21"/>
      <c r="L1" s="19"/>
    </row>
    <row r="2" spans="1:12" x14ac:dyDescent="0.3">
      <c r="A2" s="4" t="s">
        <v>68</v>
      </c>
      <c r="B2" s="5">
        <v>370</v>
      </c>
      <c r="I2" s="19"/>
      <c r="J2" s="21"/>
      <c r="K2" s="21"/>
      <c r="L2" s="19"/>
    </row>
    <row r="3" spans="1:12" x14ac:dyDescent="0.3">
      <c r="A3" s="4" t="s">
        <v>72</v>
      </c>
      <c r="B3" s="5">
        <v>917</v>
      </c>
      <c r="D3" s="17" t="s">
        <v>90</v>
      </c>
      <c r="E3" s="18">
        <f>MAX(B2:B13)</f>
        <v>41241</v>
      </c>
      <c r="I3" s="19"/>
      <c r="J3" s="20"/>
      <c r="K3" s="19"/>
      <c r="L3" s="19"/>
    </row>
    <row r="4" spans="1:12" x14ac:dyDescent="0.3">
      <c r="A4" s="4" t="s">
        <v>65</v>
      </c>
      <c r="B4" s="5">
        <v>1161</v>
      </c>
      <c r="D4" s="17" t="s">
        <v>91</v>
      </c>
      <c r="E4" s="18">
        <f>MIN(B2:B13)</f>
        <v>172</v>
      </c>
      <c r="I4" s="19"/>
      <c r="J4" s="20"/>
      <c r="K4" s="19"/>
      <c r="L4" s="19"/>
    </row>
    <row r="5" spans="1:12" x14ac:dyDescent="0.3">
      <c r="A5" s="4" t="s">
        <v>69</v>
      </c>
      <c r="B5" s="5">
        <v>760</v>
      </c>
      <c r="D5" s="17" t="s">
        <v>80</v>
      </c>
      <c r="E5" s="18">
        <f>E3-E4</f>
        <v>41069</v>
      </c>
      <c r="I5" s="19"/>
      <c r="J5" s="20"/>
      <c r="K5" s="19"/>
      <c r="L5" s="19"/>
    </row>
    <row r="6" spans="1:12" x14ac:dyDescent="0.3">
      <c r="A6" s="4" t="s">
        <v>64</v>
      </c>
      <c r="B6" s="5">
        <v>259</v>
      </c>
      <c r="D6" s="17" t="s">
        <v>87</v>
      </c>
      <c r="E6" s="18">
        <f>_xlfn.STDEV.S(B2:B13)</f>
        <v>11588.746126647127</v>
      </c>
      <c r="I6" s="19"/>
      <c r="J6" s="20"/>
      <c r="K6" s="19"/>
      <c r="L6" s="19"/>
    </row>
    <row r="7" spans="1:12" x14ac:dyDescent="0.3">
      <c r="A7" s="4" t="s">
        <v>70</v>
      </c>
      <c r="B7" s="5">
        <v>781</v>
      </c>
      <c r="D7" s="17" t="s">
        <v>88</v>
      </c>
      <c r="E7" s="18">
        <f>_xlfn.VAR.S(B2:B13)</f>
        <v>134299036.78787878</v>
      </c>
      <c r="I7" s="19"/>
      <c r="J7" s="20"/>
      <c r="K7" s="19"/>
      <c r="L7" s="19"/>
    </row>
    <row r="8" spans="1:12" x14ac:dyDescent="0.3">
      <c r="A8" s="4" t="s">
        <v>73</v>
      </c>
      <c r="B8" s="5">
        <v>172</v>
      </c>
      <c r="D8" s="17" t="s">
        <v>84</v>
      </c>
      <c r="E8" s="18">
        <f>AVERAGE(B2:B13)</f>
        <v>5121.333333333333</v>
      </c>
      <c r="I8" s="19"/>
      <c r="J8" s="20"/>
      <c r="K8" s="19"/>
      <c r="L8" s="19"/>
    </row>
    <row r="9" spans="1:12" x14ac:dyDescent="0.3">
      <c r="A9" s="4" t="s">
        <v>66</v>
      </c>
      <c r="B9" s="5">
        <v>7360</v>
      </c>
      <c r="D9" s="17" t="s">
        <v>89</v>
      </c>
      <c r="E9" s="18">
        <f>(E6-E8)*100</f>
        <v>646741.27933137945</v>
      </c>
      <c r="I9" s="19"/>
      <c r="J9" s="20"/>
      <c r="K9" s="19"/>
      <c r="L9" s="19"/>
    </row>
    <row r="10" spans="1:12" x14ac:dyDescent="0.3">
      <c r="A10" s="4" t="s">
        <v>67</v>
      </c>
      <c r="B10" s="5">
        <v>4642</v>
      </c>
      <c r="I10" s="19"/>
      <c r="J10" s="19"/>
      <c r="K10" s="19"/>
      <c r="L10" s="19"/>
    </row>
    <row r="11" spans="1:12" x14ac:dyDescent="0.3">
      <c r="A11" s="4" t="s">
        <v>71</v>
      </c>
      <c r="B11" s="5">
        <v>3427</v>
      </c>
      <c r="I11" s="19"/>
      <c r="J11" s="19"/>
      <c r="K11" s="19"/>
      <c r="L11" s="19"/>
    </row>
    <row r="12" spans="1:12" x14ac:dyDescent="0.3">
      <c r="A12" s="4" t="s">
        <v>63</v>
      </c>
      <c r="B12" s="5">
        <v>41241</v>
      </c>
      <c r="I12" s="19"/>
      <c r="J12" s="19"/>
      <c r="K12" s="19"/>
      <c r="L12" s="19"/>
    </row>
    <row r="13" spans="1:12" x14ac:dyDescent="0.3">
      <c r="A13" s="4" t="s">
        <v>74</v>
      </c>
      <c r="B13" s="5">
        <v>366</v>
      </c>
    </row>
    <row r="14" spans="1:12" x14ac:dyDescent="0.3">
      <c r="A14" s="4" t="s">
        <v>61</v>
      </c>
      <c r="B14" s="5">
        <v>61456</v>
      </c>
    </row>
  </sheetData>
  <mergeCells count="1">
    <mergeCell ref="J1:K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F85F-004D-474D-B9BD-C42C82282A08}">
  <dimension ref="A1:I28"/>
  <sheetViews>
    <sheetView tabSelected="1" workbookViewId="0">
      <selection activeCell="K19" sqref="K19"/>
    </sheetView>
  </sheetViews>
  <sheetFormatPr defaultRowHeight="14.4" x14ac:dyDescent="0.3"/>
  <cols>
    <col min="1" max="1" width="17.21875" bestFit="1" customWidth="1"/>
    <col min="2" max="2" width="26.77734375" customWidth="1"/>
    <col min="5" max="5" width="25.44140625" customWidth="1"/>
    <col min="6" max="6" width="12.33203125" customWidth="1"/>
    <col min="7" max="7" width="20.6640625" customWidth="1"/>
    <col min="8" max="8" width="17.33203125" customWidth="1"/>
    <col min="9" max="9" width="9.109375" bestFit="1" customWidth="1"/>
    <col min="11" max="11" width="19.21875" customWidth="1"/>
    <col min="13" max="13" width="21.44140625" customWidth="1"/>
  </cols>
  <sheetData>
    <row r="1" spans="1:2" x14ac:dyDescent="0.3">
      <c r="A1" s="4" t="s">
        <v>68</v>
      </c>
      <c r="B1" s="5">
        <v>370</v>
      </c>
    </row>
    <row r="2" spans="1:2" x14ac:dyDescent="0.3">
      <c r="A2" s="4" t="s">
        <v>72</v>
      </c>
      <c r="B2" s="5">
        <v>917</v>
      </c>
    </row>
    <row r="3" spans="1:2" x14ac:dyDescent="0.3">
      <c r="A3" s="4" t="s">
        <v>65</v>
      </c>
      <c r="B3" s="5">
        <v>1161</v>
      </c>
    </row>
    <row r="4" spans="1:2" x14ac:dyDescent="0.3">
      <c r="A4" s="4" t="s">
        <v>69</v>
      </c>
      <c r="B4" s="5">
        <v>760</v>
      </c>
    </row>
    <row r="5" spans="1:2" x14ac:dyDescent="0.3">
      <c r="A5" s="4" t="s">
        <v>64</v>
      </c>
      <c r="B5" s="5">
        <v>259</v>
      </c>
    </row>
    <row r="6" spans="1:2" x14ac:dyDescent="0.3">
      <c r="A6" s="4" t="s">
        <v>70</v>
      </c>
      <c r="B6" s="5">
        <v>781</v>
      </c>
    </row>
    <row r="7" spans="1:2" x14ac:dyDescent="0.3">
      <c r="A7" s="4" t="s">
        <v>73</v>
      </c>
      <c r="B7" s="5">
        <v>172</v>
      </c>
    </row>
    <row r="8" spans="1:2" x14ac:dyDescent="0.3">
      <c r="A8" s="4" t="s">
        <v>66</v>
      </c>
      <c r="B8" s="5">
        <v>7360</v>
      </c>
    </row>
    <row r="9" spans="1:2" x14ac:dyDescent="0.3">
      <c r="A9" s="4" t="s">
        <v>67</v>
      </c>
      <c r="B9" s="5">
        <v>4642</v>
      </c>
    </row>
    <row r="10" spans="1:2" x14ac:dyDescent="0.3">
      <c r="A10" s="4" t="s">
        <v>71</v>
      </c>
      <c r="B10" s="5">
        <v>3427</v>
      </c>
    </row>
    <row r="11" spans="1:2" x14ac:dyDescent="0.3">
      <c r="A11" s="4" t="s">
        <v>63</v>
      </c>
      <c r="B11" s="5">
        <v>41241</v>
      </c>
    </row>
    <row r="12" spans="1:2" x14ac:dyDescent="0.3">
      <c r="A12" s="4" t="s">
        <v>74</v>
      </c>
      <c r="B12" s="5">
        <v>366</v>
      </c>
    </row>
    <row r="19" spans="1:9" x14ac:dyDescent="0.3">
      <c r="E19" s="23" t="s">
        <v>104</v>
      </c>
      <c r="F19" s="23"/>
      <c r="G19" s="23"/>
      <c r="H19" s="23"/>
      <c r="I19" s="23"/>
    </row>
    <row r="20" spans="1:9" ht="22.8" customHeight="1" x14ac:dyDescent="0.3">
      <c r="A20" s="24" t="s">
        <v>118</v>
      </c>
      <c r="B20" s="24" t="s">
        <v>119</v>
      </c>
      <c r="E20" s="24" t="s">
        <v>92</v>
      </c>
      <c r="F20" s="24" t="s">
        <v>93</v>
      </c>
      <c r="G20" s="24" t="s">
        <v>94</v>
      </c>
      <c r="H20" s="24" t="s">
        <v>95</v>
      </c>
      <c r="I20" s="24" t="s">
        <v>96</v>
      </c>
    </row>
    <row r="21" spans="1:9" ht="21" customHeight="1" x14ac:dyDescent="0.3">
      <c r="A21" s="25" t="s">
        <v>120</v>
      </c>
      <c r="B21" s="25">
        <v>0.4556</v>
      </c>
      <c r="E21" s="25" t="s">
        <v>97</v>
      </c>
      <c r="F21" s="25">
        <v>1</v>
      </c>
      <c r="G21" s="25" t="s">
        <v>98</v>
      </c>
      <c r="H21" s="25" t="s">
        <v>98</v>
      </c>
      <c r="I21" s="26">
        <v>2619913</v>
      </c>
    </row>
    <row r="22" spans="1:9" ht="15.6" customHeight="1" x14ac:dyDescent="0.3">
      <c r="A22" s="25" t="s">
        <v>121</v>
      </c>
      <c r="B22" s="25">
        <v>0.20760000000000001</v>
      </c>
      <c r="E22" s="25" t="s">
        <v>99</v>
      </c>
      <c r="F22" s="25">
        <v>10</v>
      </c>
      <c r="G22" s="25" t="s">
        <v>100</v>
      </c>
      <c r="H22" s="25" t="s">
        <v>101</v>
      </c>
      <c r="I22" s="25"/>
    </row>
    <row r="23" spans="1:9" ht="37.799999999999997" customHeight="1" x14ac:dyDescent="0.3">
      <c r="A23" s="25" t="s">
        <v>122</v>
      </c>
      <c r="B23" s="25">
        <v>0.11840000000000001</v>
      </c>
      <c r="E23" s="25" t="s">
        <v>102</v>
      </c>
      <c r="F23" s="25">
        <v>11</v>
      </c>
      <c r="G23" s="25" t="s">
        <v>103</v>
      </c>
      <c r="H23" s="25"/>
      <c r="I23" s="25"/>
    </row>
    <row r="24" spans="1:9" x14ac:dyDescent="0.3">
      <c r="A24" s="25" t="s">
        <v>123</v>
      </c>
      <c r="B24" s="25">
        <v>10821.25</v>
      </c>
    </row>
    <row r="25" spans="1:9" x14ac:dyDescent="0.3">
      <c r="A25" s="25" t="s">
        <v>124</v>
      </c>
      <c r="B25" s="25">
        <v>12</v>
      </c>
      <c r="E25" s="22"/>
      <c r="F25" s="22"/>
      <c r="G25" s="22"/>
      <c r="H25" s="22"/>
      <c r="I25" s="22"/>
    </row>
    <row r="26" spans="1:9" x14ac:dyDescent="0.3">
      <c r="E26" s="24" t="s">
        <v>105</v>
      </c>
      <c r="F26" s="24" t="s">
        <v>106</v>
      </c>
      <c r="G26" s="24" t="s">
        <v>107</v>
      </c>
      <c r="H26" s="24" t="s">
        <v>108</v>
      </c>
      <c r="I26" s="24" t="s">
        <v>109</v>
      </c>
    </row>
    <row r="27" spans="1:9" x14ac:dyDescent="0.3">
      <c r="E27" s="25" t="s">
        <v>110</v>
      </c>
      <c r="F27" s="25" t="s">
        <v>111</v>
      </c>
      <c r="G27" s="25" t="s">
        <v>112</v>
      </c>
      <c r="H27" s="25" t="s">
        <v>113</v>
      </c>
      <c r="I27" s="25"/>
    </row>
    <row r="28" spans="1:9" x14ac:dyDescent="0.3">
      <c r="E28" s="25" t="s">
        <v>114</v>
      </c>
      <c r="F28" s="25" t="s">
        <v>115</v>
      </c>
      <c r="G28" s="25" t="s">
        <v>116</v>
      </c>
      <c r="H28" s="25" t="s">
        <v>117</v>
      </c>
      <c r="I28" s="25"/>
    </row>
  </sheetData>
  <mergeCells count="2">
    <mergeCell ref="E19:I19"/>
    <mergeCell ref="E25:I2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Grafico de Linhas</vt:lpstr>
      <vt:lpstr>Gráfico de colunas</vt:lpstr>
      <vt:lpstr>Gráfico de setores</vt:lpstr>
      <vt:lpstr>Distribuição de Frequencia</vt:lpstr>
      <vt:lpstr>Medidas de proporção</vt:lpstr>
      <vt:lpstr>Medidas de variabilidade</vt:lpstr>
      <vt:lpstr>Anal. de Reg. e Grafico Disp.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Pedro</dc:creator>
  <cp:lastModifiedBy>Artur Pedro</cp:lastModifiedBy>
  <dcterms:created xsi:type="dcterms:W3CDTF">2024-11-30T14:54:42Z</dcterms:created>
  <dcterms:modified xsi:type="dcterms:W3CDTF">2024-11-30T18:10:33Z</dcterms:modified>
</cp:coreProperties>
</file>