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60" windowHeight="8340" activeTab="1"/>
  </bookViews>
  <sheets>
    <sheet name="Dashboard" sheetId="1" r:id="rId1"/>
    <sheet name="BD" sheetId="2" r:id="rId2"/>
  </sheets>
  <externalReferences>
    <externalReference r:id="rId5"/>
    <externalReference r:id="rId6"/>
    <externalReference r:id="rId7"/>
  </externalReferences>
  <definedNames>
    <definedName name="Choose">Dashboard!$O$21</definedName>
    <definedName name="Slicer_Date">#N/A</definedName>
  </definedNames>
  <calcPr calcId="144525"/>
  <extLst>
    <ext xmlns:x14="http://schemas.microsoft.com/office/spreadsheetml/2009/9/main" uri="{876F7934-8845-4945-9796-88D515C7AA90}">
      <x14:pivotCaches>
        <pivotCache cacheId="0" r:id="rId3"/>
      </x14:pivotCaches>
    </ext>
    <ext xmlns:x14="http://schemas.microsoft.com/office/spreadsheetml/2009/9/main" uri="{BBE1A952-AA13-448e-AADC-164F8A28A991}">
      <x14:slicerCaches>
        <x14:slicerCache r:id="rId4"/>
      </x14:slicerCaches>
    </ext>
  </extLst>
</workbook>
</file>

<file path=xl/sharedStrings.xml><?xml version="1.0" encoding="utf-8"?>
<sst xmlns="http://schemas.openxmlformats.org/spreadsheetml/2006/main" count="20" uniqueCount="19">
  <si>
    <t>Overview</t>
  </si>
  <si>
    <t>LINHA</t>
  </si>
  <si>
    <t>LEFT</t>
  </si>
  <si>
    <t>RIGHT</t>
  </si>
  <si>
    <t>LEN</t>
  </si>
  <si>
    <t>RES1</t>
  </si>
  <si>
    <t>RES2</t>
  </si>
  <si>
    <t>FPY %</t>
  </si>
  <si>
    <t>NAME</t>
  </si>
  <si>
    <t>DATE</t>
  </si>
  <si>
    <t>WEEK</t>
  </si>
  <si>
    <t>MONTH</t>
  </si>
  <si>
    <t>Product</t>
  </si>
  <si>
    <t>Month</t>
  </si>
  <si>
    <t>Product 1</t>
  </si>
  <si>
    <t>Jan</t>
  </si>
  <si>
    <t>Product 2</t>
  </si>
  <si>
    <t>Product 3</t>
  </si>
  <si>
    <t>Fev</t>
  </si>
</sst>
</file>

<file path=xl/styles.xml><?xml version="1.0" encoding="utf-8"?>
<styleSheet xmlns="http://schemas.openxmlformats.org/spreadsheetml/2006/main">
  <numFmts count="5">
    <numFmt numFmtId="176" formatCode="[$₦-466]\ #,##0"/>
    <numFmt numFmtId="177" formatCode="_-&quot;R$&quot;\ * #,##0_-;\-&quot;R$&quot;\ * #,##0_-;_-&quot;R$&quot;\ * &quot;-&quot;_-;_-@_-"/>
    <numFmt numFmtId="178" formatCode="_-* #,##0_-;\-* #,##0_-;_-* &quot;-&quot;_-;_-@_-"/>
    <numFmt numFmtId="179" formatCode="_-* #,##0.00_-;\-* #,##0.00_-;_-* &quot;-&quot;??_-;_-@_-"/>
    <numFmt numFmtId="180" formatCode="_-&quot;R$&quot;\ * #,##0.00_-;\-&quot;R$&quot;\ * #,##0.00_-;_-&quot;R$&quot;\ * &quot;-&quot;??_-;_-@_-"/>
  </numFmts>
  <fonts count="25">
    <font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rgb="FF000000"/>
      <name val="Calibri"/>
      <charset val="1"/>
      <scheme val="minor"/>
    </font>
    <font>
      <b/>
      <sz val="16"/>
      <color rgb="FF00206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8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theme="8"/>
      </left>
      <right/>
      <top/>
      <bottom/>
      <diagonal/>
    </border>
    <border>
      <left style="dotted">
        <color rgb="FF7B7B7B"/>
      </left>
      <right style="dotted">
        <color rgb="FF7B7B7B"/>
      </right>
      <top/>
      <bottom/>
      <diagonal/>
    </border>
    <border>
      <left/>
      <right/>
      <top/>
      <bottom style="thin">
        <color theme="4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8" fillId="3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9" fillId="11" borderId="9" applyNumberFormat="0" applyAlignment="0" applyProtection="0">
      <alignment vertical="center"/>
    </xf>
    <xf numFmtId="180" fontId="6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6" fillId="12" borderId="8" applyNumberFormat="0" applyFont="0" applyAlignment="0" applyProtection="0">
      <alignment vertical="center"/>
    </xf>
    <xf numFmtId="0" fontId="22" fillId="26" borderId="7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11" borderId="7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8" fillId="6" borderId="4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5">
    <xf numFmtId="0" fontId="0" fillId="0" borderId="0" xfId="0"/>
    <xf numFmtId="0" fontId="1" fillId="0" borderId="1" xfId="0" applyFont="1" applyBorder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58" fontId="1" fillId="0" borderId="0" xfId="0" applyNumberFormat="1" applyFont="1"/>
    <xf numFmtId="16" fontId="1" fillId="0" borderId="0" xfId="0" applyNumberFormat="1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4" borderId="0" xfId="0" applyFont="1" applyFill="1" applyAlignment="1">
      <alignment horizontal="left" vertical="center" indent="1"/>
    </xf>
    <xf numFmtId="0" fontId="4" fillId="5" borderId="3" xfId="0" applyFont="1" applyFill="1" applyBorder="1"/>
    <xf numFmtId="58" fontId="0" fillId="0" borderId="0" xfId="0" applyNumberFormat="1"/>
    <xf numFmtId="176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4">
    <dxf>
      <font>
        <name val="宋体"/>
        <scheme val="none"/>
        <b val="1"/>
        <i val="0"/>
        <u val="none"/>
        <sz val="10"/>
        <color theme="8" tint="-0.5"/>
      </font>
      <fill>
        <patternFill patternType="none"/>
      </fill>
      <border>
        <left/>
        <right/>
        <top/>
        <bottom/>
        <vertical/>
        <horizontal/>
      </border>
    </dxf>
    <dxf>
      <font>
        <color theme="1"/>
      </font>
      <fill>
        <patternFill patternType="none"/>
      </fill>
      <border>
        <left/>
        <right/>
        <top/>
        <bottom/>
        <vertical/>
        <horizontal/>
      </border>
    </dxf>
    <dxf>
      <font>
        <b val="1"/>
        <color theme="1"/>
      </font>
      <fill>
        <patternFill patternType="solid">
          <bgColor theme="8" tint="0.6"/>
        </patternFill>
      </fill>
      <border>
        <left/>
        <right/>
        <top/>
        <bottom/>
        <vertical/>
        <horizontal/>
      </border>
    </dxf>
    <dxf>
      <font>
        <color theme="1"/>
      </font>
      <fill>
        <patternFill patternType="solid">
          <bgColor theme="8" tint="0.6"/>
        </patternFill>
      </fill>
      <border>
        <left/>
        <right/>
        <top/>
        <bottom/>
        <vertical/>
        <horizontal/>
      </border>
    </dxf>
  </dxfs>
  <tableStyles count="2" defaultTableStyle="TableStyleMedium2" defaultPivotStyle="PivotStyleLight16">
    <tableStyle name="SlicerStyleLight1 3" pivot="0" table="0" count="10">
      <tableStyleElement type="wholeTable" dxfId="1"/>
      <tableStyleElement type="headerRow" dxfId="0"/>
    </tableStyle>
    <tableStyle name="SlicerStyleLight1 2 2" pivot="0" table="0" count="10">
      <tableStyleElement type="wholeTable" dxfId="3"/>
      <tableStyleElement type="headerRow" dxfId="2"/>
    </tableStyle>
  </tableStyle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"/>
              <bgColor theme="4" tint="0.799981688894314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bgColor theme="8" tint="0.4"/>
            </patternFill>
          </fill>
          <border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bgColor theme="8" tint="0.6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bgColor theme="8" tint="0.6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bgColor theme="8" tint="0.6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bgColor theme="8" tint="0.6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bgColor theme="8" tint="0.6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bgColor theme="8" tint="0.6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bgColor theme="8" tint="0.6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bgColor theme="8" tint="0.4"/>
            </patternFill>
          </fill>
          <border>
            <left/>
            <right/>
            <top/>
            <bottom/>
            <vertical style="thin">
              <color rgb="FF999999"/>
            </vertical>
            <horizontal/>
          </border>
        </dxf>
        <dxf>
          <font>
            <color rgb="FF828282"/>
          </font>
          <fill>
            <patternFill patternType="solid">
              <bgColor theme="8" tint="0.6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bgColor theme="8" tint="0.6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3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  <x14:slicerStyle name="SlicerStyleLight1 2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</x14:slicerStyles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3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microsoft.com/office/2007/relationships/slicerCache" Target="slicerCaches/slicerCach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28806186563557"/>
          <c:y val="0.0350877192982456"/>
          <c:w val="0.662735621072982"/>
          <c:h val="0.92982456140350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bg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[2]New_Backend!$A$3:$B$3</c:f>
              <c:strCache>
                <c:ptCount val="2"/>
                <c:pt idx="0">
                  <c:v>Programado</c:v>
                </c:pt>
                <c:pt idx="1">
                  <c:v>Realizado</c:v>
                </c:pt>
              </c:strCache>
            </c:strRef>
          </c:cat>
          <c:val>
            <c:numRef>
              <c:f>[2]New_Backend!$A$4:$B$4</c:f>
              <c:numCache>
                <c:formatCode>General</c:formatCode>
                <c:ptCount val="2"/>
                <c:pt idx="0">
                  <c:v>4000</c:v>
                </c:pt>
                <c:pt idx="1">
                  <c:v>3000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0"/>
        <c:axId val="680993156"/>
        <c:axId val="764984940"/>
      </c:barChart>
      <c:catAx>
        <c:axId val="68099315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764984940"/>
        <c:crosses val="autoZero"/>
        <c:auto val="1"/>
        <c:lblAlgn val="ctr"/>
        <c:lblOffset val="100"/>
        <c:noMultiLvlLbl val="0"/>
      </c:catAx>
      <c:valAx>
        <c:axId val="764984940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09931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accent5">
          <a:lumMod val="75000"/>
          <a:alpha val="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[2]New_Backend!$B$6</c:f>
              <c:strCache>
                <c:ptCount val="1"/>
                <c:pt idx="0">
                  <c:v>Resultado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[2]New_Backend!$A$7:$A$11</c:f>
              <c:strCache>
                <c:ptCount val="5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</c:strCache>
            </c:strRef>
          </c:cat>
          <c:val>
            <c:numRef>
              <c:f>[2]New_Backend!$B$7:$B$11</c:f>
              <c:numCache>
                <c:formatCode>0%</c:formatCode>
                <c:ptCount val="5"/>
                <c:pt idx="0">
                  <c:v>0.89</c:v>
                </c:pt>
                <c:pt idx="1">
                  <c:v>0.96</c:v>
                </c:pt>
                <c:pt idx="2">
                  <c:v>0.96</c:v>
                </c:pt>
                <c:pt idx="3">
                  <c:v>0.96</c:v>
                </c:pt>
                <c:pt idx="4">
                  <c:v>0.93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9179015"/>
        <c:axId val="533397320"/>
      </c:barChart>
      <c:lineChart>
        <c:grouping val="percentStacked"/>
        <c:varyColors val="0"/>
        <c:ser>
          <c:idx val="1"/>
          <c:order val="1"/>
          <c:tx>
            <c:strRef>
              <c:f>[2]New_Backend!$C$6</c:f>
              <c:strCache>
                <c:ptCount val="1"/>
                <c:pt idx="0">
                  <c:v>Meta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[2]New_Backend!$A$7:$A$11</c:f>
              <c:strCache>
                <c:ptCount val="5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</c:strCache>
            </c:strRef>
          </c:cat>
          <c:val>
            <c:numRef>
              <c:f>[2]New_Backend!$C$7:$C$11</c:f>
              <c:numCache>
                <c:formatCode>0%</c:formatCode>
                <c:ptCount val="5"/>
                <c:pt idx="0">
                  <c:v>0.96</c:v>
                </c:pt>
                <c:pt idx="1">
                  <c:v>0.96</c:v>
                </c:pt>
                <c:pt idx="2">
                  <c:v>0.96</c:v>
                </c:pt>
                <c:pt idx="3">
                  <c:v>0.96</c:v>
                </c:pt>
                <c:pt idx="4">
                  <c:v>0.96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99179015"/>
        <c:axId val="533397320"/>
      </c:lineChart>
      <c:catAx>
        <c:axId val="799179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3397320"/>
        <c:crosses val="autoZero"/>
        <c:auto val="1"/>
        <c:lblAlgn val="ctr"/>
        <c:lblOffset val="100"/>
        <c:noMultiLvlLbl val="0"/>
      </c:catAx>
      <c:valAx>
        <c:axId val="533397320"/>
        <c:scaling>
          <c:orientation val="minMax"/>
          <c:min val="0.00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9179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7</xdr:col>
      <xdr:colOff>95250</xdr:colOff>
      <xdr:row>10</xdr:row>
      <xdr:rowOff>38100</xdr:rowOff>
    </xdr:from>
    <xdr:to>
      <xdr:col>11</xdr:col>
      <xdr:colOff>46990</xdr:colOff>
      <xdr:row>14</xdr:row>
      <xdr:rowOff>152400</xdr:rowOff>
    </xdr:to>
    <xdr:sp>
      <xdr:nvSpPr>
        <xdr:cNvPr id="2" name="Rounded Rectangle 1"/>
        <xdr:cNvSpPr/>
      </xdr:nvSpPr>
      <xdr:spPr>
        <a:xfrm>
          <a:off x="5495925" y="2038350"/>
          <a:ext cx="3049905" cy="914400"/>
        </a:xfrm>
        <a:prstGeom prst="roundRect">
          <a:avLst/>
        </a:prstGeom>
        <a:gradFill flip="none" rotWithShape="1">
          <a:gsLst>
            <a:gs pos="0">
              <a:srgbClr val="007BD3"/>
            </a:gs>
            <a:gs pos="100000">
              <a:srgbClr val="034373"/>
            </a:gs>
          </a:gsLst>
          <a:path path="circle">
            <a:fillToRect r="100000" b="100000"/>
          </a:path>
          <a:tileRect l="-100000" t="-100000"/>
        </a:gradFill>
        <a:ln>
          <a:noFill/>
        </a:ln>
        <a:effectLst>
          <a:outerShdw blurRad="50800" dist="38100" dir="5400000" algn="t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altLang="en-US" sz="1600" b="1">
              <a:solidFill>
                <a:schemeClr val="bg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sym typeface="+mn-ea"/>
            </a:rPr>
            <a:t> Scrap</a:t>
          </a:r>
          <a:endParaRPr lang="pt-PT" altLang="en-US" sz="1100"/>
        </a:p>
      </xdr:txBody>
    </xdr:sp>
    <xdr:clientData/>
  </xdr:twoCellAnchor>
  <xdr:twoCellAnchor editAs="absolute">
    <xdr:from>
      <xdr:col>10</xdr:col>
      <xdr:colOff>352425</xdr:colOff>
      <xdr:row>16</xdr:row>
      <xdr:rowOff>9525</xdr:rowOff>
    </xdr:from>
    <xdr:to>
      <xdr:col>19</xdr:col>
      <xdr:colOff>200025</xdr:colOff>
      <xdr:row>33</xdr:row>
      <xdr:rowOff>38100</xdr:rowOff>
    </xdr:to>
    <xdr:sp>
      <xdr:nvSpPr>
        <xdr:cNvPr id="3" name="Freeform 2"/>
        <xdr:cNvSpPr/>
      </xdr:nvSpPr>
      <xdr:spPr>
        <a:xfrm>
          <a:off x="8067675" y="3209925"/>
          <a:ext cx="7599045" cy="3429000"/>
        </a:xfrm>
        <a:custGeom>
          <a:avLst/>
          <a:gdLst>
            <a:gd name="connsiteX0" fmla="*/ 323850 w 6010275"/>
            <a:gd name="connsiteY0" fmla="*/ 190500 h 3409950"/>
            <a:gd name="connsiteX1" fmla="*/ 323850 w 6010275"/>
            <a:gd name="connsiteY1" fmla="*/ 428625 h 3409950"/>
            <a:gd name="connsiteX2" fmla="*/ 1562100 w 6010275"/>
            <a:gd name="connsiteY2" fmla="*/ 428625 h 3409950"/>
            <a:gd name="connsiteX3" fmla="*/ 1562100 w 6010275"/>
            <a:gd name="connsiteY3" fmla="*/ 190500 h 3409950"/>
            <a:gd name="connsiteX4" fmla="*/ 134352 w 6010275"/>
            <a:gd name="connsiteY4" fmla="*/ 0 h 3409950"/>
            <a:gd name="connsiteX5" fmla="*/ 5875923 w 6010275"/>
            <a:gd name="connsiteY5" fmla="*/ 0 h 3409950"/>
            <a:gd name="connsiteX6" fmla="*/ 6010275 w 6010275"/>
            <a:gd name="connsiteY6" fmla="*/ 134352 h 3409950"/>
            <a:gd name="connsiteX7" fmla="*/ 6010275 w 6010275"/>
            <a:gd name="connsiteY7" fmla="*/ 3275598 h 3409950"/>
            <a:gd name="connsiteX8" fmla="*/ 5875923 w 6010275"/>
            <a:gd name="connsiteY8" fmla="*/ 3409950 h 3409950"/>
            <a:gd name="connsiteX9" fmla="*/ 134352 w 6010275"/>
            <a:gd name="connsiteY9" fmla="*/ 3409950 h 3409950"/>
            <a:gd name="connsiteX10" fmla="*/ 0 w 6010275"/>
            <a:gd name="connsiteY10" fmla="*/ 3275598 h 3409950"/>
            <a:gd name="connsiteX11" fmla="*/ 0 w 6010275"/>
            <a:gd name="connsiteY11" fmla="*/ 134352 h 3409950"/>
            <a:gd name="connsiteX12" fmla="*/ 134352 w 6010275"/>
            <a:gd name="connsiteY12" fmla="*/ 0 h 34099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</a:cxnLst>
          <a:rect l="l" t="t" r="r" b="b"/>
          <a:pathLst>
            <a:path w="6010275" h="3409950">
              <a:moveTo>
                <a:pt x="323850" y="190500"/>
              </a:moveTo>
              <a:lnTo>
                <a:pt x="323850" y="428625"/>
              </a:lnTo>
              <a:lnTo>
                <a:pt x="1562100" y="428625"/>
              </a:lnTo>
              <a:lnTo>
                <a:pt x="1562100" y="190500"/>
              </a:lnTo>
              <a:close/>
              <a:moveTo>
                <a:pt x="134352" y="0"/>
              </a:moveTo>
              <a:lnTo>
                <a:pt x="5875923" y="0"/>
              </a:lnTo>
              <a:cubicBezTo>
                <a:pt x="5950124" y="0"/>
                <a:pt x="6010275" y="60151"/>
                <a:pt x="6010275" y="134352"/>
              </a:cubicBezTo>
              <a:lnTo>
                <a:pt x="6010275" y="3275598"/>
              </a:lnTo>
              <a:cubicBezTo>
                <a:pt x="6010275" y="3349799"/>
                <a:pt x="5950124" y="3409950"/>
                <a:pt x="5875923" y="3409950"/>
              </a:cubicBezTo>
              <a:lnTo>
                <a:pt x="134352" y="3409950"/>
              </a:lnTo>
              <a:cubicBezTo>
                <a:pt x="60151" y="3409950"/>
                <a:pt x="0" y="3349799"/>
                <a:pt x="0" y="3275598"/>
              </a:cubicBezTo>
              <a:lnTo>
                <a:pt x="0" y="134352"/>
              </a:lnTo>
              <a:cubicBezTo>
                <a:pt x="0" y="60151"/>
                <a:pt x="60151" y="0"/>
                <a:pt x="134352" y="0"/>
              </a:cubicBezTo>
              <a:close/>
            </a:path>
          </a:pathLst>
        </a:custGeom>
        <a:solidFill>
          <a:schemeClr val="bg1"/>
        </a:solidFill>
        <a:ln>
          <a:noFill/>
        </a:ln>
        <a:effectLst>
          <a:outerShdw blurRad="63500" sx="102000" sy="102000" algn="ctr" rotWithShape="0">
            <a:prstClr val="black">
              <a:alpha val="1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absolute">
    <xdr:from>
      <xdr:col>3</xdr:col>
      <xdr:colOff>123825</xdr:colOff>
      <xdr:row>16</xdr:row>
      <xdr:rowOff>19050</xdr:rowOff>
    </xdr:from>
    <xdr:to>
      <xdr:col>10</xdr:col>
      <xdr:colOff>171450</xdr:colOff>
      <xdr:row>23</xdr:row>
      <xdr:rowOff>47625</xdr:rowOff>
    </xdr:to>
    <xdr:sp>
      <xdr:nvSpPr>
        <xdr:cNvPr id="4" name="Rounded Rectangle 3"/>
        <xdr:cNvSpPr/>
      </xdr:nvSpPr>
      <xdr:spPr>
        <a:xfrm>
          <a:off x="2438400" y="3219450"/>
          <a:ext cx="5448300" cy="1428750"/>
        </a:xfrm>
        <a:prstGeom prst="roundRect">
          <a:avLst>
            <a:gd name="adj" fmla="val 11482"/>
          </a:avLst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prstClr val="black">
              <a:alpha val="1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absolute">
    <xdr:from>
      <xdr:col>3</xdr:col>
      <xdr:colOff>200025</xdr:colOff>
      <xdr:row>3</xdr:row>
      <xdr:rowOff>57150</xdr:rowOff>
    </xdr:from>
    <xdr:to>
      <xdr:col>19</xdr:col>
      <xdr:colOff>209549</xdr:colOff>
      <xdr:row>7</xdr:row>
      <xdr:rowOff>104775</xdr:rowOff>
    </xdr:to>
    <xdr:sp>
      <xdr:nvSpPr>
        <xdr:cNvPr id="5" name="Rounded Rectangle 4"/>
        <xdr:cNvSpPr/>
      </xdr:nvSpPr>
      <xdr:spPr>
        <a:xfrm>
          <a:off x="2514600" y="657225"/>
          <a:ext cx="13161010" cy="847725"/>
        </a:xfrm>
        <a:prstGeom prst="roundRect">
          <a:avLst>
            <a:gd name="adj" fmla="val 9167"/>
          </a:avLst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prstClr val="black">
              <a:alpha val="6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absolute">
    <xdr:from>
      <xdr:col>2</xdr:col>
      <xdr:colOff>600075</xdr:colOff>
      <xdr:row>0</xdr:row>
      <xdr:rowOff>0</xdr:rowOff>
    </xdr:from>
    <xdr:to>
      <xdr:col>19</xdr:col>
      <xdr:colOff>581025</xdr:colOff>
      <xdr:row>2</xdr:row>
      <xdr:rowOff>152400</xdr:rowOff>
    </xdr:to>
    <xdr:sp>
      <xdr:nvSpPr>
        <xdr:cNvPr id="6" name="Rectangle 1"/>
        <xdr:cNvSpPr/>
      </xdr:nvSpPr>
      <xdr:spPr>
        <a:xfrm>
          <a:off x="2143125" y="0"/>
          <a:ext cx="13904595" cy="552450"/>
        </a:xfrm>
        <a:prstGeom prst="rect">
          <a:avLst/>
        </a:prstGeom>
        <a:gradFill flip="none" rotWithShape="1">
          <a:gsLst>
            <a:gs pos="0">
              <a:srgbClr val="007BD3"/>
            </a:gs>
            <a:gs pos="100000">
              <a:srgbClr val="034373"/>
            </a:gs>
          </a:gsLst>
          <a:path path="circle">
            <a:fillToRect l="100000" t="100000"/>
          </a:path>
          <a:tileRect r="-100000" b="-100000"/>
        </a:gradFill>
        <a:ln>
          <a:noFill/>
        </a:ln>
        <a:effectLst>
          <a:outerShdw blurRad="50800" dist="38100" dir="5400000" algn="t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absolute">
    <xdr:from>
      <xdr:col>14</xdr:col>
      <xdr:colOff>332740</xdr:colOff>
      <xdr:row>10</xdr:row>
      <xdr:rowOff>0</xdr:rowOff>
    </xdr:from>
    <xdr:to>
      <xdr:col>19</xdr:col>
      <xdr:colOff>266065</xdr:colOff>
      <xdr:row>14</xdr:row>
      <xdr:rowOff>114300</xdr:rowOff>
    </xdr:to>
    <xdr:sp>
      <xdr:nvSpPr>
        <xdr:cNvPr id="7" name="Rounded Rectangle 6"/>
        <xdr:cNvSpPr/>
      </xdr:nvSpPr>
      <xdr:spPr>
        <a:xfrm>
          <a:off x="11929745" y="2000250"/>
          <a:ext cx="3803015" cy="914400"/>
        </a:xfrm>
        <a:prstGeom prst="roundRect">
          <a:avLst/>
        </a:prstGeom>
        <a:gradFill flip="none" rotWithShape="1">
          <a:gsLst>
            <a:gs pos="0">
              <a:srgbClr val="007BD3"/>
            </a:gs>
            <a:gs pos="100000">
              <a:srgbClr val="034373"/>
            </a:gs>
          </a:gsLst>
          <a:path path="circle">
            <a:fillToRect r="100000" b="100000"/>
          </a:path>
          <a:tileRect l="-100000" t="-100000"/>
        </a:gradFill>
        <a:ln>
          <a:noFill/>
        </a:ln>
        <a:effectLst>
          <a:outerShdw blurRad="50800" dist="38100" dir="5400000" algn="t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altLang="en-US" sz="1600" b="1">
              <a:solidFill>
                <a:schemeClr val="bg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sym typeface="+mn-ea"/>
            </a:rPr>
            <a:t> Total Falhas</a:t>
          </a:r>
          <a:endParaRPr lang="pt-PT" altLang="en-US" sz="1100"/>
        </a:p>
      </xdr:txBody>
    </xdr:sp>
    <xdr:clientData/>
  </xdr:twoCellAnchor>
  <xdr:twoCellAnchor editAs="absolute">
    <xdr:from>
      <xdr:col>3</xdr:col>
      <xdr:colOff>593725</xdr:colOff>
      <xdr:row>0</xdr:row>
      <xdr:rowOff>38100</xdr:rowOff>
    </xdr:from>
    <xdr:to>
      <xdr:col>6</xdr:col>
      <xdr:colOff>318135</xdr:colOff>
      <xdr:row>2</xdr:row>
      <xdr:rowOff>170815</xdr:rowOff>
    </xdr:to>
    <xdr:grpSp>
      <xdr:nvGrpSpPr>
        <xdr:cNvPr id="8" name="Group 7"/>
        <xdr:cNvGrpSpPr/>
      </xdr:nvGrpSpPr>
      <xdr:grpSpPr>
        <a:xfrm>
          <a:off x="2908300" y="38100"/>
          <a:ext cx="2038985" cy="532765"/>
          <a:chOff x="656372" y="66675"/>
          <a:chExt cx="1671843" cy="533120"/>
        </a:xfrm>
      </xdr:grpSpPr>
      <xdr:sp>
        <xdr:nvSpPr>
          <xdr:cNvPr id="9" name="Rectangle 6"/>
          <xdr:cNvSpPr/>
        </xdr:nvSpPr>
        <xdr:spPr>
          <a:xfrm>
            <a:off x="656372" y="66675"/>
            <a:ext cx="1671843" cy="358378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PT" altLang="en-US" sz="1600" b="1" cap="none" spc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Modelo Excel</a:t>
            </a:r>
            <a:endParaRPr lang="pt-PT" altLang="en-US" sz="1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>
        <xdr:nvSpPr>
          <xdr:cNvPr id="10" name="Rectangle 7"/>
          <xdr:cNvSpPr/>
        </xdr:nvSpPr>
        <xdr:spPr>
          <a:xfrm>
            <a:off x="802416" y="275094"/>
            <a:ext cx="1395982" cy="324701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400" b="0" cap="none" spc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Excel </a:t>
            </a:r>
            <a:r>
              <a:rPr lang="en-US" sz="1400" b="0" cap="none" spc="0" baseline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Dashboard</a:t>
            </a:r>
            <a:endParaRPr lang="en-US" sz="14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</xdr:grpSp>
    <xdr:clientData/>
  </xdr:twoCellAnchor>
  <xdr:twoCellAnchor editAs="absolute">
    <xdr:from>
      <xdr:col>4</xdr:col>
      <xdr:colOff>133350</xdr:colOff>
      <xdr:row>5</xdr:row>
      <xdr:rowOff>76200</xdr:rowOff>
    </xdr:from>
    <xdr:to>
      <xdr:col>18</xdr:col>
      <xdr:colOff>142875</xdr:colOff>
      <xdr:row>5</xdr:row>
      <xdr:rowOff>103632</xdr:rowOff>
    </xdr:to>
    <xdr:sp>
      <xdr:nvSpPr>
        <xdr:cNvPr id="11" name="Freeform 10"/>
        <xdr:cNvSpPr/>
      </xdr:nvSpPr>
      <xdr:spPr>
        <a:xfrm flipV="1">
          <a:off x="3219450" y="1076325"/>
          <a:ext cx="11618595" cy="27305"/>
        </a:xfrm>
        <a:custGeom>
          <a:avLst/>
          <a:gdLst>
            <a:gd name="connsiteX0" fmla="*/ 7427385 w 9418319"/>
            <a:gd name="connsiteY0" fmla="*/ 18288 h 18288"/>
            <a:gd name="connsiteX1" fmla="*/ 9418319 w 9418319"/>
            <a:gd name="connsiteY1" fmla="*/ 18288 h 18288"/>
            <a:gd name="connsiteX2" fmla="*/ 9418319 w 9418319"/>
            <a:gd name="connsiteY2" fmla="*/ 0 h 18288"/>
            <a:gd name="connsiteX3" fmla="*/ 7427923 w 9418319"/>
            <a:gd name="connsiteY3" fmla="*/ 0 h 18288"/>
            <a:gd name="connsiteX4" fmla="*/ 7429500 w 9418319"/>
            <a:gd name="connsiteY4" fmla="*/ 7812 h 18288"/>
            <a:gd name="connsiteX5" fmla="*/ 5750985 w 9418319"/>
            <a:gd name="connsiteY5" fmla="*/ 18288 h 18288"/>
            <a:gd name="connsiteX6" fmla="*/ 7269689 w 9418319"/>
            <a:gd name="connsiteY6" fmla="*/ 18288 h 18288"/>
            <a:gd name="connsiteX7" fmla="*/ 7267574 w 9418319"/>
            <a:gd name="connsiteY7" fmla="*/ 7812 h 18288"/>
            <a:gd name="connsiteX8" fmla="*/ 7269151 w 9418319"/>
            <a:gd name="connsiteY8" fmla="*/ 0 h 18288"/>
            <a:gd name="connsiteX9" fmla="*/ 5751523 w 9418319"/>
            <a:gd name="connsiteY9" fmla="*/ 0 h 18288"/>
            <a:gd name="connsiteX10" fmla="*/ 5753100 w 9418319"/>
            <a:gd name="connsiteY10" fmla="*/ 7812 h 18288"/>
            <a:gd name="connsiteX11" fmla="*/ 4143183 w 9418319"/>
            <a:gd name="connsiteY11" fmla="*/ 18288 h 18288"/>
            <a:gd name="connsiteX12" fmla="*/ 5593289 w 9418319"/>
            <a:gd name="connsiteY12" fmla="*/ 18288 h 18288"/>
            <a:gd name="connsiteX13" fmla="*/ 5591174 w 9418319"/>
            <a:gd name="connsiteY13" fmla="*/ 7812 h 18288"/>
            <a:gd name="connsiteX14" fmla="*/ 5592751 w 9418319"/>
            <a:gd name="connsiteY14" fmla="*/ 0 h 18288"/>
            <a:gd name="connsiteX15" fmla="*/ 4139875 w 9418319"/>
            <a:gd name="connsiteY15" fmla="*/ 0 h 18288"/>
            <a:gd name="connsiteX16" fmla="*/ 4143375 w 9418319"/>
            <a:gd name="connsiteY16" fmla="*/ 17337 h 18288"/>
            <a:gd name="connsiteX17" fmla="*/ 2257233 w 9418319"/>
            <a:gd name="connsiteY17" fmla="*/ 18288 h 18288"/>
            <a:gd name="connsiteX18" fmla="*/ 3981641 w 9418319"/>
            <a:gd name="connsiteY18" fmla="*/ 18288 h 18288"/>
            <a:gd name="connsiteX19" fmla="*/ 3981449 w 9418319"/>
            <a:gd name="connsiteY19" fmla="*/ 17337 h 18288"/>
            <a:gd name="connsiteX20" fmla="*/ 3984950 w 9418319"/>
            <a:gd name="connsiteY20" fmla="*/ 0 h 18288"/>
            <a:gd name="connsiteX21" fmla="*/ 2253925 w 9418319"/>
            <a:gd name="connsiteY21" fmla="*/ 0 h 18288"/>
            <a:gd name="connsiteX22" fmla="*/ 2257425 w 9418319"/>
            <a:gd name="connsiteY22" fmla="*/ 17337 h 18288"/>
            <a:gd name="connsiteX23" fmla="*/ 0 w 9418319"/>
            <a:gd name="connsiteY23" fmla="*/ 18288 h 18288"/>
            <a:gd name="connsiteX24" fmla="*/ 2095691 w 9418319"/>
            <a:gd name="connsiteY24" fmla="*/ 18288 h 18288"/>
            <a:gd name="connsiteX25" fmla="*/ 2095499 w 9418319"/>
            <a:gd name="connsiteY25" fmla="*/ 17337 h 18288"/>
            <a:gd name="connsiteX26" fmla="*/ 2098999 w 9418319"/>
            <a:gd name="connsiteY26" fmla="*/ 0 h 18288"/>
            <a:gd name="connsiteX27" fmla="*/ 0 w 9418319"/>
            <a:gd name="connsiteY27" fmla="*/ 0 h 1828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</a:cxnLst>
          <a:rect l="l" t="t" r="r" b="b"/>
          <a:pathLst>
            <a:path w="9418319" h="18288">
              <a:moveTo>
                <a:pt x="7427385" y="18288"/>
              </a:moveTo>
              <a:lnTo>
                <a:pt x="9418319" y="18288"/>
              </a:lnTo>
              <a:lnTo>
                <a:pt x="9418319" y="0"/>
              </a:lnTo>
              <a:lnTo>
                <a:pt x="7427923" y="0"/>
              </a:lnTo>
              <a:lnTo>
                <a:pt x="7429500" y="7812"/>
              </a:lnTo>
              <a:close/>
              <a:moveTo>
                <a:pt x="5750985" y="18288"/>
              </a:moveTo>
              <a:lnTo>
                <a:pt x="7269689" y="18288"/>
              </a:lnTo>
              <a:lnTo>
                <a:pt x="7267574" y="7812"/>
              </a:lnTo>
              <a:lnTo>
                <a:pt x="7269151" y="0"/>
              </a:lnTo>
              <a:lnTo>
                <a:pt x="5751523" y="0"/>
              </a:lnTo>
              <a:lnTo>
                <a:pt x="5753100" y="7812"/>
              </a:lnTo>
              <a:close/>
              <a:moveTo>
                <a:pt x="4143183" y="18288"/>
              </a:moveTo>
              <a:lnTo>
                <a:pt x="5593289" y="18288"/>
              </a:lnTo>
              <a:lnTo>
                <a:pt x="5591174" y="7812"/>
              </a:lnTo>
              <a:lnTo>
                <a:pt x="5592751" y="0"/>
              </a:lnTo>
              <a:lnTo>
                <a:pt x="4139875" y="0"/>
              </a:lnTo>
              <a:lnTo>
                <a:pt x="4143375" y="17337"/>
              </a:lnTo>
              <a:close/>
              <a:moveTo>
                <a:pt x="2257233" y="18288"/>
              </a:moveTo>
              <a:lnTo>
                <a:pt x="3981641" y="18288"/>
              </a:lnTo>
              <a:lnTo>
                <a:pt x="3981449" y="17337"/>
              </a:lnTo>
              <a:lnTo>
                <a:pt x="3984950" y="0"/>
              </a:lnTo>
              <a:lnTo>
                <a:pt x="2253925" y="0"/>
              </a:lnTo>
              <a:lnTo>
                <a:pt x="2257425" y="17337"/>
              </a:lnTo>
              <a:close/>
              <a:moveTo>
                <a:pt x="0" y="18288"/>
              </a:moveTo>
              <a:lnTo>
                <a:pt x="2095691" y="18288"/>
              </a:lnTo>
              <a:lnTo>
                <a:pt x="2095499" y="17337"/>
              </a:lnTo>
              <a:lnTo>
                <a:pt x="2098999" y="0"/>
              </a:lnTo>
              <a:lnTo>
                <a:pt x="0" y="0"/>
              </a:lnTo>
              <a:close/>
            </a:path>
          </a:pathLst>
        </a:custGeom>
        <a:gradFill>
          <a:gsLst>
            <a:gs pos="32000">
              <a:srgbClr val="00B0F0"/>
            </a:gs>
            <a:gs pos="11111">
              <a:srgbClr val="002060"/>
            </a:gs>
            <a:gs pos="76000">
              <a:srgbClr val="0070C0"/>
            </a:gs>
            <a:gs pos="28000">
              <a:schemeClr val="accent5">
                <a:lumMod val="40000"/>
                <a:lumOff val="60000"/>
              </a:schemeClr>
            </a:gs>
          </a:gsLst>
          <a:path path="circle">
            <a:fillToRect l="100000" t="100000"/>
          </a:path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absolute">
    <xdr:from>
      <xdr:col>3</xdr:col>
      <xdr:colOff>694690</xdr:colOff>
      <xdr:row>5</xdr:row>
      <xdr:rowOff>9525</xdr:rowOff>
    </xdr:from>
    <xdr:to>
      <xdr:col>4</xdr:col>
      <xdr:colOff>123825</xdr:colOff>
      <xdr:row>5</xdr:row>
      <xdr:rowOff>171450</xdr:rowOff>
    </xdr:to>
    <xdr:sp>
      <xdr:nvSpPr>
        <xdr:cNvPr id="12" name="Flowchart: Connector 11"/>
        <xdr:cNvSpPr/>
      </xdr:nvSpPr>
      <xdr:spPr>
        <a:xfrm>
          <a:off x="3009265" y="1009650"/>
          <a:ext cx="200660" cy="161925"/>
        </a:xfrm>
        <a:prstGeom prst="flowChartConnector">
          <a:avLst/>
        </a:prstGeom>
        <a:noFill/>
        <a:ln w="28575"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absolute">
    <xdr:from>
      <xdr:col>7</xdr:col>
      <xdr:colOff>421640</xdr:colOff>
      <xdr:row>5</xdr:row>
      <xdr:rowOff>9525</xdr:rowOff>
    </xdr:from>
    <xdr:to>
      <xdr:col>7</xdr:col>
      <xdr:colOff>583565</xdr:colOff>
      <xdr:row>5</xdr:row>
      <xdr:rowOff>171450</xdr:rowOff>
    </xdr:to>
    <xdr:sp>
      <xdr:nvSpPr>
        <xdr:cNvPr id="13" name="Flowchart: Connector 12"/>
        <xdr:cNvSpPr/>
      </xdr:nvSpPr>
      <xdr:spPr>
        <a:xfrm>
          <a:off x="5822315" y="1009650"/>
          <a:ext cx="161925" cy="161925"/>
        </a:xfrm>
        <a:prstGeom prst="flowChartConnector">
          <a:avLst/>
        </a:prstGeom>
        <a:noFill/>
        <a:ln w="28575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absolute">
    <xdr:from>
      <xdr:col>10</xdr:col>
      <xdr:colOff>438150</xdr:colOff>
      <xdr:row>5</xdr:row>
      <xdr:rowOff>0</xdr:rowOff>
    </xdr:from>
    <xdr:to>
      <xdr:col>10</xdr:col>
      <xdr:colOff>600075</xdr:colOff>
      <xdr:row>5</xdr:row>
      <xdr:rowOff>161925</xdr:rowOff>
    </xdr:to>
    <xdr:sp>
      <xdr:nvSpPr>
        <xdr:cNvPr id="14" name="Flowchart: Connector 13"/>
        <xdr:cNvSpPr/>
      </xdr:nvSpPr>
      <xdr:spPr>
        <a:xfrm>
          <a:off x="8153400" y="1000125"/>
          <a:ext cx="161925" cy="161925"/>
        </a:xfrm>
        <a:prstGeom prst="flowChartConnector">
          <a:avLst/>
        </a:prstGeom>
        <a:noFill/>
        <a:ln w="28575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absolute">
    <xdr:from>
      <xdr:col>18</xdr:col>
      <xdr:colOff>133350</xdr:colOff>
      <xdr:row>5</xdr:row>
      <xdr:rowOff>9525</xdr:rowOff>
    </xdr:from>
    <xdr:to>
      <xdr:col>18</xdr:col>
      <xdr:colOff>295275</xdr:colOff>
      <xdr:row>5</xdr:row>
      <xdr:rowOff>171450</xdr:rowOff>
    </xdr:to>
    <xdr:sp>
      <xdr:nvSpPr>
        <xdr:cNvPr id="15" name="Flowchart: Connector 14"/>
        <xdr:cNvSpPr/>
      </xdr:nvSpPr>
      <xdr:spPr>
        <a:xfrm>
          <a:off x="14828520" y="1009650"/>
          <a:ext cx="161925" cy="161925"/>
        </a:xfrm>
        <a:prstGeom prst="flowChartConnector">
          <a:avLst/>
        </a:prstGeom>
        <a:noFill/>
        <a:ln w="28575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absolute">
    <xdr:from>
      <xdr:col>12</xdr:col>
      <xdr:colOff>247650</xdr:colOff>
      <xdr:row>5</xdr:row>
      <xdr:rowOff>19050</xdr:rowOff>
    </xdr:from>
    <xdr:to>
      <xdr:col>13</xdr:col>
      <xdr:colOff>447675</xdr:colOff>
      <xdr:row>5</xdr:row>
      <xdr:rowOff>161925</xdr:rowOff>
    </xdr:to>
    <xdr:sp>
      <xdr:nvSpPr>
        <xdr:cNvPr id="16" name="Rounded Rectangle 15"/>
        <xdr:cNvSpPr/>
      </xdr:nvSpPr>
      <xdr:spPr>
        <a:xfrm>
          <a:off x="10301605" y="1019175"/>
          <a:ext cx="971550" cy="142875"/>
        </a:xfrm>
        <a:prstGeom prst="round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PT" altLang="en-US" sz="1100"/>
        </a:p>
      </xdr:txBody>
    </xdr:sp>
    <xdr:clientData/>
  </xdr:twoCellAnchor>
  <xdr:twoCellAnchor editAs="absolute">
    <xdr:from>
      <xdr:col>12</xdr:col>
      <xdr:colOff>85725</xdr:colOff>
      <xdr:row>5</xdr:row>
      <xdr:rowOff>9525</xdr:rowOff>
    </xdr:from>
    <xdr:to>
      <xdr:col>12</xdr:col>
      <xdr:colOff>247650</xdr:colOff>
      <xdr:row>5</xdr:row>
      <xdr:rowOff>171450</xdr:rowOff>
    </xdr:to>
    <xdr:sp>
      <xdr:nvSpPr>
        <xdr:cNvPr id="17" name="Flowchart: Connector 16"/>
        <xdr:cNvSpPr/>
      </xdr:nvSpPr>
      <xdr:spPr>
        <a:xfrm>
          <a:off x="10139680" y="1009650"/>
          <a:ext cx="161925" cy="161925"/>
        </a:xfrm>
        <a:prstGeom prst="flowChartConnector">
          <a:avLst/>
        </a:prstGeom>
        <a:noFill/>
        <a:ln w="44450">
          <a:solidFill>
            <a:srgbClr val="002060">
              <a:alpha val="88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absolute">
    <xdr:from>
      <xdr:col>3</xdr:col>
      <xdr:colOff>410845</xdr:colOff>
      <xdr:row>5</xdr:row>
      <xdr:rowOff>193675</xdr:rowOff>
    </xdr:from>
    <xdr:to>
      <xdr:col>4</xdr:col>
      <xdr:colOff>366395</xdr:colOff>
      <xdr:row>7</xdr:row>
      <xdr:rowOff>49530</xdr:rowOff>
    </xdr:to>
    <xdr:sp>
      <xdr:nvSpPr>
        <xdr:cNvPr id="18" name="Rectangle 32"/>
        <xdr:cNvSpPr/>
      </xdr:nvSpPr>
      <xdr:spPr>
        <a:xfrm>
          <a:off x="2725420" y="1193800"/>
          <a:ext cx="727075" cy="2559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PT" altLang="en-US" sz="1000" b="1" cap="none" spc="0">
              <a:ln w="0"/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FPY W1</a:t>
          </a:r>
          <a:endParaRPr lang="pt-PT" altLang="en-US" sz="1000" b="1" cap="none" spc="0">
            <a:ln w="0"/>
            <a:solidFill>
              <a:schemeClr val="tx1">
                <a:lumMod val="65000"/>
                <a:lumOff val="3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 editAs="absolute">
    <xdr:from>
      <xdr:col>7</xdr:col>
      <xdr:colOff>34290</xdr:colOff>
      <xdr:row>5</xdr:row>
      <xdr:rowOff>194310</xdr:rowOff>
    </xdr:from>
    <xdr:to>
      <xdr:col>7</xdr:col>
      <xdr:colOff>762635</xdr:colOff>
      <xdr:row>7</xdr:row>
      <xdr:rowOff>50165</xdr:rowOff>
    </xdr:to>
    <xdr:sp>
      <xdr:nvSpPr>
        <xdr:cNvPr id="19" name="Rectangle 33"/>
        <xdr:cNvSpPr/>
      </xdr:nvSpPr>
      <xdr:spPr>
        <a:xfrm>
          <a:off x="5434965" y="1194435"/>
          <a:ext cx="728345" cy="2559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PT" altLang="en-US" sz="1000" b="1">
              <a:ln w="0"/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sym typeface="+mn-ea"/>
            </a:rPr>
            <a:t>FPY W2</a:t>
          </a:r>
          <a:endParaRPr lang="en-US" sz="1000" b="1" cap="none" spc="0">
            <a:ln w="0"/>
            <a:solidFill>
              <a:schemeClr val="tx1">
                <a:lumMod val="65000"/>
                <a:lumOff val="3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 editAs="absolute">
    <xdr:from>
      <xdr:col>10</xdr:col>
      <xdr:colOff>168910</xdr:colOff>
      <xdr:row>5</xdr:row>
      <xdr:rowOff>194310</xdr:rowOff>
    </xdr:from>
    <xdr:to>
      <xdr:col>11</xdr:col>
      <xdr:colOff>114300</xdr:colOff>
      <xdr:row>7</xdr:row>
      <xdr:rowOff>50165</xdr:rowOff>
    </xdr:to>
    <xdr:sp>
      <xdr:nvSpPr>
        <xdr:cNvPr id="20" name="Rectangle 34"/>
        <xdr:cNvSpPr/>
      </xdr:nvSpPr>
      <xdr:spPr>
        <a:xfrm>
          <a:off x="7884160" y="1194435"/>
          <a:ext cx="728980" cy="2559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PT" altLang="en-US" sz="1000" b="1">
              <a:ln w="0"/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sym typeface="+mn-ea"/>
            </a:rPr>
            <a:t>FPY W3</a:t>
          </a:r>
          <a:endParaRPr lang="en-US" sz="1000" b="1" cap="none" spc="0">
            <a:ln w="0"/>
            <a:solidFill>
              <a:schemeClr val="tx1">
                <a:lumMod val="65000"/>
                <a:lumOff val="3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 editAs="absolute">
    <xdr:from>
      <xdr:col>11</xdr:col>
      <xdr:colOff>1298575</xdr:colOff>
      <xdr:row>5</xdr:row>
      <xdr:rowOff>194310</xdr:rowOff>
    </xdr:from>
    <xdr:to>
      <xdr:col>12</xdr:col>
      <xdr:colOff>471170</xdr:colOff>
      <xdr:row>7</xdr:row>
      <xdr:rowOff>50165</xdr:rowOff>
    </xdr:to>
    <xdr:sp>
      <xdr:nvSpPr>
        <xdr:cNvPr id="21" name="Rectangle 35"/>
        <xdr:cNvSpPr/>
      </xdr:nvSpPr>
      <xdr:spPr>
        <a:xfrm>
          <a:off x="9797415" y="1194435"/>
          <a:ext cx="727710" cy="2559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PT" altLang="en-US" sz="1000" b="1">
              <a:ln w="0"/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sym typeface="+mn-ea"/>
            </a:rPr>
            <a:t>FPY W4</a:t>
          </a:r>
          <a:endParaRPr lang="en-US" sz="1000" b="1" cap="none" spc="0">
            <a:ln w="0"/>
            <a:solidFill>
              <a:schemeClr val="tx1">
                <a:lumMod val="65000"/>
                <a:lumOff val="3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 editAs="absolute">
    <xdr:from>
      <xdr:col>14</xdr:col>
      <xdr:colOff>319405</xdr:colOff>
      <xdr:row>5</xdr:row>
      <xdr:rowOff>193675</xdr:rowOff>
    </xdr:from>
    <xdr:to>
      <xdr:col>15</xdr:col>
      <xdr:colOff>264795</xdr:colOff>
      <xdr:row>7</xdr:row>
      <xdr:rowOff>49530</xdr:rowOff>
    </xdr:to>
    <xdr:sp>
      <xdr:nvSpPr>
        <xdr:cNvPr id="22" name="Rectangle 36"/>
        <xdr:cNvSpPr/>
      </xdr:nvSpPr>
      <xdr:spPr>
        <a:xfrm>
          <a:off x="11916410" y="1193800"/>
          <a:ext cx="728980" cy="2559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PT" altLang="en-US" sz="1000" b="1">
              <a:ln w="0"/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sym typeface="+mn-ea"/>
            </a:rPr>
            <a:t>FPY W5</a:t>
          </a:r>
          <a:endParaRPr lang="en-US" sz="1000" b="1" cap="none" spc="0">
            <a:ln w="0"/>
            <a:solidFill>
              <a:schemeClr val="tx1">
                <a:lumMod val="65000"/>
                <a:lumOff val="3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 editAs="absolute">
    <xdr:from>
      <xdr:col>17</xdr:col>
      <xdr:colOff>499745</xdr:colOff>
      <xdr:row>5</xdr:row>
      <xdr:rowOff>185420</xdr:rowOff>
    </xdr:from>
    <xdr:to>
      <xdr:col>18</xdr:col>
      <xdr:colOff>532130</xdr:colOff>
      <xdr:row>7</xdr:row>
      <xdr:rowOff>41275</xdr:rowOff>
    </xdr:to>
    <xdr:sp>
      <xdr:nvSpPr>
        <xdr:cNvPr id="23" name="Rectangle 37"/>
        <xdr:cNvSpPr/>
      </xdr:nvSpPr>
      <xdr:spPr>
        <a:xfrm>
          <a:off x="14423390" y="1185545"/>
          <a:ext cx="803910" cy="2559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PT" altLang="en-US" sz="1000" b="1" cap="none" spc="0">
              <a:ln w="0"/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FPY MÊS</a:t>
          </a:r>
          <a:endParaRPr lang="pt-PT" altLang="en-US" sz="1000" b="1" cap="none" spc="0">
            <a:ln w="0"/>
            <a:solidFill>
              <a:schemeClr val="tx1">
                <a:lumMod val="65000"/>
                <a:lumOff val="3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 editAs="absolute">
    <xdr:from>
      <xdr:col>7</xdr:col>
      <xdr:colOff>109612</xdr:colOff>
      <xdr:row>3</xdr:row>
      <xdr:rowOff>112210</xdr:rowOff>
    </xdr:from>
    <xdr:to>
      <xdr:col>8</xdr:col>
      <xdr:colOff>195202</xdr:colOff>
      <xdr:row>5</xdr:row>
      <xdr:rowOff>54946</xdr:rowOff>
    </xdr:to>
    <xdr:sp textlink="'[#REF!]#REF'!C5">
      <xdr:nvSpPr>
        <xdr:cNvPr id="24" name="Rectangle 39"/>
        <xdr:cNvSpPr/>
      </xdr:nvSpPr>
      <xdr:spPr>
        <a:xfrm>
          <a:off x="5509895" y="711835"/>
          <a:ext cx="857250" cy="34290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endParaRPr lang="en-US" sz="1600" b="0" i="0" u="none" strike="noStrike" cap="none" spc="0">
            <a:ln w="0"/>
            <a:solidFill>
              <a:schemeClr val="accent5">
                <a:lumMod val="50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11</xdr:col>
      <xdr:colOff>133350</xdr:colOff>
      <xdr:row>10</xdr:row>
      <xdr:rowOff>28575</xdr:rowOff>
    </xdr:from>
    <xdr:to>
      <xdr:col>14</xdr:col>
      <xdr:colOff>247015</xdr:colOff>
      <xdr:row>14</xdr:row>
      <xdr:rowOff>142875</xdr:rowOff>
    </xdr:to>
    <xdr:sp>
      <xdr:nvSpPr>
        <xdr:cNvPr id="25" name="Rounded Rectangle 24"/>
        <xdr:cNvSpPr/>
      </xdr:nvSpPr>
      <xdr:spPr>
        <a:xfrm>
          <a:off x="8632190" y="2028825"/>
          <a:ext cx="3211830" cy="914400"/>
        </a:xfrm>
        <a:prstGeom prst="roundRect">
          <a:avLst/>
        </a:prstGeom>
        <a:gradFill flip="none" rotWithShape="1">
          <a:gsLst>
            <a:gs pos="0">
              <a:srgbClr val="007BD3"/>
            </a:gs>
            <a:gs pos="100000">
              <a:srgbClr val="034373"/>
            </a:gs>
          </a:gsLst>
          <a:path path="circle">
            <a:fillToRect r="100000" b="100000"/>
          </a:path>
          <a:tileRect l="-100000" t="-100000"/>
        </a:gradFill>
        <a:ln>
          <a:noFill/>
        </a:ln>
        <a:effectLst>
          <a:outerShdw blurRad="50800" dist="38100" dir="5400000" algn="t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altLang="en-US" sz="1600" b="1">
              <a:solidFill>
                <a:schemeClr val="bg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</a:rPr>
            <a:t> Absenteísmo</a:t>
          </a:r>
          <a:endParaRPr lang="pt-PT" altLang="en-US" sz="1600" b="1">
            <a:solidFill>
              <a:schemeClr val="bg1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</a:endParaRPr>
        </a:p>
      </xdr:txBody>
    </xdr:sp>
    <xdr:clientData/>
  </xdr:twoCellAnchor>
  <xdr:twoCellAnchor editAs="absolute">
    <xdr:from>
      <xdr:col>7</xdr:col>
      <xdr:colOff>308610</xdr:colOff>
      <xdr:row>11</xdr:row>
      <xdr:rowOff>149860</xdr:rowOff>
    </xdr:from>
    <xdr:to>
      <xdr:col>8</xdr:col>
      <xdr:colOff>247015</xdr:colOff>
      <xdr:row>14</xdr:row>
      <xdr:rowOff>80010</xdr:rowOff>
    </xdr:to>
    <xdr:sp textlink="'[#REF!]#REF'!X3">
      <xdr:nvSpPr>
        <xdr:cNvPr id="26" name="Rectangle 55"/>
        <xdr:cNvSpPr/>
      </xdr:nvSpPr>
      <xdr:spPr>
        <a:xfrm>
          <a:off x="5709285" y="2350135"/>
          <a:ext cx="709930" cy="53022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endParaRPr lang="en-US" sz="2800" b="0" i="0" u="none" strike="noStrike" cap="none" spc="0">
            <a:ln w="0"/>
            <a:solidFill>
              <a:schemeClr val="bg1">
                <a:lumMod val="8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3</xdr:col>
      <xdr:colOff>171450</xdr:colOff>
      <xdr:row>10</xdr:row>
      <xdr:rowOff>57150</xdr:rowOff>
    </xdr:from>
    <xdr:to>
      <xdr:col>7</xdr:col>
      <xdr:colOff>0</xdr:colOff>
      <xdr:row>14</xdr:row>
      <xdr:rowOff>171450</xdr:rowOff>
    </xdr:to>
    <xdr:sp>
      <xdr:nvSpPr>
        <xdr:cNvPr id="27" name="Rounded Rectangle 26"/>
        <xdr:cNvSpPr/>
      </xdr:nvSpPr>
      <xdr:spPr>
        <a:xfrm>
          <a:off x="2486025" y="2057400"/>
          <a:ext cx="2914650" cy="914400"/>
        </a:xfrm>
        <a:prstGeom prst="roundRect">
          <a:avLst/>
        </a:prstGeom>
        <a:gradFill flip="none" rotWithShape="1">
          <a:gsLst>
            <a:gs pos="62000">
              <a:schemeClr val="accent5">
                <a:lumMod val="75000"/>
              </a:schemeClr>
            </a:gs>
            <a:gs pos="100000">
              <a:schemeClr val="accent5">
                <a:lumMod val="50000"/>
              </a:schemeClr>
            </a:gs>
          </a:gsLst>
          <a:path path="circle">
            <a:fillToRect l="100000" t="100000"/>
          </a:path>
          <a:tileRect r="-100000" b="-100000"/>
        </a:gradFill>
        <a:ln>
          <a:noFill/>
        </a:ln>
        <a:effectLst>
          <a:outerShdw blurRad="50800" dist="38100" dir="5400000" algn="t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absolute">
    <xdr:from>
      <xdr:col>4</xdr:col>
      <xdr:colOff>246380</xdr:colOff>
      <xdr:row>10</xdr:row>
      <xdr:rowOff>92710</xdr:rowOff>
    </xdr:from>
    <xdr:to>
      <xdr:col>5</xdr:col>
      <xdr:colOff>464820</xdr:colOff>
      <xdr:row>11</xdr:row>
      <xdr:rowOff>184150</xdr:rowOff>
    </xdr:to>
    <xdr:sp>
      <xdr:nvSpPr>
        <xdr:cNvPr id="28" name="Rectangle 57"/>
        <xdr:cNvSpPr/>
      </xdr:nvSpPr>
      <xdr:spPr>
        <a:xfrm>
          <a:off x="3332480" y="2092960"/>
          <a:ext cx="989965" cy="2914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PT" altLang="en-US" sz="1200" b="1" cap="none" spc="0">
              <a:ln w="0"/>
              <a:solidFill>
                <a:schemeClr val="bg1">
                  <a:lumMod val="8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Produção</a:t>
          </a:r>
          <a:endParaRPr lang="pt-PT" altLang="en-US" sz="1200" b="1" cap="none" spc="0">
            <a:ln w="0"/>
            <a:solidFill>
              <a:schemeClr val="bg1">
                <a:lumMod val="8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 editAs="absolute">
    <xdr:from>
      <xdr:col>3</xdr:col>
      <xdr:colOff>142875</xdr:colOff>
      <xdr:row>23</xdr:row>
      <xdr:rowOff>114300</xdr:rowOff>
    </xdr:from>
    <xdr:to>
      <xdr:col>10</xdr:col>
      <xdr:colOff>161925</xdr:colOff>
      <xdr:row>33</xdr:row>
      <xdr:rowOff>46990</xdr:rowOff>
    </xdr:to>
    <xdr:sp>
      <xdr:nvSpPr>
        <xdr:cNvPr id="29" name="Rounded Rectangle 28"/>
        <xdr:cNvSpPr/>
      </xdr:nvSpPr>
      <xdr:spPr>
        <a:xfrm>
          <a:off x="2457450" y="4714875"/>
          <a:ext cx="5419725" cy="1932940"/>
        </a:xfrm>
        <a:prstGeom prst="roundRect">
          <a:avLst>
            <a:gd name="adj" fmla="val 9167"/>
          </a:avLst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prstClr val="black">
              <a:alpha val="1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absolute">
    <xdr:from>
      <xdr:col>3</xdr:col>
      <xdr:colOff>770255</xdr:colOff>
      <xdr:row>5</xdr:row>
      <xdr:rowOff>66675</xdr:rowOff>
    </xdr:from>
    <xdr:to>
      <xdr:col>4</xdr:col>
      <xdr:colOff>55880</xdr:colOff>
      <xdr:row>5</xdr:row>
      <xdr:rowOff>123825</xdr:rowOff>
    </xdr:to>
    <xdr:sp>
      <xdr:nvSpPr>
        <xdr:cNvPr id="30" name="Flowchart: Connector 29"/>
        <xdr:cNvSpPr/>
      </xdr:nvSpPr>
      <xdr:spPr>
        <a:xfrm>
          <a:off x="3084830" y="1066800"/>
          <a:ext cx="57150" cy="57150"/>
        </a:xfrm>
        <a:prstGeom prst="flowChartConnector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absolute">
    <xdr:from>
      <xdr:col>7</xdr:col>
      <xdr:colOff>473075</xdr:colOff>
      <xdr:row>5</xdr:row>
      <xdr:rowOff>66675</xdr:rowOff>
    </xdr:from>
    <xdr:to>
      <xdr:col>7</xdr:col>
      <xdr:colOff>530225</xdr:colOff>
      <xdr:row>5</xdr:row>
      <xdr:rowOff>123825</xdr:rowOff>
    </xdr:to>
    <xdr:sp>
      <xdr:nvSpPr>
        <xdr:cNvPr id="31" name="Flowchart: Connector 30"/>
        <xdr:cNvSpPr/>
      </xdr:nvSpPr>
      <xdr:spPr>
        <a:xfrm>
          <a:off x="5873750" y="1066800"/>
          <a:ext cx="57150" cy="57150"/>
        </a:xfrm>
        <a:prstGeom prst="flowChartConnector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absolute">
    <xdr:from>
      <xdr:col>10</xdr:col>
      <xdr:colOff>493395</xdr:colOff>
      <xdr:row>5</xdr:row>
      <xdr:rowOff>46355</xdr:rowOff>
    </xdr:from>
    <xdr:to>
      <xdr:col>10</xdr:col>
      <xdr:colOff>550545</xdr:colOff>
      <xdr:row>5</xdr:row>
      <xdr:rowOff>103505</xdr:rowOff>
    </xdr:to>
    <xdr:sp>
      <xdr:nvSpPr>
        <xdr:cNvPr id="32" name="Flowchart: Connector 31"/>
        <xdr:cNvSpPr/>
      </xdr:nvSpPr>
      <xdr:spPr>
        <a:xfrm>
          <a:off x="8208645" y="1046480"/>
          <a:ext cx="57150" cy="57150"/>
        </a:xfrm>
        <a:prstGeom prst="flowChartConnector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absolute">
    <xdr:from>
      <xdr:col>12</xdr:col>
      <xdr:colOff>137795</xdr:colOff>
      <xdr:row>5</xdr:row>
      <xdr:rowOff>62230</xdr:rowOff>
    </xdr:from>
    <xdr:to>
      <xdr:col>12</xdr:col>
      <xdr:colOff>194945</xdr:colOff>
      <xdr:row>5</xdr:row>
      <xdr:rowOff>119380</xdr:rowOff>
    </xdr:to>
    <xdr:sp>
      <xdr:nvSpPr>
        <xdr:cNvPr id="33" name="Flowchart: Connector 32"/>
        <xdr:cNvSpPr/>
      </xdr:nvSpPr>
      <xdr:spPr>
        <a:xfrm>
          <a:off x="10191750" y="1062355"/>
          <a:ext cx="57150" cy="57150"/>
        </a:xfrm>
        <a:prstGeom prst="flowChartConnector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absolute">
    <xdr:from>
      <xdr:col>10</xdr:col>
      <xdr:colOff>409575</xdr:colOff>
      <xdr:row>30</xdr:row>
      <xdr:rowOff>19050</xdr:rowOff>
    </xdr:from>
    <xdr:to>
      <xdr:col>19</xdr:col>
      <xdr:colOff>323850</xdr:colOff>
      <xdr:row>32</xdr:row>
      <xdr:rowOff>161925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7" name="Da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24825" y="6019800"/>
              <a:ext cx="7665720" cy="542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387040</xdr:colOff>
      <xdr:row>20</xdr:row>
      <xdr:rowOff>55060</xdr:rowOff>
    </xdr:from>
    <xdr:to>
      <xdr:col>5</xdr:col>
      <xdr:colOff>603573</xdr:colOff>
      <xdr:row>21</xdr:row>
      <xdr:rowOff>119595</xdr:rowOff>
    </xdr:to>
    <xdr:sp textlink="'[#REF!]#REF'!Q5">
      <xdr:nvSpPr>
        <xdr:cNvPr id="39" name="Rectangle 100"/>
        <xdr:cNvSpPr/>
      </xdr:nvSpPr>
      <xdr:spPr>
        <a:xfrm>
          <a:off x="4244340" y="4055110"/>
          <a:ext cx="216535" cy="26479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endParaRPr lang="en-US" sz="1100" b="0" i="0" u="none" strike="noStrike" cap="none" spc="0">
            <a:ln w="0"/>
            <a:solidFill>
              <a:srgbClr val="C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3</xdr:col>
      <xdr:colOff>175260</xdr:colOff>
      <xdr:row>16</xdr:row>
      <xdr:rowOff>64135</xdr:rowOff>
    </xdr:from>
    <xdr:to>
      <xdr:col>10</xdr:col>
      <xdr:colOff>118745</xdr:colOff>
      <xdr:row>17</xdr:row>
      <xdr:rowOff>153035</xdr:rowOff>
    </xdr:to>
    <xdr:sp>
      <xdr:nvSpPr>
        <xdr:cNvPr id="40" name="Rectangle 105"/>
        <xdr:cNvSpPr/>
      </xdr:nvSpPr>
      <xdr:spPr>
        <a:xfrm>
          <a:off x="2489835" y="3264535"/>
          <a:ext cx="5344160" cy="28892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pt-PT" altLang="en-US" sz="1200" b="0" cap="none" spc="0">
              <a:ln w="0"/>
              <a:solidFill>
                <a:schemeClr val="accent5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Scrap</a:t>
          </a:r>
          <a:endParaRPr lang="pt-PT" altLang="en-US" sz="1200" b="0" cap="none" spc="0">
            <a:ln w="0"/>
            <a:solidFill>
              <a:schemeClr val="accent5">
                <a:lumMod val="50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3</xdr:col>
      <xdr:colOff>252730</xdr:colOff>
      <xdr:row>23</xdr:row>
      <xdr:rowOff>176530</xdr:rowOff>
    </xdr:from>
    <xdr:to>
      <xdr:col>10</xdr:col>
      <xdr:colOff>70485</xdr:colOff>
      <xdr:row>25</xdr:row>
      <xdr:rowOff>62865</xdr:rowOff>
    </xdr:to>
    <xdr:sp>
      <xdr:nvSpPr>
        <xdr:cNvPr id="41" name="Rectangle 108"/>
        <xdr:cNvSpPr/>
      </xdr:nvSpPr>
      <xdr:spPr>
        <a:xfrm>
          <a:off x="2567305" y="4777105"/>
          <a:ext cx="5218430" cy="28638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pt-PT" altLang="en-US" sz="1200" b="0" cap="none" spc="0">
              <a:ln w="0"/>
              <a:solidFill>
                <a:schemeClr val="accent5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Falhas</a:t>
          </a:r>
          <a:endParaRPr lang="pt-PT" altLang="en-US" sz="1200" b="0" cap="none" spc="0">
            <a:ln w="0"/>
            <a:solidFill>
              <a:schemeClr val="accent5">
                <a:lumMod val="50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10</xdr:col>
      <xdr:colOff>514350</xdr:colOff>
      <xdr:row>29</xdr:row>
      <xdr:rowOff>190500</xdr:rowOff>
    </xdr:from>
    <xdr:to>
      <xdr:col>18</xdr:col>
      <xdr:colOff>466725</xdr:colOff>
      <xdr:row>29</xdr:row>
      <xdr:rowOff>190500</xdr:rowOff>
    </xdr:to>
    <xdr:cxnSp>
      <xdr:nvCxnSpPr>
        <xdr:cNvPr id="42" name="Straight Connector 41"/>
        <xdr:cNvCxnSpPr/>
      </xdr:nvCxnSpPr>
      <xdr:spPr>
        <a:xfrm>
          <a:off x="8229600" y="5991225"/>
          <a:ext cx="693229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18</xdr:col>
      <xdr:colOff>2540</xdr:colOff>
      <xdr:row>16</xdr:row>
      <xdr:rowOff>187960</xdr:rowOff>
    </xdr:from>
    <xdr:to>
      <xdr:col>18</xdr:col>
      <xdr:colOff>748665</xdr:colOff>
      <xdr:row>18</xdr:row>
      <xdr:rowOff>79375</xdr:rowOff>
    </xdr:to>
    <xdr:sp>
      <xdr:nvSpPr>
        <xdr:cNvPr id="43" name="Rectangle 112"/>
        <xdr:cNvSpPr/>
      </xdr:nvSpPr>
      <xdr:spPr>
        <a:xfrm>
          <a:off x="14697710" y="3388360"/>
          <a:ext cx="746125" cy="2914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PT" altLang="en-US" sz="1200" b="0" cap="none" spc="0">
              <a:ln w="0"/>
              <a:solidFill>
                <a:schemeClr val="accent5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FPY Mês</a:t>
          </a:r>
          <a:endParaRPr lang="pt-PT" altLang="en-US" sz="1200" b="0" cap="none" spc="0">
            <a:ln w="0"/>
            <a:solidFill>
              <a:schemeClr val="accent5">
                <a:lumMod val="50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 editAs="absolute">
    <xdr:from>
      <xdr:col>13</xdr:col>
      <xdr:colOff>475448</xdr:colOff>
      <xdr:row>28</xdr:row>
      <xdr:rowOff>93160</xdr:rowOff>
    </xdr:from>
    <xdr:to>
      <xdr:col>14</xdr:col>
      <xdr:colOff>496149</xdr:colOff>
      <xdr:row>29</xdr:row>
      <xdr:rowOff>157695</xdr:rowOff>
    </xdr:to>
    <xdr:sp>
      <xdr:nvSpPr>
        <xdr:cNvPr id="44" name="Rectangle 114"/>
        <xdr:cNvSpPr/>
      </xdr:nvSpPr>
      <xdr:spPr>
        <a:xfrm>
          <a:off x="11300460" y="5693410"/>
          <a:ext cx="792480" cy="26479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0" cap="none" spc="0">
              <a:ln w="0"/>
              <a:solidFill>
                <a:schemeClr val="accent5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Months</a:t>
          </a:r>
          <a:endParaRPr lang="en-US" sz="1100" b="0" cap="none" spc="0">
            <a:ln w="0"/>
            <a:solidFill>
              <a:schemeClr val="accent5">
                <a:lumMod val="50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6</xdr:col>
      <xdr:colOff>323215</xdr:colOff>
      <xdr:row>10</xdr:row>
      <xdr:rowOff>104140</xdr:rowOff>
    </xdr:from>
    <xdr:to>
      <xdr:col>6</xdr:col>
      <xdr:colOff>640080</xdr:colOff>
      <xdr:row>12</xdr:row>
      <xdr:rowOff>20955</xdr:rowOff>
    </xdr:to>
    <xdr:pic>
      <xdr:nvPicPr>
        <xdr:cNvPr id="45" name="Picture 44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2365" y="2104390"/>
          <a:ext cx="316865" cy="316865"/>
        </a:xfrm>
        <a:prstGeom prst="rect">
          <a:avLst/>
        </a:prstGeom>
      </xdr:spPr>
    </xdr:pic>
    <xdr:clientData/>
  </xdr:twoCellAnchor>
  <xdr:twoCellAnchor editAs="absolute">
    <xdr:from>
      <xdr:col>11</xdr:col>
      <xdr:colOff>764540</xdr:colOff>
      <xdr:row>12</xdr:row>
      <xdr:rowOff>26035</xdr:rowOff>
    </xdr:from>
    <xdr:to>
      <xdr:col>11</xdr:col>
      <xdr:colOff>1415415</xdr:colOff>
      <xdr:row>13</xdr:row>
      <xdr:rowOff>179705</xdr:rowOff>
    </xdr:to>
    <xdr:sp textlink="'[#REF!]#REF'!$U$5">
      <xdr:nvSpPr>
        <xdr:cNvPr id="46" name="Rectangle 119"/>
        <xdr:cNvSpPr/>
      </xdr:nvSpPr>
      <xdr:spPr>
        <a:xfrm>
          <a:off x="9263380" y="2426335"/>
          <a:ext cx="650875" cy="35369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1600" b="1" i="0" u="none" strike="noStrike" cap="none" spc="0">
            <a:ln w="0"/>
            <a:solidFill>
              <a:schemeClr val="bg1"/>
            </a:solidFill>
            <a:effectLst>
              <a:outerShdw blurRad="50800" dist="38100" dir="5400000" algn="t" rotWithShape="0">
                <a:schemeClr val="accent5">
                  <a:lumMod val="20000"/>
                  <a:lumOff val="80000"/>
                  <a:alpha val="44000"/>
                </a:schemeClr>
              </a:outerShdw>
            </a:effectLst>
            <a:latin typeface="Calibri"/>
          </a:endParaRPr>
        </a:p>
      </xdr:txBody>
    </xdr:sp>
    <xdr:clientData/>
  </xdr:twoCellAnchor>
  <xdr:twoCellAnchor editAs="oneCell">
    <xdr:from>
      <xdr:col>12</xdr:col>
      <xdr:colOff>335280</xdr:colOff>
      <xdr:row>8</xdr:row>
      <xdr:rowOff>74930</xdr:rowOff>
    </xdr:from>
    <xdr:to>
      <xdr:col>14</xdr:col>
      <xdr:colOff>472440</xdr:colOff>
      <xdr:row>16</xdr:row>
      <xdr:rowOff>132080</xdr:rowOff>
    </xdr:to>
    <xdr:pic>
      <xdr:nvPicPr>
        <xdr:cNvPr id="47" name="Picture 46" descr="absenteeism-vector-31627987-removebg-preview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89235" y="1675130"/>
          <a:ext cx="1680210" cy="1657350"/>
        </a:xfrm>
        <a:prstGeom prst="rect">
          <a:avLst/>
        </a:prstGeom>
      </xdr:spPr>
    </xdr:pic>
    <xdr:clientData/>
  </xdr:twoCellAnchor>
  <xdr:twoCellAnchor>
    <xdr:from>
      <xdr:col>12</xdr:col>
      <xdr:colOff>251460</xdr:colOff>
      <xdr:row>4</xdr:row>
      <xdr:rowOff>197485</xdr:rowOff>
    </xdr:from>
    <xdr:to>
      <xdr:col>13</xdr:col>
      <xdr:colOff>442595</xdr:colOff>
      <xdr:row>5</xdr:row>
      <xdr:rowOff>124460</xdr:rowOff>
    </xdr:to>
    <xdr:sp>
      <xdr:nvSpPr>
        <xdr:cNvPr id="48" name="Text Box 47"/>
        <xdr:cNvSpPr txBox="1"/>
      </xdr:nvSpPr>
      <xdr:spPr>
        <a:xfrm>
          <a:off x="10305415" y="997585"/>
          <a:ext cx="962660" cy="12700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rgbClr val="002060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altLang="en-US" sz="600" b="1">
              <a:solidFill>
                <a:schemeClr val="bg1"/>
              </a:solidFill>
            </a:rPr>
            <a:t>Semana Atual</a:t>
          </a:r>
          <a:endParaRPr lang="pt-PT" altLang="en-US" sz="6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345440</xdr:colOff>
      <xdr:row>11</xdr:row>
      <xdr:rowOff>142875</xdr:rowOff>
    </xdr:from>
    <xdr:to>
      <xdr:col>6</xdr:col>
      <xdr:colOff>658495</xdr:colOff>
      <xdr:row>14</xdr:row>
      <xdr:rowOff>85725</xdr:rowOff>
    </xdr:to>
    <xdr:graphicFrame>
      <xdr:nvGraphicFramePr>
        <xdr:cNvPr id="49" name="Chart 48"/>
        <xdr:cNvGraphicFramePr/>
      </xdr:nvGraphicFramePr>
      <xdr:xfrm>
        <a:off x="2660015" y="2343150"/>
        <a:ext cx="2627630" cy="542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687070</xdr:colOff>
      <xdr:row>0</xdr:row>
      <xdr:rowOff>9525</xdr:rowOff>
    </xdr:from>
    <xdr:to>
      <xdr:col>4</xdr:col>
      <xdr:colOff>95250</xdr:colOff>
      <xdr:row>2</xdr:row>
      <xdr:rowOff>189865</xdr:rowOff>
    </xdr:to>
    <xdr:pic>
      <xdr:nvPicPr>
        <xdr:cNvPr id="50" name="Picture 49" descr="graph-removebg-preview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230120" y="9525"/>
          <a:ext cx="951230" cy="580390"/>
        </a:xfrm>
        <a:prstGeom prst="rect">
          <a:avLst/>
        </a:prstGeom>
      </xdr:spPr>
    </xdr:pic>
    <xdr:clientData/>
  </xdr:twoCellAnchor>
  <xdr:twoCellAnchor>
    <xdr:from>
      <xdr:col>10</xdr:col>
      <xdr:colOff>523875</xdr:colOff>
      <xdr:row>18</xdr:row>
      <xdr:rowOff>152400</xdr:rowOff>
    </xdr:from>
    <xdr:to>
      <xdr:col>19</xdr:col>
      <xdr:colOff>48895</xdr:colOff>
      <xdr:row>29</xdr:row>
      <xdr:rowOff>104775</xdr:rowOff>
    </xdr:to>
    <xdr:graphicFrame>
      <xdr:nvGraphicFramePr>
        <xdr:cNvPr id="51" name="Chart 50"/>
        <xdr:cNvGraphicFramePr/>
      </xdr:nvGraphicFramePr>
      <xdr:xfrm>
        <a:off x="8239125" y="3752850"/>
        <a:ext cx="7276465" cy="2152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15</xdr:col>
      <xdr:colOff>104775</xdr:colOff>
      <xdr:row>12</xdr:row>
      <xdr:rowOff>28575</xdr:rowOff>
    </xdr:from>
    <xdr:to>
      <xdr:col>15</xdr:col>
      <xdr:colOff>755650</xdr:colOff>
      <xdr:row>13</xdr:row>
      <xdr:rowOff>182245</xdr:rowOff>
    </xdr:to>
    <xdr:sp textlink="'[#REF!]#REF'!$U$5">
      <xdr:nvSpPr>
        <xdr:cNvPr id="52" name="Rectangle 119"/>
        <xdr:cNvSpPr/>
      </xdr:nvSpPr>
      <xdr:spPr>
        <a:xfrm>
          <a:off x="12485370" y="2428875"/>
          <a:ext cx="650875" cy="35369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1600" b="1" i="0" u="none" strike="noStrike" cap="none" spc="0">
            <a:ln w="0"/>
            <a:solidFill>
              <a:schemeClr val="bg1"/>
            </a:solidFill>
            <a:effectLst>
              <a:outerShdw blurRad="50800" dist="38100" dir="5400000" algn="t" rotWithShape="0">
                <a:schemeClr val="accent5">
                  <a:lumMod val="20000"/>
                  <a:lumOff val="80000"/>
                  <a:alpha val="44000"/>
                </a:schemeClr>
              </a:outerShdw>
            </a:effectLst>
            <a:latin typeface="Calibri"/>
          </a:endParaRPr>
        </a:p>
      </xdr:txBody>
    </xdr:sp>
    <xdr:clientData/>
  </xdr:twoCellAnchor>
  <xdr:twoCellAnchor editAs="oneCell">
    <xdr:from>
      <xdr:col>0</xdr:col>
      <xdr:colOff>727710</xdr:colOff>
      <xdr:row>1</xdr:row>
      <xdr:rowOff>139700</xdr:rowOff>
    </xdr:from>
    <xdr:to>
      <xdr:col>16</xdr:col>
      <xdr:colOff>100965</xdr:colOff>
      <xdr:row>26</xdr:row>
      <xdr:rowOff>63500</xdr:rowOff>
    </xdr:to>
    <xdr:pic>
      <xdr:nvPicPr>
        <xdr:cNvPr id="53" name="Picture 5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727710" y="339725"/>
          <a:ext cx="12525375" cy="49244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liandra/Downloads/Pasta de trabalho 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liandra/Downloads/Ann Driks Dashboar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#REF!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lanilha2"/>
      <sheetName val="FPY"/>
      <sheetName val="LIST"/>
    </sheetNames>
    <sheetDataSet>
      <sheetData sheetId="0"/>
      <sheetData sheetId="1"/>
      <sheetData sheetId="2">
        <row r="1">
          <cell r="A1" t="str">
            <v>DIA</v>
          </cell>
          <cell r="B1" t="str">
            <v>SEMANA</v>
          </cell>
        </row>
        <row r="2">
          <cell r="A2">
            <v>44577</v>
          </cell>
          <cell r="B2">
            <v>3</v>
          </cell>
        </row>
        <row r="3">
          <cell r="A3">
            <v>44576</v>
          </cell>
          <cell r="B3">
            <v>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ashboard"/>
      <sheetName val="BD"/>
      <sheetName val="New_Backend"/>
    </sheetNames>
    <sheetDataSet>
      <sheetData sheetId="0"/>
      <sheetData sheetId="1"/>
      <sheetData sheetId="2">
        <row r="3">
          <cell r="A3" t="str">
            <v>Programado</v>
          </cell>
          <cell r="B3" t="str">
            <v>Realizado</v>
          </cell>
        </row>
        <row r="4">
          <cell r="A4">
            <v>4000</v>
          </cell>
          <cell r="B4">
            <v>3000</v>
          </cell>
        </row>
        <row r="6">
          <cell r="B6" t="str">
            <v>Resultado</v>
          </cell>
          <cell r="C6" t="str">
            <v>Meta</v>
          </cell>
        </row>
        <row r="7">
          <cell r="A7" t="str">
            <v>Jan</v>
          </cell>
          <cell r="B7">
            <v>0.89</v>
          </cell>
          <cell r="C7">
            <v>0.96</v>
          </cell>
        </row>
        <row r="8">
          <cell r="A8" t="str">
            <v>Fev</v>
          </cell>
          <cell r="B8">
            <v>0.96</v>
          </cell>
          <cell r="C8">
            <v>0.96</v>
          </cell>
        </row>
        <row r="9">
          <cell r="A9" t="str">
            <v>Mar</v>
          </cell>
          <cell r="B9">
            <v>0.96</v>
          </cell>
          <cell r="C9">
            <v>0.96</v>
          </cell>
        </row>
        <row r="10">
          <cell r="A10" t="str">
            <v>Abr</v>
          </cell>
          <cell r="B10">
            <v>0.96</v>
          </cell>
          <cell r="C10">
            <v>0.96</v>
          </cell>
        </row>
        <row r="11">
          <cell r="A11" t="str">
            <v>Mai</v>
          </cell>
          <cell r="B11">
            <v>0.93</v>
          </cell>
          <cell r="C11">
            <v>0.96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/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4151.9651956018" refreshedBy="Data With Decision: Brings data to life" recordCount="683">
  <cacheSource type="worksheet">
    <worksheetSource name="#NAME?"/>
  </cacheSource>
  <cacheFields count="16">
    <cacheField name="Id" numFmtId="0">
      <sharedItems containsSemiMixedTypes="0" containsString="0" containsNumber="1" containsInteger="1" minValue="1" maxValue="26" count="2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</sharedItems>
    </cacheField>
    <cacheField name="Date" numFmtId="58">
      <sharedItems containsSemiMixedTypes="0" containsString="0" containsNonDate="0" containsDate="1" minDate="2019-01-01T00:00:00" maxDate="2020-11-13T00:00:00" count="683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</sharedItems>
      <fieldGroup base="1">
        <rangePr groupBy="days" startDate="2019-01-01T00:00:00" endDate="2020-11-14T00:00:00" groupInterval="1"/>
        <groupItems count="368">
          <s v="&lt;1/1/2019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1/14/2020"/>
        </groupItems>
      </fieldGroup>
    </cacheField>
    <cacheField name="Customers" numFmtId="0">
      <sharedItems count="165">
        <s v="Bernard Weatherly"/>
        <s v="Cordia Knopp"/>
        <s v="Burton Jin"/>
        <s v="Lauren Guzzi"/>
        <s v="Carter Hunt"/>
        <s v="Isaiah Magwood"/>
        <s v="Hugh Chavira"/>
        <s v="Lucius Moorhead"/>
        <s v="Deane Keown"/>
        <s v="Joannie Wolters"/>
        <s v="Christene Mccaleb"/>
        <s v="Alline Kushner"/>
        <s v="Vicki Hargrave"/>
        <s v="Julienne Merkel"/>
        <s v="Keven Thole"/>
        <s v="Eusebia Waldroup"/>
        <s v="Veronique Eccleston"/>
        <s v="Sean Richman"/>
        <s v="Lala Marquez"/>
        <s v="Derick Macey"/>
        <s v="Eda Brase"/>
        <s v="Willis Weissman"/>
        <s v="Mariam Pinheiro"/>
        <s v="Malcom Meister"/>
        <s v="Holli Ethridge"/>
        <s v="Cole Poling"/>
        <s v="Ahmad Lynde"/>
        <s v="Mariano Leary"/>
        <s v="Tawanda Buchanon"/>
        <s v="Nickolas Grossi"/>
        <s v="Bradford Marlatt"/>
        <s v="Carlton Bose"/>
        <s v="Asuncion Braunstein"/>
        <s v="Theron Kramer"/>
        <s v="Jeramy Metoyer"/>
        <s v="Sol Roger"/>
        <s v="Earnest Birkholz"/>
        <s v="Amada Knouse"/>
        <s v="Gregorio Hottinger"/>
        <s v="Lawerence Abernethy"/>
        <s v="Marina Quayle"/>
        <s v="Whitney Wasinger"/>
        <s v="Roy Wilkie"/>
        <s v="Hyun Bynoe"/>
        <s v="Katelin Coney"/>
        <s v="Jennifer Pridgen"/>
        <s v="Zachary Breeden"/>
        <s v="Deon Mounce"/>
        <s v="Buddy Steinbeck"/>
        <s v="Julius Bakker"/>
        <s v="Hans Koh"/>
        <s v="Jamal Dimarco"/>
        <s v="Stephan Ranger"/>
        <s v="Jackie Montague"/>
        <s v="Nathanael Ohl"/>
        <s v="Hosea Michelson"/>
        <s v="Carly Sirianni"/>
        <s v="Abram Manrique"/>
        <s v="Mica Herzberg"/>
        <s v="Lemuel Hardman"/>
        <s v="Shanelle Hick"/>
        <s v="Maryellen Hartness"/>
        <s v="Sylvester Blackledge"/>
        <s v="Vivienne Binion"/>
        <s v="Ahmed Minch"/>
        <s v="Leopoldo Hole"/>
        <s v="Gemma Chilton"/>
        <s v="Laurence Ryles"/>
        <s v="Eleanor Dickson"/>
        <s v="Elsy Latta"/>
        <s v="Sherwood Shire"/>
        <s v="Carolynn Moynihan"/>
        <s v="Mckinley Scofield"/>
        <s v="Brendon Crowther"/>
        <s v="Nancy Trogdon"/>
        <s v="Darin Shipp"/>
        <s v="Joel Maine"/>
        <s v="Luciana Campfield"/>
        <s v="Gilbert Bloss"/>
        <s v="Sharda Choudhury"/>
        <s v="Chung Moynihan"/>
        <s v="Dayna Edmondson"/>
        <s v="Bobbie Miner"/>
        <s v="Gidget Loring"/>
        <s v="Hettie Lauber"/>
        <s v="Toi Stallard"/>
        <s v="Tristan Cockrell"/>
        <s v="Towanda Matson"/>
        <s v="Leland Fifield"/>
        <s v="Audria Barrios"/>
        <s v="Jim Lurie"/>
        <s v="Lorette Petrillo"/>
        <s v="Damian Grist"/>
        <s v="Zana Ordonez"/>
        <s v="Rhett Chapple"/>
        <s v="Jeneva Bybee"/>
        <s v="Brendon Camp"/>
        <s v="Nettie Mccandless"/>
        <s v="Lezlie Bohannan"/>
        <s v="Hester Cabana"/>
        <s v="Isobel Dance"/>
        <s v="Erica Harlan"/>
        <s v="Leda Haskell"/>
        <s v="Loralee Ball"/>
        <s v="Otha Orrell"/>
        <s v="Honey Eaves"/>
        <s v="Ellis Mcneel"/>
        <s v="Gabriel Beale"/>
        <s v="Nathanael Mcmillin"/>
        <s v="Donald Mazur"/>
        <s v="Eliz Linneman"/>
        <s v="Gracie Lett"/>
        <s v="Gema Grover"/>
        <s v="Delana Freedman"/>
        <s v="Mary Tate"/>
        <s v="Abe Macleod"/>
        <s v="Evon Lawson"/>
        <s v="Jerlene Dunnigan"/>
        <s v="Bobbie Schoenrock"/>
        <s v="Mike Waddington"/>
        <s v="Nigel Wadsworth"/>
        <s v="Hayden Novack"/>
        <s v="Voncile Trojanowski"/>
        <s v="Roberto Derry"/>
        <s v="Tona Huseby"/>
        <s v="Londa Maya"/>
        <s v="Jocelyn Scotti"/>
        <s v="Frank Mallon"/>
        <s v="Kurtis Irons"/>
        <s v="Jamey Seim"/>
        <s v="Walton Keim"/>
        <s v="Micki Jauregui"/>
        <s v="Ngoc Watson"/>
        <s v="Inocencia Buteau"/>
        <s v="Charlie Koeller"/>
        <s v="Rosy Baumeister"/>
        <s v="Charity Denman"/>
        <s v="Luke Tumlin"/>
        <s v="Hannah Ma"/>
        <s v="Celinda Magruder"/>
        <s v="Arturo Halvorsen"/>
        <s v="Tiny Oliveri"/>
        <s v="Kerri Card"/>
        <s v="Young Funes"/>
        <s v="Neomi Pitchford"/>
        <s v="Ivan Groner"/>
        <s v="Etsuko Wilmot"/>
        <s v="William Mcnerney"/>
        <s v="Logan Berryman"/>
        <s v="Houston Joe"/>
        <s v="Igbagboluwa Titi"/>
        <s v="Ikeolu Kani"/>
        <s v="Ilesanmi Ahammed"/>
        <s v="Imoleoluwa Amina"/>
        <s v="Inioluwa Ali"/>
        <s v="Ipadeola Bamidele"/>
        <s v="Ipinuoluwa Asha"/>
        <s v="Iremide Asha"/>
        <s v="Iretiola Sunday"/>
        <s v="Koledowo Niniola"/>
        <s v="Musa Aba"/>
        <s v="Rashedat Lola"/>
        <s v="Pat Fred"/>
        <s v="Mama Janet"/>
        <s v="Nana Halid"/>
      </sharedItems>
    </cacheField>
    <cacheField name="Gender" numFmtId="0">
      <sharedItems count="2">
        <s v="M"/>
        <s v="F"/>
      </sharedItems>
    </cacheField>
    <cacheField name="Sales Reps" numFmtId="0">
      <sharedItems count="4">
        <s v="timika poe"/>
        <s v="zona otis"/>
        <s v="quentin kunz"/>
        <s v="hyman irish"/>
      </sharedItems>
    </cacheField>
    <cacheField name="Drinks/Products" numFmtId="0">
      <sharedItems count="48">
        <s v="Heineken Bottle"/>
        <s v="Origin Bottle"/>
        <s v="Smirnoff Bottle"/>
        <s v="Frontera Rose 75Cl"/>
        <s v="Frontera Sauv Blanc 75Cl"/>
        <s v="G.H Mumm 75 Cl"/>
        <s v="Guinness Can"/>
        <s v="Gulder Can"/>
        <s v="Harp Can"/>
        <s v="Heineken Can"/>
        <s v="Hennessy V.S 70 Cl"/>
        <s v="Hennessy V.S.O.P 70 Cl"/>
        <s v="Kagor Red Wine 75Cl"/>
        <s v="Martell Vs Cognac 70Cl"/>
        <s v="Martell Vsop Cognac 70Cl"/>
        <s v="Martini Brut 75 Cl"/>
        <s v="Martini Rose 75 Cl"/>
        <s v="Moet Brut Imperial 75Cl"/>
        <s v="Moet Nectar Imperial Champagne 75Cl"/>
        <s v="Origin Can"/>
        <s v="Smirnoff Can"/>
        <s v="Star Can"/>
        <s v="5 Alive 1Ltr"/>
        <s v="Amstel Malta Can"/>
        <s v="CHAMDOR 75CL"/>
        <s v="Coke Can"/>
        <s v="COKE PLASTIC BOTTLE"/>
        <s v="Fanta Can"/>
        <s v="FANTA PLASTIC BOTTLE"/>
        <s v="Malta Guinness Can"/>
        <s v="Maltina Can"/>
        <s v="MALTINA PET BOTTLE"/>
        <s v="ORIGIN ZERO CAN"/>
        <s v="Pepsi Can"/>
        <s v="Amarula" u="1"/>
        <s v="Bottega Gold 75Cl" u="1"/>
        <s v="Four Cousins White Wine 75Cl" u="1"/>
        <s v="Bottega Diamond 75Cl" u="1"/>
        <s v="Andre Rose 75 Cl" u="1"/>
        <s v="Andre Brut 75 Cl" u="1"/>
        <s v="Frontera Merlot 75Cl" u="1"/>
        <s v="Star Bottle" u="1"/>
        <s v="Absolut Vodka" u="1"/>
        <s v="Bottega Rose Gold 75Cl" u="1"/>
        <s v="Harp Bottle" u="1"/>
        <s v="Guinness Bottle" u="1"/>
        <s v="Gulder Bottle" u="1"/>
        <s v="PURE HEAVEN WINE" u="1"/>
      </sharedItems>
    </cacheField>
    <cacheField name="Categories" numFmtId="0">
      <sharedItems count="10">
        <s v=" Alcoholic Wine"/>
        <s v="Bear"/>
        <s v="Non Alcoholic "/>
        <s v="Origin Bottle" u="1"/>
        <s v="Smirnoff Bottle" u="1"/>
        <s v="Star Bottle" u="1"/>
        <s v="Heineken Bottle" u="1"/>
        <s v="Harp Bottle" u="1"/>
        <s v="Guinness Bottle" u="1"/>
        <s v="Gulder Bottle" u="1"/>
      </sharedItems>
    </cacheField>
    <cacheField name="Cost" numFmtId="0"/>
    <cacheField name="Sals Price" numFmtId="0"/>
    <cacheField name="Qty" numFmtId="0">
      <sharedItems containsSemiMixedTypes="0" containsString="0" containsNumber="1" containsInteger="1" minValue="1" maxValue="56" count="15">
        <n v="3"/>
        <n v="5"/>
        <n v="1"/>
        <n v="7"/>
        <n v="4"/>
        <n v="8"/>
        <n v="9"/>
        <n v="2"/>
        <n v="22"/>
        <n v="56"/>
        <n v="10"/>
        <n v="27"/>
        <n v="15"/>
        <n v="16"/>
        <n v="6"/>
      </sharedItems>
    </cacheField>
    <cacheField name="Cogs" numFmtId="0"/>
    <cacheField name="Revenue" numFmtId="0"/>
    <cacheField name="Profit" numFmtId="0"/>
    <cacheField name="Months" numFmtId="0" databaseField="0">
      <fieldGroup base="1">
        <rangePr groupBy="months" startDate="2019-01-01T00:00:00" endDate="2020-11-14T00:00:00" groupInterval="1"/>
        <groupItems count="14">
          <s v="&lt;1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14/2020"/>
        </groupItems>
      </fieldGroup>
    </cacheField>
    <cacheField name="Quarters" numFmtId="0" databaseField="0">
      <fieldGroup base="1">
        <rangePr groupBy="quarters" startDate="2019-01-01T00:00:00" endDate="2020-11-14T00:00:00" groupInterval="1"/>
        <groupItems count="6">
          <s v="&lt;1/1/2019"/>
          <s v="Qtr1"/>
          <s v="Qtr2"/>
          <s v="Qtr3"/>
          <s v="Qtr4"/>
          <s v="&gt;11/14/2020"/>
        </groupItems>
      </fieldGroup>
    </cacheField>
    <cacheField name="Years" numFmtId="0" databaseField="0">
      <fieldGroup base="1">
        <rangePr groupBy="years" startDate="2019-01-01T00:00:00" endDate="2020-11-14T00:00:00" groupInterval="1"/>
        <groupItems count="4">
          <s v="&lt;1/1/2019"/>
          <s v="2019"/>
          <s v="2020"/>
          <s v="&gt;11/14/2020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83">
  <r>
    <x v="0"/>
    <x v="0"/>
    <x v="0"/>
    <x v="0"/>
    <x v="0"/>
    <x v="0"/>
    <x v="0"/>
    <n v="38250"/>
    <n v="42500"/>
    <x v="0"/>
    <n v="114750"/>
    <n v="127500"/>
    <n v="12750"/>
  </r>
  <r>
    <x v="1"/>
    <x v="1"/>
    <x v="1"/>
    <x v="1"/>
    <x v="1"/>
    <x v="1"/>
    <x v="0"/>
    <n v="2700"/>
    <n v="3000"/>
    <x v="1"/>
    <n v="13500"/>
    <n v="15000"/>
    <n v="1500"/>
  </r>
  <r>
    <x v="2"/>
    <x v="2"/>
    <x v="2"/>
    <x v="0"/>
    <x v="2"/>
    <x v="2"/>
    <x v="0"/>
    <n v="23850"/>
    <n v="26500"/>
    <x v="2"/>
    <n v="23850"/>
    <n v="26500"/>
    <n v="2650"/>
  </r>
  <r>
    <x v="3"/>
    <x v="3"/>
    <x v="3"/>
    <x v="0"/>
    <x v="2"/>
    <x v="3"/>
    <x v="0"/>
    <n v="24750"/>
    <n v="27500"/>
    <x v="1"/>
    <n v="123750"/>
    <n v="137500"/>
    <n v="13750"/>
  </r>
  <r>
    <x v="4"/>
    <x v="4"/>
    <x v="4"/>
    <x v="0"/>
    <x v="2"/>
    <x v="4"/>
    <x v="0"/>
    <n v="44550"/>
    <n v="49500"/>
    <x v="3"/>
    <n v="311850"/>
    <n v="346500"/>
    <n v="34650"/>
  </r>
  <r>
    <x v="5"/>
    <x v="5"/>
    <x v="5"/>
    <x v="0"/>
    <x v="2"/>
    <x v="5"/>
    <x v="0"/>
    <n v="9000"/>
    <n v="10000"/>
    <x v="4"/>
    <n v="36000"/>
    <n v="40000"/>
    <n v="4000"/>
  </r>
  <r>
    <x v="6"/>
    <x v="6"/>
    <x v="6"/>
    <x v="0"/>
    <x v="2"/>
    <x v="6"/>
    <x v="1"/>
    <n v="8640"/>
    <n v="9600"/>
    <x v="5"/>
    <n v="69120"/>
    <n v="76800"/>
    <n v="7680"/>
  </r>
  <r>
    <x v="7"/>
    <x v="7"/>
    <x v="7"/>
    <x v="0"/>
    <x v="2"/>
    <x v="7"/>
    <x v="1"/>
    <n v="9000"/>
    <n v="10000"/>
    <x v="5"/>
    <n v="72000"/>
    <n v="80000"/>
    <n v="8000"/>
  </r>
  <r>
    <x v="8"/>
    <x v="8"/>
    <x v="8"/>
    <x v="1"/>
    <x v="2"/>
    <x v="8"/>
    <x v="1"/>
    <n v="3870"/>
    <n v="4300"/>
    <x v="6"/>
    <n v="34830"/>
    <n v="38700"/>
    <n v="3870"/>
  </r>
  <r>
    <x v="9"/>
    <x v="9"/>
    <x v="9"/>
    <x v="1"/>
    <x v="2"/>
    <x v="9"/>
    <x v="1"/>
    <n v="45450"/>
    <n v="50500"/>
    <x v="7"/>
    <n v="90900"/>
    <n v="101000"/>
    <n v="10100"/>
  </r>
  <r>
    <x v="10"/>
    <x v="10"/>
    <x v="10"/>
    <x v="1"/>
    <x v="2"/>
    <x v="10"/>
    <x v="0"/>
    <n v="18225"/>
    <n v="20250"/>
    <x v="2"/>
    <n v="18225"/>
    <n v="20250"/>
    <n v="2025"/>
  </r>
  <r>
    <x v="11"/>
    <x v="11"/>
    <x v="11"/>
    <x v="1"/>
    <x v="2"/>
    <x v="11"/>
    <x v="0"/>
    <n v="1800"/>
    <n v="2000"/>
    <x v="8"/>
    <n v="39600"/>
    <n v="44000"/>
    <n v="4400"/>
  </r>
  <r>
    <x v="12"/>
    <x v="12"/>
    <x v="12"/>
    <x v="1"/>
    <x v="2"/>
    <x v="12"/>
    <x v="0"/>
    <n v="48600"/>
    <n v="54000"/>
    <x v="5"/>
    <n v="388800"/>
    <n v="432000"/>
    <n v="43200"/>
  </r>
  <r>
    <x v="13"/>
    <x v="13"/>
    <x v="13"/>
    <x v="1"/>
    <x v="2"/>
    <x v="13"/>
    <x v="0"/>
    <n v="72900"/>
    <n v="81000"/>
    <x v="3"/>
    <n v="510300"/>
    <n v="567000"/>
    <n v="56700"/>
  </r>
  <r>
    <x v="14"/>
    <x v="14"/>
    <x v="14"/>
    <x v="0"/>
    <x v="2"/>
    <x v="14"/>
    <x v="0"/>
    <n v="9450"/>
    <n v="10500"/>
    <x v="9"/>
    <n v="529200"/>
    <n v="588000"/>
    <n v="58800"/>
  </r>
  <r>
    <x v="15"/>
    <x v="15"/>
    <x v="15"/>
    <x v="1"/>
    <x v="2"/>
    <x v="15"/>
    <x v="0"/>
    <n v="36000"/>
    <n v="40000"/>
    <x v="10"/>
    <n v="360000"/>
    <n v="400000"/>
    <n v="40000"/>
  </r>
  <r>
    <x v="16"/>
    <x v="16"/>
    <x v="16"/>
    <x v="1"/>
    <x v="2"/>
    <x v="16"/>
    <x v="0"/>
    <n v="24300"/>
    <n v="27000"/>
    <x v="6"/>
    <n v="218700"/>
    <n v="243000"/>
    <n v="24300"/>
  </r>
  <r>
    <x v="17"/>
    <x v="17"/>
    <x v="17"/>
    <x v="1"/>
    <x v="2"/>
    <x v="17"/>
    <x v="0"/>
    <n v="9180"/>
    <n v="10200"/>
    <x v="11"/>
    <n v="247860"/>
    <n v="275400"/>
    <n v="27540"/>
  </r>
  <r>
    <x v="18"/>
    <x v="18"/>
    <x v="18"/>
    <x v="1"/>
    <x v="2"/>
    <x v="18"/>
    <x v="0"/>
    <n v="8640"/>
    <n v="9600"/>
    <x v="12"/>
    <n v="129600"/>
    <n v="144000"/>
    <n v="14400"/>
  </r>
  <r>
    <x v="19"/>
    <x v="19"/>
    <x v="19"/>
    <x v="0"/>
    <x v="2"/>
    <x v="19"/>
    <x v="1"/>
    <n v="8280"/>
    <n v="9200"/>
    <x v="0"/>
    <n v="24840"/>
    <n v="27600"/>
    <n v="2760"/>
  </r>
  <r>
    <x v="20"/>
    <x v="20"/>
    <x v="20"/>
    <x v="1"/>
    <x v="2"/>
    <x v="20"/>
    <x v="1"/>
    <n v="4950"/>
    <n v="5500"/>
    <x v="6"/>
    <n v="44550"/>
    <n v="49500"/>
    <n v="4950"/>
  </r>
  <r>
    <x v="21"/>
    <x v="21"/>
    <x v="21"/>
    <x v="0"/>
    <x v="2"/>
    <x v="21"/>
    <x v="1"/>
    <n v="3150"/>
    <n v="3500"/>
    <x v="8"/>
    <n v="69300"/>
    <n v="77000"/>
    <n v="7700"/>
  </r>
  <r>
    <x v="22"/>
    <x v="22"/>
    <x v="22"/>
    <x v="1"/>
    <x v="2"/>
    <x v="22"/>
    <x v="2"/>
    <n v="2700"/>
    <n v="3000"/>
    <x v="13"/>
    <n v="43200"/>
    <n v="48000"/>
    <n v="4800"/>
  </r>
  <r>
    <x v="23"/>
    <x v="23"/>
    <x v="23"/>
    <x v="0"/>
    <x v="3"/>
    <x v="23"/>
    <x v="2"/>
    <n v="4050"/>
    <n v="4500"/>
    <x v="14"/>
    <n v="24300"/>
    <n v="27000"/>
    <n v="2700"/>
  </r>
  <r>
    <x v="24"/>
    <x v="24"/>
    <x v="24"/>
    <x v="1"/>
    <x v="0"/>
    <x v="24"/>
    <x v="2"/>
    <n v="53100"/>
    <n v="59000"/>
    <x v="0"/>
    <n v="159300"/>
    <n v="177000"/>
    <n v="17700"/>
  </r>
  <r>
    <x v="25"/>
    <x v="25"/>
    <x v="25"/>
    <x v="0"/>
    <x v="3"/>
    <x v="25"/>
    <x v="2"/>
    <n v="88200"/>
    <n v="98000"/>
    <x v="1"/>
    <n v="441000"/>
    <n v="490000"/>
    <n v="49000"/>
  </r>
  <r>
    <x v="25"/>
    <x v="26"/>
    <x v="26"/>
    <x v="0"/>
    <x v="0"/>
    <x v="26"/>
    <x v="2"/>
    <n v="38250"/>
    <n v="42500"/>
    <x v="2"/>
    <n v="38250"/>
    <n v="42500"/>
    <n v="4250"/>
  </r>
  <r>
    <x v="25"/>
    <x v="27"/>
    <x v="27"/>
    <x v="0"/>
    <x v="3"/>
    <x v="27"/>
    <x v="2"/>
    <n v="2700"/>
    <n v="3000"/>
    <x v="1"/>
    <n v="13500"/>
    <n v="15000"/>
    <n v="1500"/>
  </r>
  <r>
    <x v="25"/>
    <x v="28"/>
    <x v="28"/>
    <x v="1"/>
    <x v="0"/>
    <x v="28"/>
    <x v="2"/>
    <n v="23850"/>
    <n v="26500"/>
    <x v="3"/>
    <n v="166950"/>
    <n v="185500"/>
    <n v="18550"/>
  </r>
  <r>
    <x v="25"/>
    <x v="29"/>
    <x v="29"/>
    <x v="0"/>
    <x v="3"/>
    <x v="29"/>
    <x v="2"/>
    <n v="24750"/>
    <n v="27500"/>
    <x v="4"/>
    <n v="99000"/>
    <n v="110000"/>
    <n v="11000"/>
  </r>
  <r>
    <x v="25"/>
    <x v="30"/>
    <x v="30"/>
    <x v="0"/>
    <x v="0"/>
    <x v="30"/>
    <x v="2"/>
    <n v="44550"/>
    <n v="49500"/>
    <x v="5"/>
    <n v="356400"/>
    <n v="396000"/>
    <n v="39600"/>
  </r>
  <r>
    <x v="25"/>
    <x v="31"/>
    <x v="31"/>
    <x v="0"/>
    <x v="3"/>
    <x v="31"/>
    <x v="2"/>
    <n v="9000"/>
    <n v="10000"/>
    <x v="5"/>
    <n v="72000"/>
    <n v="80000"/>
    <n v="8000"/>
  </r>
  <r>
    <x v="25"/>
    <x v="32"/>
    <x v="32"/>
    <x v="1"/>
    <x v="0"/>
    <x v="32"/>
    <x v="2"/>
    <n v="8640"/>
    <n v="9600"/>
    <x v="6"/>
    <n v="77760"/>
    <n v="86400"/>
    <n v="8640"/>
  </r>
  <r>
    <x v="25"/>
    <x v="33"/>
    <x v="33"/>
    <x v="0"/>
    <x v="3"/>
    <x v="33"/>
    <x v="2"/>
    <n v="9000"/>
    <n v="10000"/>
    <x v="7"/>
    <n v="18000"/>
    <n v="20000"/>
    <n v="2000"/>
  </r>
  <r>
    <x v="25"/>
    <x v="34"/>
    <x v="34"/>
    <x v="0"/>
    <x v="0"/>
    <x v="0"/>
    <x v="0"/>
    <n v="3870"/>
    <n v="4300"/>
    <x v="2"/>
    <n v="3870"/>
    <n v="4300"/>
    <n v="430"/>
  </r>
  <r>
    <x v="25"/>
    <x v="35"/>
    <x v="35"/>
    <x v="1"/>
    <x v="3"/>
    <x v="1"/>
    <x v="0"/>
    <n v="45450"/>
    <n v="50500"/>
    <x v="8"/>
    <n v="999900"/>
    <n v="1111000"/>
    <n v="111100"/>
  </r>
  <r>
    <x v="25"/>
    <x v="36"/>
    <x v="36"/>
    <x v="0"/>
    <x v="0"/>
    <x v="2"/>
    <x v="0"/>
    <n v="18225"/>
    <n v="20250"/>
    <x v="5"/>
    <n v="145800"/>
    <n v="162000"/>
    <n v="16200"/>
  </r>
  <r>
    <x v="25"/>
    <x v="37"/>
    <x v="37"/>
    <x v="1"/>
    <x v="3"/>
    <x v="3"/>
    <x v="0"/>
    <n v="1800"/>
    <n v="2000"/>
    <x v="3"/>
    <n v="12600"/>
    <n v="14000"/>
    <n v="1400"/>
  </r>
  <r>
    <x v="25"/>
    <x v="38"/>
    <x v="38"/>
    <x v="0"/>
    <x v="0"/>
    <x v="4"/>
    <x v="0"/>
    <n v="48600"/>
    <n v="54000"/>
    <x v="9"/>
    <n v="2721600"/>
    <n v="3024000"/>
    <n v="302400"/>
  </r>
  <r>
    <x v="25"/>
    <x v="39"/>
    <x v="39"/>
    <x v="0"/>
    <x v="3"/>
    <x v="5"/>
    <x v="0"/>
    <n v="72900"/>
    <n v="81000"/>
    <x v="10"/>
    <n v="729000"/>
    <n v="810000"/>
    <n v="81000"/>
  </r>
  <r>
    <x v="25"/>
    <x v="40"/>
    <x v="40"/>
    <x v="1"/>
    <x v="0"/>
    <x v="6"/>
    <x v="1"/>
    <n v="9450"/>
    <n v="10500"/>
    <x v="6"/>
    <n v="85050"/>
    <n v="94500"/>
    <n v="9450"/>
  </r>
  <r>
    <x v="25"/>
    <x v="41"/>
    <x v="41"/>
    <x v="0"/>
    <x v="3"/>
    <x v="7"/>
    <x v="1"/>
    <n v="36000"/>
    <n v="40000"/>
    <x v="11"/>
    <n v="972000"/>
    <n v="1080000"/>
    <n v="108000"/>
  </r>
  <r>
    <x v="25"/>
    <x v="42"/>
    <x v="42"/>
    <x v="0"/>
    <x v="0"/>
    <x v="8"/>
    <x v="1"/>
    <n v="24300"/>
    <n v="27000"/>
    <x v="12"/>
    <n v="364500"/>
    <n v="405000"/>
    <n v="40500"/>
  </r>
  <r>
    <x v="25"/>
    <x v="43"/>
    <x v="43"/>
    <x v="1"/>
    <x v="3"/>
    <x v="9"/>
    <x v="1"/>
    <n v="9180"/>
    <n v="10200"/>
    <x v="0"/>
    <n v="27540"/>
    <n v="30600"/>
    <n v="3060"/>
  </r>
  <r>
    <x v="25"/>
    <x v="44"/>
    <x v="44"/>
    <x v="1"/>
    <x v="0"/>
    <x v="10"/>
    <x v="0"/>
    <n v="8640"/>
    <n v="9600"/>
    <x v="6"/>
    <n v="77760"/>
    <n v="86400"/>
    <n v="8640"/>
  </r>
  <r>
    <x v="25"/>
    <x v="45"/>
    <x v="45"/>
    <x v="1"/>
    <x v="3"/>
    <x v="11"/>
    <x v="0"/>
    <n v="8280"/>
    <n v="9200"/>
    <x v="8"/>
    <n v="182160"/>
    <n v="202400"/>
    <n v="20240"/>
  </r>
  <r>
    <x v="25"/>
    <x v="46"/>
    <x v="46"/>
    <x v="0"/>
    <x v="0"/>
    <x v="12"/>
    <x v="0"/>
    <n v="4950"/>
    <n v="5500"/>
    <x v="13"/>
    <n v="79200"/>
    <n v="88000"/>
    <n v="8800"/>
  </r>
  <r>
    <x v="25"/>
    <x v="47"/>
    <x v="47"/>
    <x v="0"/>
    <x v="1"/>
    <x v="13"/>
    <x v="0"/>
    <n v="3150"/>
    <n v="3500"/>
    <x v="14"/>
    <n v="18900"/>
    <n v="21000"/>
    <n v="2100"/>
  </r>
  <r>
    <x v="25"/>
    <x v="48"/>
    <x v="48"/>
    <x v="0"/>
    <x v="0"/>
    <x v="14"/>
    <x v="0"/>
    <n v="2700"/>
    <n v="3000"/>
    <x v="0"/>
    <n v="8100"/>
    <n v="9000"/>
    <n v="900"/>
  </r>
  <r>
    <x v="25"/>
    <x v="49"/>
    <x v="49"/>
    <x v="0"/>
    <x v="1"/>
    <x v="15"/>
    <x v="0"/>
    <n v="4050"/>
    <n v="4500"/>
    <x v="1"/>
    <n v="20250"/>
    <n v="22500"/>
    <n v="2250"/>
  </r>
  <r>
    <x v="25"/>
    <x v="50"/>
    <x v="50"/>
    <x v="0"/>
    <x v="0"/>
    <x v="16"/>
    <x v="0"/>
    <n v="53100"/>
    <n v="59000"/>
    <x v="2"/>
    <n v="53100"/>
    <n v="59000"/>
    <n v="5900"/>
  </r>
  <r>
    <x v="25"/>
    <x v="51"/>
    <x v="51"/>
    <x v="0"/>
    <x v="1"/>
    <x v="17"/>
    <x v="0"/>
    <n v="88200"/>
    <n v="98000"/>
    <x v="1"/>
    <n v="441000"/>
    <n v="490000"/>
    <n v="49000"/>
  </r>
  <r>
    <x v="25"/>
    <x v="52"/>
    <x v="52"/>
    <x v="0"/>
    <x v="0"/>
    <x v="18"/>
    <x v="0"/>
    <n v="8640"/>
    <n v="9600"/>
    <x v="3"/>
    <n v="60480"/>
    <n v="67200"/>
    <n v="6720"/>
  </r>
  <r>
    <x v="25"/>
    <x v="53"/>
    <x v="53"/>
    <x v="0"/>
    <x v="1"/>
    <x v="19"/>
    <x v="1"/>
    <n v="8280"/>
    <n v="9200"/>
    <x v="4"/>
    <n v="33120"/>
    <n v="36800"/>
    <n v="3680"/>
  </r>
  <r>
    <x v="25"/>
    <x v="54"/>
    <x v="54"/>
    <x v="0"/>
    <x v="0"/>
    <x v="20"/>
    <x v="1"/>
    <n v="4950"/>
    <n v="5500"/>
    <x v="5"/>
    <n v="39600"/>
    <n v="44000"/>
    <n v="4400"/>
  </r>
  <r>
    <x v="25"/>
    <x v="55"/>
    <x v="55"/>
    <x v="0"/>
    <x v="1"/>
    <x v="21"/>
    <x v="1"/>
    <n v="3150"/>
    <n v="3500"/>
    <x v="5"/>
    <n v="25200"/>
    <n v="28000"/>
    <n v="2800"/>
  </r>
  <r>
    <x v="25"/>
    <x v="56"/>
    <x v="56"/>
    <x v="1"/>
    <x v="0"/>
    <x v="22"/>
    <x v="2"/>
    <n v="2700"/>
    <n v="3000"/>
    <x v="6"/>
    <n v="24300"/>
    <n v="27000"/>
    <n v="2700"/>
  </r>
  <r>
    <x v="25"/>
    <x v="57"/>
    <x v="57"/>
    <x v="0"/>
    <x v="1"/>
    <x v="23"/>
    <x v="2"/>
    <n v="4050"/>
    <n v="4500"/>
    <x v="7"/>
    <n v="8100"/>
    <n v="9000"/>
    <n v="900"/>
  </r>
  <r>
    <x v="25"/>
    <x v="58"/>
    <x v="58"/>
    <x v="1"/>
    <x v="0"/>
    <x v="24"/>
    <x v="2"/>
    <n v="53100"/>
    <n v="59000"/>
    <x v="2"/>
    <n v="53100"/>
    <n v="59000"/>
    <n v="5900"/>
  </r>
  <r>
    <x v="25"/>
    <x v="59"/>
    <x v="59"/>
    <x v="0"/>
    <x v="1"/>
    <x v="25"/>
    <x v="2"/>
    <n v="88200"/>
    <n v="98000"/>
    <x v="8"/>
    <n v="1940400"/>
    <n v="2156000"/>
    <n v="215600"/>
  </r>
  <r>
    <x v="25"/>
    <x v="60"/>
    <x v="60"/>
    <x v="1"/>
    <x v="0"/>
    <x v="26"/>
    <x v="2"/>
    <n v="38250"/>
    <n v="42500"/>
    <x v="5"/>
    <n v="306000"/>
    <n v="340000"/>
    <n v="34000"/>
  </r>
  <r>
    <x v="25"/>
    <x v="61"/>
    <x v="61"/>
    <x v="1"/>
    <x v="1"/>
    <x v="27"/>
    <x v="2"/>
    <n v="2700"/>
    <n v="3000"/>
    <x v="3"/>
    <n v="18900"/>
    <n v="21000"/>
    <n v="2100"/>
  </r>
  <r>
    <x v="25"/>
    <x v="62"/>
    <x v="62"/>
    <x v="0"/>
    <x v="0"/>
    <x v="28"/>
    <x v="2"/>
    <n v="23850"/>
    <n v="26500"/>
    <x v="9"/>
    <n v="1335600"/>
    <n v="1484000"/>
    <n v="148400"/>
  </r>
  <r>
    <x v="25"/>
    <x v="63"/>
    <x v="63"/>
    <x v="1"/>
    <x v="1"/>
    <x v="29"/>
    <x v="2"/>
    <n v="24750"/>
    <n v="27500"/>
    <x v="10"/>
    <n v="247500"/>
    <n v="275000"/>
    <n v="27500"/>
  </r>
  <r>
    <x v="25"/>
    <x v="64"/>
    <x v="64"/>
    <x v="0"/>
    <x v="0"/>
    <x v="30"/>
    <x v="2"/>
    <n v="44550"/>
    <n v="49500"/>
    <x v="6"/>
    <n v="400950"/>
    <n v="445500"/>
    <n v="44550"/>
  </r>
  <r>
    <x v="25"/>
    <x v="65"/>
    <x v="65"/>
    <x v="0"/>
    <x v="1"/>
    <x v="31"/>
    <x v="2"/>
    <n v="9000"/>
    <n v="10000"/>
    <x v="11"/>
    <n v="243000"/>
    <n v="270000"/>
    <n v="27000"/>
  </r>
  <r>
    <x v="25"/>
    <x v="66"/>
    <x v="66"/>
    <x v="1"/>
    <x v="0"/>
    <x v="32"/>
    <x v="2"/>
    <n v="8640"/>
    <n v="9600"/>
    <x v="12"/>
    <n v="129600"/>
    <n v="144000"/>
    <n v="14400"/>
  </r>
  <r>
    <x v="25"/>
    <x v="67"/>
    <x v="67"/>
    <x v="0"/>
    <x v="1"/>
    <x v="33"/>
    <x v="2"/>
    <n v="9000"/>
    <n v="10000"/>
    <x v="0"/>
    <n v="27000"/>
    <n v="30000"/>
    <n v="3000"/>
  </r>
  <r>
    <x v="25"/>
    <x v="68"/>
    <x v="68"/>
    <x v="1"/>
    <x v="0"/>
    <x v="0"/>
    <x v="0"/>
    <n v="3870"/>
    <n v="4300"/>
    <x v="6"/>
    <n v="34830"/>
    <n v="38700"/>
    <n v="3870"/>
  </r>
  <r>
    <x v="25"/>
    <x v="69"/>
    <x v="69"/>
    <x v="1"/>
    <x v="1"/>
    <x v="1"/>
    <x v="0"/>
    <n v="8640"/>
    <n v="9600"/>
    <x v="8"/>
    <n v="190080"/>
    <n v="211200"/>
    <n v="21120"/>
  </r>
  <r>
    <x v="25"/>
    <x v="70"/>
    <x v="70"/>
    <x v="0"/>
    <x v="0"/>
    <x v="2"/>
    <x v="0"/>
    <n v="8280"/>
    <n v="9200"/>
    <x v="13"/>
    <n v="132480"/>
    <n v="147200"/>
    <n v="14720"/>
  </r>
  <r>
    <x v="25"/>
    <x v="71"/>
    <x v="71"/>
    <x v="1"/>
    <x v="1"/>
    <x v="3"/>
    <x v="0"/>
    <n v="4950"/>
    <n v="5500"/>
    <x v="14"/>
    <n v="29700"/>
    <n v="33000"/>
    <n v="3300"/>
  </r>
  <r>
    <x v="25"/>
    <x v="72"/>
    <x v="72"/>
    <x v="0"/>
    <x v="0"/>
    <x v="4"/>
    <x v="0"/>
    <n v="3150"/>
    <n v="3500"/>
    <x v="0"/>
    <n v="9450"/>
    <n v="10500"/>
    <n v="1050"/>
  </r>
  <r>
    <x v="25"/>
    <x v="73"/>
    <x v="73"/>
    <x v="0"/>
    <x v="1"/>
    <x v="5"/>
    <x v="0"/>
    <n v="2700"/>
    <n v="3000"/>
    <x v="1"/>
    <n v="13500"/>
    <n v="15000"/>
    <n v="1500"/>
  </r>
  <r>
    <x v="25"/>
    <x v="74"/>
    <x v="74"/>
    <x v="1"/>
    <x v="0"/>
    <x v="6"/>
    <x v="1"/>
    <n v="4050"/>
    <n v="4500"/>
    <x v="2"/>
    <n v="4050"/>
    <n v="4500"/>
    <n v="450"/>
  </r>
  <r>
    <x v="25"/>
    <x v="75"/>
    <x v="75"/>
    <x v="0"/>
    <x v="1"/>
    <x v="7"/>
    <x v="1"/>
    <n v="53100"/>
    <n v="59000"/>
    <x v="1"/>
    <n v="265500"/>
    <n v="295000"/>
    <n v="29500"/>
  </r>
  <r>
    <x v="25"/>
    <x v="76"/>
    <x v="76"/>
    <x v="0"/>
    <x v="0"/>
    <x v="8"/>
    <x v="1"/>
    <n v="88200"/>
    <n v="98000"/>
    <x v="3"/>
    <n v="617400"/>
    <n v="686000"/>
    <n v="68600"/>
  </r>
  <r>
    <x v="25"/>
    <x v="77"/>
    <x v="77"/>
    <x v="1"/>
    <x v="1"/>
    <x v="9"/>
    <x v="1"/>
    <n v="38250"/>
    <n v="42500"/>
    <x v="4"/>
    <n v="153000"/>
    <n v="170000"/>
    <n v="17000"/>
  </r>
  <r>
    <x v="25"/>
    <x v="78"/>
    <x v="78"/>
    <x v="0"/>
    <x v="0"/>
    <x v="10"/>
    <x v="0"/>
    <n v="2700"/>
    <n v="3000"/>
    <x v="5"/>
    <n v="21600"/>
    <n v="24000"/>
    <n v="2400"/>
  </r>
  <r>
    <x v="25"/>
    <x v="79"/>
    <x v="79"/>
    <x v="1"/>
    <x v="1"/>
    <x v="11"/>
    <x v="0"/>
    <n v="23850"/>
    <n v="26500"/>
    <x v="5"/>
    <n v="190800"/>
    <n v="212000"/>
    <n v="21200"/>
  </r>
  <r>
    <x v="25"/>
    <x v="80"/>
    <x v="80"/>
    <x v="0"/>
    <x v="0"/>
    <x v="12"/>
    <x v="0"/>
    <n v="24750"/>
    <n v="27500"/>
    <x v="6"/>
    <n v="222750"/>
    <n v="247500"/>
    <n v="24750"/>
  </r>
  <r>
    <x v="25"/>
    <x v="81"/>
    <x v="81"/>
    <x v="1"/>
    <x v="0"/>
    <x v="13"/>
    <x v="0"/>
    <n v="44550"/>
    <n v="49500"/>
    <x v="7"/>
    <n v="89100"/>
    <n v="99000"/>
    <n v="9900"/>
  </r>
  <r>
    <x v="25"/>
    <x v="82"/>
    <x v="82"/>
    <x v="1"/>
    <x v="1"/>
    <x v="14"/>
    <x v="0"/>
    <n v="9000"/>
    <n v="10000"/>
    <x v="2"/>
    <n v="9000"/>
    <n v="10000"/>
    <n v="1000"/>
  </r>
  <r>
    <x v="25"/>
    <x v="83"/>
    <x v="83"/>
    <x v="1"/>
    <x v="0"/>
    <x v="15"/>
    <x v="0"/>
    <n v="8640"/>
    <n v="9600"/>
    <x v="8"/>
    <n v="190080"/>
    <n v="211200"/>
    <n v="21120"/>
  </r>
  <r>
    <x v="25"/>
    <x v="84"/>
    <x v="84"/>
    <x v="1"/>
    <x v="1"/>
    <x v="16"/>
    <x v="0"/>
    <n v="9000"/>
    <n v="10000"/>
    <x v="5"/>
    <n v="72000"/>
    <n v="80000"/>
    <n v="8000"/>
  </r>
  <r>
    <x v="25"/>
    <x v="85"/>
    <x v="85"/>
    <x v="1"/>
    <x v="0"/>
    <x v="17"/>
    <x v="0"/>
    <n v="3870"/>
    <n v="4300"/>
    <x v="3"/>
    <n v="27090"/>
    <n v="30100"/>
    <n v="3010"/>
  </r>
  <r>
    <x v="25"/>
    <x v="86"/>
    <x v="86"/>
    <x v="1"/>
    <x v="1"/>
    <x v="18"/>
    <x v="0"/>
    <n v="8280"/>
    <n v="9200"/>
    <x v="9"/>
    <n v="463680"/>
    <n v="515200"/>
    <n v="51520"/>
  </r>
  <r>
    <x v="25"/>
    <x v="87"/>
    <x v="87"/>
    <x v="1"/>
    <x v="0"/>
    <x v="19"/>
    <x v="1"/>
    <n v="4950"/>
    <n v="5500"/>
    <x v="10"/>
    <n v="49500"/>
    <n v="55000"/>
    <n v="5500"/>
  </r>
  <r>
    <x v="25"/>
    <x v="88"/>
    <x v="88"/>
    <x v="0"/>
    <x v="1"/>
    <x v="20"/>
    <x v="1"/>
    <n v="3150"/>
    <n v="3500"/>
    <x v="6"/>
    <n v="28350"/>
    <n v="31500"/>
    <n v="3150"/>
  </r>
  <r>
    <x v="25"/>
    <x v="89"/>
    <x v="89"/>
    <x v="1"/>
    <x v="0"/>
    <x v="21"/>
    <x v="1"/>
    <n v="2700"/>
    <n v="3000"/>
    <x v="11"/>
    <n v="72900"/>
    <n v="81000"/>
    <n v="8100"/>
  </r>
  <r>
    <x v="25"/>
    <x v="90"/>
    <x v="90"/>
    <x v="0"/>
    <x v="1"/>
    <x v="22"/>
    <x v="2"/>
    <n v="4050"/>
    <n v="4500"/>
    <x v="12"/>
    <n v="60750"/>
    <n v="67500"/>
    <n v="6750"/>
  </r>
  <r>
    <x v="25"/>
    <x v="91"/>
    <x v="91"/>
    <x v="1"/>
    <x v="0"/>
    <x v="23"/>
    <x v="2"/>
    <n v="8280"/>
    <n v="9200"/>
    <x v="0"/>
    <n v="24840"/>
    <n v="27600"/>
    <n v="2760"/>
  </r>
  <r>
    <x v="25"/>
    <x v="92"/>
    <x v="92"/>
    <x v="0"/>
    <x v="1"/>
    <x v="24"/>
    <x v="2"/>
    <n v="4950"/>
    <n v="5500"/>
    <x v="6"/>
    <n v="44550"/>
    <n v="49500"/>
    <n v="4950"/>
  </r>
  <r>
    <x v="25"/>
    <x v="93"/>
    <x v="93"/>
    <x v="1"/>
    <x v="0"/>
    <x v="25"/>
    <x v="2"/>
    <n v="3150"/>
    <n v="3500"/>
    <x v="8"/>
    <n v="69300"/>
    <n v="77000"/>
    <n v="7700"/>
  </r>
  <r>
    <x v="25"/>
    <x v="94"/>
    <x v="94"/>
    <x v="0"/>
    <x v="1"/>
    <x v="26"/>
    <x v="2"/>
    <n v="2700"/>
    <n v="3000"/>
    <x v="13"/>
    <n v="43200"/>
    <n v="48000"/>
    <n v="4800"/>
  </r>
  <r>
    <x v="25"/>
    <x v="95"/>
    <x v="95"/>
    <x v="1"/>
    <x v="0"/>
    <x v="27"/>
    <x v="2"/>
    <n v="4050"/>
    <n v="4500"/>
    <x v="14"/>
    <n v="24300"/>
    <n v="27000"/>
    <n v="2700"/>
  </r>
  <r>
    <x v="25"/>
    <x v="96"/>
    <x v="96"/>
    <x v="0"/>
    <x v="1"/>
    <x v="28"/>
    <x v="2"/>
    <n v="8280"/>
    <n v="9200"/>
    <x v="0"/>
    <n v="24840"/>
    <n v="27600"/>
    <n v="2760"/>
  </r>
  <r>
    <x v="25"/>
    <x v="97"/>
    <x v="97"/>
    <x v="1"/>
    <x v="0"/>
    <x v="29"/>
    <x v="2"/>
    <n v="4950"/>
    <n v="5500"/>
    <x v="1"/>
    <n v="24750"/>
    <n v="27500"/>
    <n v="2750"/>
  </r>
  <r>
    <x v="25"/>
    <x v="98"/>
    <x v="98"/>
    <x v="1"/>
    <x v="1"/>
    <x v="30"/>
    <x v="2"/>
    <n v="3150"/>
    <n v="3500"/>
    <x v="2"/>
    <n v="3150"/>
    <n v="3500"/>
    <n v="350"/>
  </r>
  <r>
    <x v="25"/>
    <x v="99"/>
    <x v="99"/>
    <x v="1"/>
    <x v="0"/>
    <x v="31"/>
    <x v="2"/>
    <n v="2700"/>
    <n v="3000"/>
    <x v="1"/>
    <n v="13500"/>
    <n v="15000"/>
    <n v="1500"/>
  </r>
  <r>
    <x v="25"/>
    <x v="100"/>
    <x v="100"/>
    <x v="1"/>
    <x v="1"/>
    <x v="32"/>
    <x v="2"/>
    <n v="4050"/>
    <n v="4500"/>
    <x v="3"/>
    <n v="28350"/>
    <n v="31500"/>
    <n v="3150"/>
  </r>
  <r>
    <x v="25"/>
    <x v="101"/>
    <x v="101"/>
    <x v="1"/>
    <x v="0"/>
    <x v="33"/>
    <x v="2"/>
    <n v="8280"/>
    <n v="9200"/>
    <x v="4"/>
    <n v="33120"/>
    <n v="36800"/>
    <n v="3680"/>
  </r>
  <r>
    <x v="25"/>
    <x v="102"/>
    <x v="102"/>
    <x v="1"/>
    <x v="1"/>
    <x v="6"/>
    <x v="1"/>
    <n v="4950"/>
    <n v="5500"/>
    <x v="5"/>
    <n v="39600"/>
    <n v="44000"/>
    <n v="4400"/>
  </r>
  <r>
    <x v="25"/>
    <x v="103"/>
    <x v="103"/>
    <x v="1"/>
    <x v="0"/>
    <x v="7"/>
    <x v="1"/>
    <n v="3150"/>
    <n v="3500"/>
    <x v="5"/>
    <n v="25200"/>
    <n v="28000"/>
    <n v="2800"/>
  </r>
  <r>
    <x v="25"/>
    <x v="104"/>
    <x v="104"/>
    <x v="0"/>
    <x v="1"/>
    <x v="8"/>
    <x v="1"/>
    <n v="2700"/>
    <n v="3000"/>
    <x v="6"/>
    <n v="24300"/>
    <n v="27000"/>
    <n v="2700"/>
  </r>
  <r>
    <x v="25"/>
    <x v="105"/>
    <x v="105"/>
    <x v="1"/>
    <x v="0"/>
    <x v="9"/>
    <x v="1"/>
    <n v="4050"/>
    <n v="4500"/>
    <x v="7"/>
    <n v="8100"/>
    <n v="9000"/>
    <n v="900"/>
  </r>
  <r>
    <x v="25"/>
    <x v="106"/>
    <x v="106"/>
    <x v="0"/>
    <x v="1"/>
    <x v="19"/>
    <x v="1"/>
    <n v="24750"/>
    <n v="27500"/>
    <x v="2"/>
    <n v="24750"/>
    <n v="27500"/>
    <n v="2750"/>
  </r>
  <r>
    <x v="25"/>
    <x v="107"/>
    <x v="107"/>
    <x v="0"/>
    <x v="0"/>
    <x v="20"/>
    <x v="1"/>
    <n v="44550"/>
    <n v="49500"/>
    <x v="8"/>
    <n v="980100"/>
    <n v="1089000"/>
    <n v="108900"/>
  </r>
  <r>
    <x v="25"/>
    <x v="108"/>
    <x v="108"/>
    <x v="0"/>
    <x v="1"/>
    <x v="21"/>
    <x v="1"/>
    <n v="9000"/>
    <n v="10000"/>
    <x v="5"/>
    <n v="72000"/>
    <n v="80000"/>
    <n v="8000"/>
  </r>
  <r>
    <x v="25"/>
    <x v="109"/>
    <x v="109"/>
    <x v="0"/>
    <x v="0"/>
    <x v="6"/>
    <x v="1"/>
    <n v="8640"/>
    <n v="9600"/>
    <x v="3"/>
    <n v="60480"/>
    <n v="67200"/>
    <n v="6720"/>
  </r>
  <r>
    <x v="25"/>
    <x v="110"/>
    <x v="110"/>
    <x v="1"/>
    <x v="1"/>
    <x v="7"/>
    <x v="1"/>
    <n v="9000"/>
    <n v="10000"/>
    <x v="9"/>
    <n v="504000"/>
    <n v="560000"/>
    <n v="56000"/>
  </r>
  <r>
    <x v="25"/>
    <x v="111"/>
    <x v="111"/>
    <x v="1"/>
    <x v="0"/>
    <x v="8"/>
    <x v="1"/>
    <n v="3870"/>
    <n v="4300"/>
    <x v="10"/>
    <n v="38700"/>
    <n v="43000"/>
    <n v="4300"/>
  </r>
  <r>
    <x v="25"/>
    <x v="112"/>
    <x v="112"/>
    <x v="1"/>
    <x v="1"/>
    <x v="9"/>
    <x v="1"/>
    <n v="45450"/>
    <n v="50500"/>
    <x v="6"/>
    <n v="409050"/>
    <n v="454500"/>
    <n v="45450"/>
  </r>
  <r>
    <x v="25"/>
    <x v="113"/>
    <x v="113"/>
    <x v="1"/>
    <x v="0"/>
    <x v="19"/>
    <x v="1"/>
    <n v="18225"/>
    <n v="20250"/>
    <x v="11"/>
    <n v="492075"/>
    <n v="546750"/>
    <n v="54675"/>
  </r>
  <r>
    <x v="25"/>
    <x v="114"/>
    <x v="114"/>
    <x v="0"/>
    <x v="1"/>
    <x v="20"/>
    <x v="1"/>
    <n v="1800"/>
    <n v="2000"/>
    <x v="12"/>
    <n v="27000"/>
    <n v="30000"/>
    <n v="3000"/>
  </r>
  <r>
    <x v="25"/>
    <x v="115"/>
    <x v="115"/>
    <x v="0"/>
    <x v="0"/>
    <x v="21"/>
    <x v="1"/>
    <n v="48600"/>
    <n v="54000"/>
    <x v="0"/>
    <n v="145800"/>
    <n v="162000"/>
    <n v="16200"/>
  </r>
  <r>
    <x v="25"/>
    <x v="116"/>
    <x v="116"/>
    <x v="1"/>
    <x v="1"/>
    <x v="22"/>
    <x v="2"/>
    <n v="72900"/>
    <n v="81000"/>
    <x v="6"/>
    <n v="656100"/>
    <n v="729000"/>
    <n v="72900"/>
  </r>
  <r>
    <x v="25"/>
    <x v="117"/>
    <x v="117"/>
    <x v="1"/>
    <x v="0"/>
    <x v="23"/>
    <x v="2"/>
    <n v="9450"/>
    <n v="10500"/>
    <x v="8"/>
    <n v="207900"/>
    <n v="231000"/>
    <n v="23100"/>
  </r>
  <r>
    <x v="25"/>
    <x v="118"/>
    <x v="118"/>
    <x v="0"/>
    <x v="1"/>
    <x v="24"/>
    <x v="2"/>
    <n v="36000"/>
    <n v="40000"/>
    <x v="13"/>
    <n v="576000"/>
    <n v="640000"/>
    <n v="64000"/>
  </r>
  <r>
    <x v="25"/>
    <x v="119"/>
    <x v="119"/>
    <x v="0"/>
    <x v="0"/>
    <x v="25"/>
    <x v="2"/>
    <n v="24300"/>
    <n v="27000"/>
    <x v="14"/>
    <n v="145800"/>
    <n v="162000"/>
    <n v="16200"/>
  </r>
  <r>
    <x v="25"/>
    <x v="120"/>
    <x v="120"/>
    <x v="0"/>
    <x v="1"/>
    <x v="26"/>
    <x v="2"/>
    <n v="9180"/>
    <n v="10200"/>
    <x v="0"/>
    <n v="27540"/>
    <n v="30600"/>
    <n v="3060"/>
  </r>
  <r>
    <x v="25"/>
    <x v="121"/>
    <x v="121"/>
    <x v="0"/>
    <x v="0"/>
    <x v="27"/>
    <x v="2"/>
    <n v="8640"/>
    <n v="9600"/>
    <x v="1"/>
    <n v="43200"/>
    <n v="48000"/>
    <n v="4800"/>
  </r>
  <r>
    <x v="25"/>
    <x v="122"/>
    <x v="122"/>
    <x v="1"/>
    <x v="1"/>
    <x v="28"/>
    <x v="2"/>
    <n v="8280"/>
    <n v="9200"/>
    <x v="2"/>
    <n v="8280"/>
    <n v="9200"/>
    <n v="920"/>
  </r>
  <r>
    <x v="25"/>
    <x v="123"/>
    <x v="123"/>
    <x v="1"/>
    <x v="0"/>
    <x v="29"/>
    <x v="2"/>
    <n v="4950"/>
    <n v="5500"/>
    <x v="1"/>
    <n v="24750"/>
    <n v="27500"/>
    <n v="2750"/>
  </r>
  <r>
    <x v="25"/>
    <x v="124"/>
    <x v="124"/>
    <x v="1"/>
    <x v="1"/>
    <x v="30"/>
    <x v="2"/>
    <n v="3150"/>
    <n v="3500"/>
    <x v="3"/>
    <n v="22050"/>
    <n v="24500"/>
    <n v="2450"/>
  </r>
  <r>
    <x v="25"/>
    <x v="125"/>
    <x v="125"/>
    <x v="1"/>
    <x v="0"/>
    <x v="31"/>
    <x v="2"/>
    <n v="2700"/>
    <n v="3000"/>
    <x v="4"/>
    <n v="10800"/>
    <n v="12000"/>
    <n v="1200"/>
  </r>
  <r>
    <x v="25"/>
    <x v="126"/>
    <x v="126"/>
    <x v="1"/>
    <x v="1"/>
    <x v="32"/>
    <x v="2"/>
    <n v="4050"/>
    <n v="4500"/>
    <x v="5"/>
    <n v="32400"/>
    <n v="36000"/>
    <n v="3600"/>
  </r>
  <r>
    <x v="25"/>
    <x v="127"/>
    <x v="127"/>
    <x v="1"/>
    <x v="0"/>
    <x v="33"/>
    <x v="2"/>
    <n v="53100"/>
    <n v="59000"/>
    <x v="5"/>
    <n v="424800"/>
    <n v="472000"/>
    <n v="47200"/>
  </r>
  <r>
    <x v="25"/>
    <x v="128"/>
    <x v="128"/>
    <x v="0"/>
    <x v="1"/>
    <x v="6"/>
    <x v="1"/>
    <n v="88200"/>
    <n v="98000"/>
    <x v="6"/>
    <n v="793800"/>
    <n v="882000"/>
    <n v="88200"/>
  </r>
  <r>
    <x v="25"/>
    <x v="129"/>
    <x v="129"/>
    <x v="0"/>
    <x v="0"/>
    <x v="7"/>
    <x v="1"/>
    <n v="38250"/>
    <n v="42500"/>
    <x v="7"/>
    <n v="76500"/>
    <n v="85000"/>
    <n v="8500"/>
  </r>
  <r>
    <x v="25"/>
    <x v="130"/>
    <x v="130"/>
    <x v="0"/>
    <x v="1"/>
    <x v="8"/>
    <x v="1"/>
    <n v="2700"/>
    <n v="3000"/>
    <x v="2"/>
    <n v="2700"/>
    <n v="3000"/>
    <n v="300"/>
  </r>
  <r>
    <x v="25"/>
    <x v="131"/>
    <x v="131"/>
    <x v="1"/>
    <x v="0"/>
    <x v="9"/>
    <x v="1"/>
    <n v="23850"/>
    <n v="26500"/>
    <x v="8"/>
    <n v="524700"/>
    <n v="583000"/>
    <n v="58300"/>
  </r>
  <r>
    <x v="25"/>
    <x v="132"/>
    <x v="132"/>
    <x v="1"/>
    <x v="3"/>
    <x v="19"/>
    <x v="1"/>
    <n v="24750"/>
    <n v="27500"/>
    <x v="5"/>
    <n v="198000"/>
    <n v="220000"/>
    <n v="22000"/>
  </r>
  <r>
    <x v="25"/>
    <x v="133"/>
    <x v="133"/>
    <x v="1"/>
    <x v="0"/>
    <x v="20"/>
    <x v="1"/>
    <n v="44550"/>
    <n v="49500"/>
    <x v="3"/>
    <n v="311850"/>
    <n v="346500"/>
    <n v="34650"/>
  </r>
  <r>
    <x v="25"/>
    <x v="134"/>
    <x v="134"/>
    <x v="0"/>
    <x v="1"/>
    <x v="21"/>
    <x v="1"/>
    <n v="9000"/>
    <n v="10000"/>
    <x v="9"/>
    <n v="504000"/>
    <n v="560000"/>
    <n v="56000"/>
  </r>
  <r>
    <x v="25"/>
    <x v="135"/>
    <x v="135"/>
    <x v="1"/>
    <x v="3"/>
    <x v="6"/>
    <x v="1"/>
    <n v="8640"/>
    <n v="9600"/>
    <x v="10"/>
    <n v="86400"/>
    <n v="96000"/>
    <n v="9600"/>
  </r>
  <r>
    <x v="25"/>
    <x v="136"/>
    <x v="136"/>
    <x v="1"/>
    <x v="0"/>
    <x v="7"/>
    <x v="1"/>
    <n v="9000"/>
    <n v="10000"/>
    <x v="6"/>
    <n v="81000"/>
    <n v="90000"/>
    <n v="9000"/>
  </r>
  <r>
    <x v="25"/>
    <x v="137"/>
    <x v="137"/>
    <x v="0"/>
    <x v="1"/>
    <x v="8"/>
    <x v="1"/>
    <n v="3870"/>
    <n v="4300"/>
    <x v="11"/>
    <n v="104490"/>
    <n v="116100"/>
    <n v="11610"/>
  </r>
  <r>
    <x v="25"/>
    <x v="138"/>
    <x v="138"/>
    <x v="1"/>
    <x v="3"/>
    <x v="9"/>
    <x v="1"/>
    <n v="45450"/>
    <n v="50500"/>
    <x v="12"/>
    <n v="681750"/>
    <n v="757500"/>
    <n v="75750"/>
  </r>
  <r>
    <x v="25"/>
    <x v="139"/>
    <x v="139"/>
    <x v="1"/>
    <x v="0"/>
    <x v="19"/>
    <x v="1"/>
    <n v="18225"/>
    <n v="20250"/>
    <x v="0"/>
    <n v="54675"/>
    <n v="60750"/>
    <n v="6075"/>
  </r>
  <r>
    <x v="25"/>
    <x v="140"/>
    <x v="140"/>
    <x v="0"/>
    <x v="1"/>
    <x v="20"/>
    <x v="1"/>
    <n v="1800"/>
    <n v="2000"/>
    <x v="6"/>
    <n v="16200"/>
    <n v="18000"/>
    <n v="1800"/>
  </r>
  <r>
    <x v="25"/>
    <x v="141"/>
    <x v="141"/>
    <x v="1"/>
    <x v="3"/>
    <x v="21"/>
    <x v="1"/>
    <n v="48600"/>
    <n v="54000"/>
    <x v="8"/>
    <n v="1069200"/>
    <n v="1188000"/>
    <n v="118800"/>
  </r>
  <r>
    <x v="25"/>
    <x v="142"/>
    <x v="142"/>
    <x v="1"/>
    <x v="0"/>
    <x v="22"/>
    <x v="2"/>
    <n v="72900"/>
    <n v="81000"/>
    <x v="13"/>
    <n v="1166400"/>
    <n v="1296000"/>
    <n v="129600"/>
  </r>
  <r>
    <x v="25"/>
    <x v="143"/>
    <x v="143"/>
    <x v="0"/>
    <x v="1"/>
    <x v="23"/>
    <x v="2"/>
    <n v="9450"/>
    <n v="10500"/>
    <x v="14"/>
    <n v="56700"/>
    <n v="63000"/>
    <n v="6300"/>
  </r>
  <r>
    <x v="25"/>
    <x v="144"/>
    <x v="144"/>
    <x v="1"/>
    <x v="3"/>
    <x v="24"/>
    <x v="2"/>
    <n v="36000"/>
    <n v="40000"/>
    <x v="0"/>
    <n v="108000"/>
    <n v="120000"/>
    <n v="12000"/>
  </r>
  <r>
    <x v="25"/>
    <x v="145"/>
    <x v="145"/>
    <x v="0"/>
    <x v="0"/>
    <x v="25"/>
    <x v="2"/>
    <n v="24300"/>
    <n v="27000"/>
    <x v="1"/>
    <n v="121500"/>
    <n v="135000"/>
    <n v="13500"/>
  </r>
  <r>
    <x v="25"/>
    <x v="146"/>
    <x v="146"/>
    <x v="1"/>
    <x v="1"/>
    <x v="26"/>
    <x v="2"/>
    <n v="9180"/>
    <n v="10200"/>
    <x v="2"/>
    <n v="9180"/>
    <n v="10200"/>
    <n v="1020"/>
  </r>
  <r>
    <x v="25"/>
    <x v="147"/>
    <x v="147"/>
    <x v="0"/>
    <x v="3"/>
    <x v="27"/>
    <x v="2"/>
    <n v="8640"/>
    <n v="9600"/>
    <x v="1"/>
    <n v="43200"/>
    <n v="48000"/>
    <n v="4800"/>
  </r>
  <r>
    <x v="25"/>
    <x v="148"/>
    <x v="148"/>
    <x v="0"/>
    <x v="0"/>
    <x v="28"/>
    <x v="2"/>
    <n v="8280"/>
    <n v="9200"/>
    <x v="3"/>
    <n v="57960"/>
    <n v="64400"/>
    <n v="6440"/>
  </r>
  <r>
    <x v="25"/>
    <x v="149"/>
    <x v="149"/>
    <x v="0"/>
    <x v="1"/>
    <x v="29"/>
    <x v="2"/>
    <n v="4950"/>
    <n v="5500"/>
    <x v="4"/>
    <n v="19800"/>
    <n v="22000"/>
    <n v="2200"/>
  </r>
  <r>
    <x v="25"/>
    <x v="150"/>
    <x v="135"/>
    <x v="1"/>
    <x v="3"/>
    <x v="30"/>
    <x v="2"/>
    <n v="3150"/>
    <n v="3500"/>
    <x v="5"/>
    <n v="25200"/>
    <n v="28000"/>
    <n v="2800"/>
  </r>
  <r>
    <x v="25"/>
    <x v="151"/>
    <x v="136"/>
    <x v="1"/>
    <x v="0"/>
    <x v="31"/>
    <x v="2"/>
    <n v="2700"/>
    <n v="3000"/>
    <x v="5"/>
    <n v="21600"/>
    <n v="24000"/>
    <n v="2400"/>
  </r>
  <r>
    <x v="25"/>
    <x v="152"/>
    <x v="137"/>
    <x v="0"/>
    <x v="1"/>
    <x v="32"/>
    <x v="2"/>
    <n v="4050"/>
    <n v="4500"/>
    <x v="6"/>
    <n v="36450"/>
    <n v="40500"/>
    <n v="4050"/>
  </r>
  <r>
    <x v="25"/>
    <x v="153"/>
    <x v="138"/>
    <x v="1"/>
    <x v="3"/>
    <x v="33"/>
    <x v="2"/>
    <n v="53100"/>
    <n v="59000"/>
    <x v="7"/>
    <n v="106200"/>
    <n v="118000"/>
    <n v="11800"/>
  </r>
  <r>
    <x v="25"/>
    <x v="154"/>
    <x v="139"/>
    <x v="1"/>
    <x v="0"/>
    <x v="6"/>
    <x v="1"/>
    <n v="88200"/>
    <n v="98000"/>
    <x v="2"/>
    <n v="88200"/>
    <n v="98000"/>
    <n v="9800"/>
  </r>
  <r>
    <x v="25"/>
    <x v="155"/>
    <x v="140"/>
    <x v="0"/>
    <x v="1"/>
    <x v="7"/>
    <x v="1"/>
    <n v="8640"/>
    <n v="9600"/>
    <x v="8"/>
    <n v="190080"/>
    <n v="211200"/>
    <n v="21120"/>
  </r>
  <r>
    <x v="25"/>
    <x v="156"/>
    <x v="141"/>
    <x v="1"/>
    <x v="3"/>
    <x v="8"/>
    <x v="1"/>
    <n v="8280"/>
    <n v="9200"/>
    <x v="5"/>
    <n v="66240"/>
    <n v="73600"/>
    <n v="7360"/>
  </r>
  <r>
    <x v="25"/>
    <x v="157"/>
    <x v="142"/>
    <x v="1"/>
    <x v="0"/>
    <x v="9"/>
    <x v="1"/>
    <n v="4950"/>
    <n v="5500"/>
    <x v="3"/>
    <n v="34650"/>
    <n v="38500"/>
    <n v="3850"/>
  </r>
  <r>
    <x v="25"/>
    <x v="158"/>
    <x v="143"/>
    <x v="0"/>
    <x v="1"/>
    <x v="19"/>
    <x v="1"/>
    <n v="3150"/>
    <n v="3500"/>
    <x v="9"/>
    <n v="176400"/>
    <n v="196000"/>
    <n v="19600"/>
  </r>
  <r>
    <x v="25"/>
    <x v="159"/>
    <x v="144"/>
    <x v="1"/>
    <x v="3"/>
    <x v="20"/>
    <x v="1"/>
    <n v="2700"/>
    <n v="3000"/>
    <x v="10"/>
    <n v="27000"/>
    <n v="30000"/>
    <n v="3000"/>
  </r>
  <r>
    <x v="25"/>
    <x v="160"/>
    <x v="145"/>
    <x v="0"/>
    <x v="0"/>
    <x v="21"/>
    <x v="1"/>
    <n v="4050"/>
    <n v="4500"/>
    <x v="6"/>
    <n v="36450"/>
    <n v="40500"/>
    <n v="4050"/>
  </r>
  <r>
    <x v="25"/>
    <x v="161"/>
    <x v="146"/>
    <x v="1"/>
    <x v="1"/>
    <x v="6"/>
    <x v="1"/>
    <n v="53100"/>
    <n v="59000"/>
    <x v="11"/>
    <n v="1433700"/>
    <n v="1593000"/>
    <n v="159300"/>
  </r>
  <r>
    <x v="25"/>
    <x v="162"/>
    <x v="147"/>
    <x v="0"/>
    <x v="3"/>
    <x v="7"/>
    <x v="1"/>
    <n v="88200"/>
    <n v="98000"/>
    <x v="12"/>
    <n v="1323000"/>
    <n v="1470000"/>
    <n v="147000"/>
  </r>
  <r>
    <x v="25"/>
    <x v="163"/>
    <x v="148"/>
    <x v="0"/>
    <x v="0"/>
    <x v="8"/>
    <x v="1"/>
    <n v="38250"/>
    <n v="42500"/>
    <x v="0"/>
    <n v="114750"/>
    <n v="127500"/>
    <n v="12750"/>
  </r>
  <r>
    <x v="25"/>
    <x v="164"/>
    <x v="149"/>
    <x v="0"/>
    <x v="1"/>
    <x v="9"/>
    <x v="1"/>
    <n v="2700"/>
    <n v="3000"/>
    <x v="6"/>
    <n v="24300"/>
    <n v="27000"/>
    <n v="2700"/>
  </r>
  <r>
    <x v="25"/>
    <x v="165"/>
    <x v="135"/>
    <x v="1"/>
    <x v="3"/>
    <x v="19"/>
    <x v="1"/>
    <n v="23850"/>
    <n v="26500"/>
    <x v="8"/>
    <n v="524700"/>
    <n v="583000"/>
    <n v="58300"/>
  </r>
  <r>
    <x v="25"/>
    <x v="166"/>
    <x v="136"/>
    <x v="1"/>
    <x v="0"/>
    <x v="20"/>
    <x v="1"/>
    <n v="24750"/>
    <n v="27500"/>
    <x v="13"/>
    <n v="396000"/>
    <n v="440000"/>
    <n v="44000"/>
  </r>
  <r>
    <x v="25"/>
    <x v="167"/>
    <x v="137"/>
    <x v="0"/>
    <x v="1"/>
    <x v="21"/>
    <x v="1"/>
    <n v="44550"/>
    <n v="49500"/>
    <x v="14"/>
    <n v="267300"/>
    <n v="297000"/>
    <n v="29700"/>
  </r>
  <r>
    <x v="25"/>
    <x v="168"/>
    <x v="138"/>
    <x v="1"/>
    <x v="3"/>
    <x v="22"/>
    <x v="2"/>
    <n v="9000"/>
    <n v="10000"/>
    <x v="0"/>
    <n v="27000"/>
    <n v="30000"/>
    <n v="3000"/>
  </r>
  <r>
    <x v="25"/>
    <x v="169"/>
    <x v="139"/>
    <x v="1"/>
    <x v="0"/>
    <x v="23"/>
    <x v="2"/>
    <n v="8640"/>
    <n v="9600"/>
    <x v="1"/>
    <n v="43200"/>
    <n v="48000"/>
    <n v="4800"/>
  </r>
  <r>
    <x v="25"/>
    <x v="170"/>
    <x v="140"/>
    <x v="0"/>
    <x v="1"/>
    <x v="24"/>
    <x v="2"/>
    <n v="9000"/>
    <n v="10000"/>
    <x v="2"/>
    <n v="9000"/>
    <n v="10000"/>
    <n v="1000"/>
  </r>
  <r>
    <x v="25"/>
    <x v="171"/>
    <x v="141"/>
    <x v="1"/>
    <x v="3"/>
    <x v="25"/>
    <x v="2"/>
    <n v="3870"/>
    <n v="4300"/>
    <x v="1"/>
    <n v="19350"/>
    <n v="21500"/>
    <n v="2150"/>
  </r>
  <r>
    <x v="25"/>
    <x v="172"/>
    <x v="142"/>
    <x v="1"/>
    <x v="0"/>
    <x v="26"/>
    <x v="2"/>
    <n v="8640"/>
    <n v="9600"/>
    <x v="3"/>
    <n v="60480"/>
    <n v="67200"/>
    <n v="6720"/>
  </r>
  <r>
    <x v="25"/>
    <x v="173"/>
    <x v="143"/>
    <x v="0"/>
    <x v="1"/>
    <x v="27"/>
    <x v="2"/>
    <n v="8280"/>
    <n v="9200"/>
    <x v="4"/>
    <n v="33120"/>
    <n v="36800"/>
    <n v="3680"/>
  </r>
  <r>
    <x v="25"/>
    <x v="174"/>
    <x v="144"/>
    <x v="1"/>
    <x v="3"/>
    <x v="28"/>
    <x v="2"/>
    <n v="4950"/>
    <n v="5500"/>
    <x v="5"/>
    <n v="39600"/>
    <n v="44000"/>
    <n v="4400"/>
  </r>
  <r>
    <x v="25"/>
    <x v="175"/>
    <x v="145"/>
    <x v="0"/>
    <x v="0"/>
    <x v="29"/>
    <x v="2"/>
    <n v="3150"/>
    <n v="3500"/>
    <x v="5"/>
    <n v="25200"/>
    <n v="28000"/>
    <n v="2800"/>
  </r>
  <r>
    <x v="25"/>
    <x v="176"/>
    <x v="146"/>
    <x v="1"/>
    <x v="1"/>
    <x v="30"/>
    <x v="2"/>
    <n v="2700"/>
    <n v="3000"/>
    <x v="6"/>
    <n v="24300"/>
    <n v="27000"/>
    <n v="2700"/>
  </r>
  <r>
    <x v="25"/>
    <x v="177"/>
    <x v="147"/>
    <x v="0"/>
    <x v="3"/>
    <x v="31"/>
    <x v="2"/>
    <n v="4050"/>
    <n v="4500"/>
    <x v="7"/>
    <n v="8100"/>
    <n v="9000"/>
    <n v="900"/>
  </r>
  <r>
    <x v="25"/>
    <x v="178"/>
    <x v="148"/>
    <x v="0"/>
    <x v="0"/>
    <x v="32"/>
    <x v="2"/>
    <n v="53100"/>
    <n v="59000"/>
    <x v="2"/>
    <n v="53100"/>
    <n v="59000"/>
    <n v="5900"/>
  </r>
  <r>
    <x v="25"/>
    <x v="179"/>
    <x v="149"/>
    <x v="0"/>
    <x v="1"/>
    <x v="33"/>
    <x v="2"/>
    <n v="88200"/>
    <n v="98000"/>
    <x v="8"/>
    <n v="1940400"/>
    <n v="2156000"/>
    <n v="215600"/>
  </r>
  <r>
    <x v="25"/>
    <x v="180"/>
    <x v="135"/>
    <x v="1"/>
    <x v="3"/>
    <x v="0"/>
    <x v="0"/>
    <n v="38250"/>
    <n v="42500"/>
    <x v="5"/>
    <n v="306000"/>
    <n v="340000"/>
    <n v="34000"/>
  </r>
  <r>
    <x v="25"/>
    <x v="181"/>
    <x v="136"/>
    <x v="1"/>
    <x v="0"/>
    <x v="1"/>
    <x v="0"/>
    <n v="2700"/>
    <n v="3000"/>
    <x v="3"/>
    <n v="18900"/>
    <n v="21000"/>
    <n v="2100"/>
  </r>
  <r>
    <x v="25"/>
    <x v="182"/>
    <x v="137"/>
    <x v="0"/>
    <x v="1"/>
    <x v="2"/>
    <x v="0"/>
    <n v="23850"/>
    <n v="26500"/>
    <x v="9"/>
    <n v="1335600"/>
    <n v="1484000"/>
    <n v="148400"/>
  </r>
  <r>
    <x v="25"/>
    <x v="183"/>
    <x v="138"/>
    <x v="1"/>
    <x v="3"/>
    <x v="3"/>
    <x v="0"/>
    <n v="24750"/>
    <n v="27500"/>
    <x v="10"/>
    <n v="247500"/>
    <n v="275000"/>
    <n v="27500"/>
  </r>
  <r>
    <x v="25"/>
    <x v="184"/>
    <x v="139"/>
    <x v="1"/>
    <x v="0"/>
    <x v="4"/>
    <x v="0"/>
    <n v="44550"/>
    <n v="49500"/>
    <x v="6"/>
    <n v="400950"/>
    <n v="445500"/>
    <n v="44550"/>
  </r>
  <r>
    <x v="25"/>
    <x v="185"/>
    <x v="140"/>
    <x v="0"/>
    <x v="1"/>
    <x v="5"/>
    <x v="0"/>
    <n v="9000"/>
    <n v="10000"/>
    <x v="11"/>
    <n v="243000"/>
    <n v="270000"/>
    <n v="27000"/>
  </r>
  <r>
    <x v="25"/>
    <x v="186"/>
    <x v="141"/>
    <x v="1"/>
    <x v="3"/>
    <x v="6"/>
    <x v="1"/>
    <n v="8640"/>
    <n v="9600"/>
    <x v="12"/>
    <n v="129600"/>
    <n v="144000"/>
    <n v="14400"/>
  </r>
  <r>
    <x v="25"/>
    <x v="187"/>
    <x v="142"/>
    <x v="1"/>
    <x v="0"/>
    <x v="7"/>
    <x v="1"/>
    <n v="9000"/>
    <n v="10000"/>
    <x v="0"/>
    <n v="27000"/>
    <n v="30000"/>
    <n v="3000"/>
  </r>
  <r>
    <x v="25"/>
    <x v="188"/>
    <x v="143"/>
    <x v="0"/>
    <x v="1"/>
    <x v="8"/>
    <x v="1"/>
    <n v="3870"/>
    <n v="4300"/>
    <x v="6"/>
    <n v="34830"/>
    <n v="38700"/>
    <n v="3870"/>
  </r>
  <r>
    <x v="25"/>
    <x v="189"/>
    <x v="144"/>
    <x v="1"/>
    <x v="3"/>
    <x v="9"/>
    <x v="1"/>
    <n v="8280"/>
    <n v="9200"/>
    <x v="8"/>
    <n v="182160"/>
    <n v="202400"/>
    <n v="20240"/>
  </r>
  <r>
    <x v="25"/>
    <x v="190"/>
    <x v="145"/>
    <x v="0"/>
    <x v="0"/>
    <x v="10"/>
    <x v="0"/>
    <n v="4950"/>
    <n v="5500"/>
    <x v="13"/>
    <n v="79200"/>
    <n v="88000"/>
    <n v="8800"/>
  </r>
  <r>
    <x v="25"/>
    <x v="191"/>
    <x v="146"/>
    <x v="1"/>
    <x v="1"/>
    <x v="11"/>
    <x v="0"/>
    <n v="3150"/>
    <n v="3500"/>
    <x v="14"/>
    <n v="18900"/>
    <n v="21000"/>
    <n v="2100"/>
  </r>
  <r>
    <x v="25"/>
    <x v="192"/>
    <x v="147"/>
    <x v="0"/>
    <x v="3"/>
    <x v="12"/>
    <x v="0"/>
    <n v="2700"/>
    <n v="3000"/>
    <x v="0"/>
    <n v="8100"/>
    <n v="9000"/>
    <n v="900"/>
  </r>
  <r>
    <x v="25"/>
    <x v="193"/>
    <x v="148"/>
    <x v="0"/>
    <x v="0"/>
    <x v="13"/>
    <x v="0"/>
    <n v="4050"/>
    <n v="4500"/>
    <x v="1"/>
    <n v="20250"/>
    <n v="22500"/>
    <n v="2250"/>
  </r>
  <r>
    <x v="25"/>
    <x v="194"/>
    <x v="149"/>
    <x v="0"/>
    <x v="1"/>
    <x v="14"/>
    <x v="0"/>
    <n v="8280"/>
    <n v="9200"/>
    <x v="2"/>
    <n v="8280"/>
    <n v="9200"/>
    <n v="920"/>
  </r>
  <r>
    <x v="25"/>
    <x v="195"/>
    <x v="135"/>
    <x v="1"/>
    <x v="3"/>
    <x v="15"/>
    <x v="0"/>
    <n v="4950"/>
    <n v="5500"/>
    <x v="1"/>
    <n v="24750"/>
    <n v="27500"/>
    <n v="2750"/>
  </r>
  <r>
    <x v="25"/>
    <x v="196"/>
    <x v="136"/>
    <x v="1"/>
    <x v="0"/>
    <x v="16"/>
    <x v="0"/>
    <n v="3150"/>
    <n v="3500"/>
    <x v="3"/>
    <n v="22050"/>
    <n v="24500"/>
    <n v="2450"/>
  </r>
  <r>
    <x v="25"/>
    <x v="197"/>
    <x v="137"/>
    <x v="0"/>
    <x v="1"/>
    <x v="17"/>
    <x v="0"/>
    <n v="2700"/>
    <n v="3000"/>
    <x v="4"/>
    <n v="10800"/>
    <n v="12000"/>
    <n v="1200"/>
  </r>
  <r>
    <x v="25"/>
    <x v="198"/>
    <x v="138"/>
    <x v="1"/>
    <x v="3"/>
    <x v="18"/>
    <x v="0"/>
    <n v="4050"/>
    <n v="4500"/>
    <x v="5"/>
    <n v="32400"/>
    <n v="36000"/>
    <n v="3600"/>
  </r>
  <r>
    <x v="25"/>
    <x v="199"/>
    <x v="139"/>
    <x v="1"/>
    <x v="0"/>
    <x v="19"/>
    <x v="1"/>
    <n v="8280"/>
    <n v="9200"/>
    <x v="5"/>
    <n v="66240"/>
    <n v="73600"/>
    <n v="7360"/>
  </r>
  <r>
    <x v="25"/>
    <x v="200"/>
    <x v="140"/>
    <x v="0"/>
    <x v="1"/>
    <x v="0"/>
    <x v="0"/>
    <n v="4950"/>
    <n v="5500"/>
    <x v="6"/>
    <n v="44550"/>
    <n v="49500"/>
    <n v="4950"/>
  </r>
  <r>
    <x v="25"/>
    <x v="201"/>
    <x v="141"/>
    <x v="1"/>
    <x v="3"/>
    <x v="1"/>
    <x v="0"/>
    <n v="3150"/>
    <n v="3500"/>
    <x v="7"/>
    <n v="6300"/>
    <n v="7000"/>
    <n v="700"/>
  </r>
  <r>
    <x v="25"/>
    <x v="202"/>
    <x v="142"/>
    <x v="1"/>
    <x v="0"/>
    <x v="2"/>
    <x v="0"/>
    <n v="2700"/>
    <n v="3000"/>
    <x v="2"/>
    <n v="2700"/>
    <n v="3000"/>
    <n v="300"/>
  </r>
  <r>
    <x v="25"/>
    <x v="203"/>
    <x v="143"/>
    <x v="0"/>
    <x v="1"/>
    <x v="3"/>
    <x v="0"/>
    <n v="4050"/>
    <n v="4500"/>
    <x v="8"/>
    <n v="89100"/>
    <n v="99000"/>
    <n v="9900"/>
  </r>
  <r>
    <x v="25"/>
    <x v="204"/>
    <x v="144"/>
    <x v="1"/>
    <x v="3"/>
    <x v="4"/>
    <x v="0"/>
    <n v="8280"/>
    <n v="9200"/>
    <x v="5"/>
    <n v="66240"/>
    <n v="73600"/>
    <n v="7360"/>
  </r>
  <r>
    <x v="25"/>
    <x v="205"/>
    <x v="145"/>
    <x v="0"/>
    <x v="0"/>
    <x v="5"/>
    <x v="0"/>
    <n v="4950"/>
    <n v="5500"/>
    <x v="3"/>
    <n v="34650"/>
    <n v="38500"/>
    <n v="3850"/>
  </r>
  <r>
    <x v="25"/>
    <x v="206"/>
    <x v="146"/>
    <x v="1"/>
    <x v="1"/>
    <x v="6"/>
    <x v="1"/>
    <n v="3150"/>
    <n v="3500"/>
    <x v="9"/>
    <n v="176400"/>
    <n v="196000"/>
    <n v="19600"/>
  </r>
  <r>
    <x v="25"/>
    <x v="207"/>
    <x v="147"/>
    <x v="0"/>
    <x v="3"/>
    <x v="7"/>
    <x v="1"/>
    <n v="2700"/>
    <n v="3000"/>
    <x v="10"/>
    <n v="27000"/>
    <n v="30000"/>
    <n v="3000"/>
  </r>
  <r>
    <x v="25"/>
    <x v="208"/>
    <x v="148"/>
    <x v="0"/>
    <x v="0"/>
    <x v="8"/>
    <x v="1"/>
    <n v="4050"/>
    <n v="4500"/>
    <x v="6"/>
    <n v="36450"/>
    <n v="40500"/>
    <n v="4050"/>
  </r>
  <r>
    <x v="25"/>
    <x v="209"/>
    <x v="149"/>
    <x v="0"/>
    <x v="1"/>
    <x v="9"/>
    <x v="1"/>
    <n v="24750"/>
    <n v="27500"/>
    <x v="11"/>
    <n v="668250"/>
    <n v="742500"/>
    <n v="74250"/>
  </r>
  <r>
    <x v="25"/>
    <x v="210"/>
    <x v="0"/>
    <x v="0"/>
    <x v="3"/>
    <x v="10"/>
    <x v="0"/>
    <n v="44550"/>
    <n v="49500"/>
    <x v="12"/>
    <n v="668250"/>
    <n v="742500"/>
    <n v="74250"/>
  </r>
  <r>
    <x v="25"/>
    <x v="211"/>
    <x v="1"/>
    <x v="1"/>
    <x v="0"/>
    <x v="11"/>
    <x v="0"/>
    <n v="9000"/>
    <n v="10000"/>
    <x v="0"/>
    <n v="27000"/>
    <n v="30000"/>
    <n v="3000"/>
  </r>
  <r>
    <x v="25"/>
    <x v="212"/>
    <x v="2"/>
    <x v="0"/>
    <x v="1"/>
    <x v="12"/>
    <x v="0"/>
    <n v="8640"/>
    <n v="9600"/>
    <x v="6"/>
    <n v="77760"/>
    <n v="86400"/>
    <n v="8640"/>
  </r>
  <r>
    <x v="25"/>
    <x v="213"/>
    <x v="3"/>
    <x v="0"/>
    <x v="3"/>
    <x v="13"/>
    <x v="0"/>
    <n v="9000"/>
    <n v="10000"/>
    <x v="8"/>
    <n v="198000"/>
    <n v="220000"/>
    <n v="22000"/>
  </r>
  <r>
    <x v="25"/>
    <x v="214"/>
    <x v="4"/>
    <x v="0"/>
    <x v="0"/>
    <x v="14"/>
    <x v="0"/>
    <n v="3870"/>
    <n v="4300"/>
    <x v="13"/>
    <n v="61920"/>
    <n v="68800"/>
    <n v="6880"/>
  </r>
  <r>
    <x v="25"/>
    <x v="215"/>
    <x v="5"/>
    <x v="0"/>
    <x v="1"/>
    <x v="15"/>
    <x v="0"/>
    <n v="45450"/>
    <n v="50500"/>
    <x v="14"/>
    <n v="272700"/>
    <n v="303000"/>
    <n v="30300"/>
  </r>
  <r>
    <x v="25"/>
    <x v="216"/>
    <x v="6"/>
    <x v="0"/>
    <x v="3"/>
    <x v="16"/>
    <x v="0"/>
    <n v="18225"/>
    <n v="20250"/>
    <x v="0"/>
    <n v="54675"/>
    <n v="60750"/>
    <n v="6075"/>
  </r>
  <r>
    <x v="25"/>
    <x v="217"/>
    <x v="7"/>
    <x v="0"/>
    <x v="0"/>
    <x v="17"/>
    <x v="0"/>
    <n v="1800"/>
    <n v="2000"/>
    <x v="1"/>
    <n v="9000"/>
    <n v="10000"/>
    <n v="1000"/>
  </r>
  <r>
    <x v="25"/>
    <x v="218"/>
    <x v="8"/>
    <x v="1"/>
    <x v="1"/>
    <x v="18"/>
    <x v="0"/>
    <n v="48600"/>
    <n v="54000"/>
    <x v="2"/>
    <n v="48600"/>
    <n v="54000"/>
    <n v="5400"/>
  </r>
  <r>
    <x v="25"/>
    <x v="219"/>
    <x v="9"/>
    <x v="1"/>
    <x v="3"/>
    <x v="19"/>
    <x v="1"/>
    <n v="72900"/>
    <n v="81000"/>
    <x v="1"/>
    <n v="364500"/>
    <n v="405000"/>
    <n v="40500"/>
  </r>
  <r>
    <x v="25"/>
    <x v="220"/>
    <x v="10"/>
    <x v="1"/>
    <x v="0"/>
    <x v="0"/>
    <x v="0"/>
    <n v="9450"/>
    <n v="10500"/>
    <x v="3"/>
    <n v="66150"/>
    <n v="73500"/>
    <n v="7350"/>
  </r>
  <r>
    <x v="25"/>
    <x v="221"/>
    <x v="11"/>
    <x v="1"/>
    <x v="1"/>
    <x v="1"/>
    <x v="0"/>
    <n v="36000"/>
    <n v="40000"/>
    <x v="4"/>
    <n v="144000"/>
    <n v="160000"/>
    <n v="16000"/>
  </r>
  <r>
    <x v="25"/>
    <x v="222"/>
    <x v="12"/>
    <x v="1"/>
    <x v="3"/>
    <x v="2"/>
    <x v="0"/>
    <n v="24300"/>
    <n v="27000"/>
    <x v="5"/>
    <n v="194400"/>
    <n v="216000"/>
    <n v="21600"/>
  </r>
  <r>
    <x v="25"/>
    <x v="223"/>
    <x v="13"/>
    <x v="1"/>
    <x v="0"/>
    <x v="3"/>
    <x v="0"/>
    <n v="9180"/>
    <n v="10200"/>
    <x v="5"/>
    <n v="73440"/>
    <n v="81600"/>
    <n v="8160"/>
  </r>
  <r>
    <x v="25"/>
    <x v="224"/>
    <x v="14"/>
    <x v="0"/>
    <x v="1"/>
    <x v="4"/>
    <x v="0"/>
    <n v="8640"/>
    <n v="9600"/>
    <x v="6"/>
    <n v="77760"/>
    <n v="86400"/>
    <n v="8640"/>
  </r>
  <r>
    <x v="25"/>
    <x v="225"/>
    <x v="15"/>
    <x v="1"/>
    <x v="3"/>
    <x v="5"/>
    <x v="0"/>
    <n v="8280"/>
    <n v="9200"/>
    <x v="7"/>
    <n v="16560"/>
    <n v="18400"/>
    <n v="1840"/>
  </r>
  <r>
    <x v="25"/>
    <x v="226"/>
    <x v="16"/>
    <x v="1"/>
    <x v="0"/>
    <x v="6"/>
    <x v="1"/>
    <n v="4950"/>
    <n v="5500"/>
    <x v="2"/>
    <n v="4950"/>
    <n v="5500"/>
    <n v="550"/>
  </r>
  <r>
    <x v="25"/>
    <x v="227"/>
    <x v="17"/>
    <x v="1"/>
    <x v="1"/>
    <x v="7"/>
    <x v="1"/>
    <n v="3150"/>
    <n v="3500"/>
    <x v="8"/>
    <n v="69300"/>
    <n v="77000"/>
    <n v="7700"/>
  </r>
  <r>
    <x v="25"/>
    <x v="228"/>
    <x v="18"/>
    <x v="1"/>
    <x v="3"/>
    <x v="8"/>
    <x v="1"/>
    <n v="2700"/>
    <n v="3000"/>
    <x v="5"/>
    <n v="21600"/>
    <n v="24000"/>
    <n v="2400"/>
  </r>
  <r>
    <x v="25"/>
    <x v="229"/>
    <x v="19"/>
    <x v="0"/>
    <x v="0"/>
    <x v="9"/>
    <x v="1"/>
    <n v="4050"/>
    <n v="4500"/>
    <x v="3"/>
    <n v="28350"/>
    <n v="31500"/>
    <n v="3150"/>
  </r>
  <r>
    <x v="25"/>
    <x v="230"/>
    <x v="20"/>
    <x v="1"/>
    <x v="1"/>
    <x v="10"/>
    <x v="0"/>
    <n v="53100"/>
    <n v="59000"/>
    <x v="9"/>
    <n v="2973600"/>
    <n v="3304000"/>
    <n v="330400"/>
  </r>
  <r>
    <x v="25"/>
    <x v="231"/>
    <x v="21"/>
    <x v="0"/>
    <x v="3"/>
    <x v="11"/>
    <x v="0"/>
    <n v="88200"/>
    <n v="98000"/>
    <x v="10"/>
    <n v="882000"/>
    <n v="980000"/>
    <n v="98000"/>
  </r>
  <r>
    <x v="25"/>
    <x v="232"/>
    <x v="10"/>
    <x v="1"/>
    <x v="0"/>
    <x v="12"/>
    <x v="0"/>
    <n v="38250"/>
    <n v="42500"/>
    <x v="6"/>
    <n v="344250"/>
    <n v="382500"/>
    <n v="38250"/>
  </r>
  <r>
    <x v="25"/>
    <x v="233"/>
    <x v="11"/>
    <x v="1"/>
    <x v="1"/>
    <x v="13"/>
    <x v="0"/>
    <n v="2700"/>
    <n v="3000"/>
    <x v="11"/>
    <n v="72900"/>
    <n v="81000"/>
    <n v="8100"/>
  </r>
  <r>
    <x v="25"/>
    <x v="234"/>
    <x v="12"/>
    <x v="1"/>
    <x v="3"/>
    <x v="14"/>
    <x v="0"/>
    <n v="23850"/>
    <n v="26500"/>
    <x v="12"/>
    <n v="357750"/>
    <n v="397500"/>
    <n v="39750"/>
  </r>
  <r>
    <x v="25"/>
    <x v="235"/>
    <x v="13"/>
    <x v="1"/>
    <x v="0"/>
    <x v="15"/>
    <x v="0"/>
    <n v="24750"/>
    <n v="27500"/>
    <x v="0"/>
    <n v="74250"/>
    <n v="82500"/>
    <n v="8250"/>
  </r>
  <r>
    <x v="25"/>
    <x v="236"/>
    <x v="14"/>
    <x v="0"/>
    <x v="1"/>
    <x v="16"/>
    <x v="0"/>
    <n v="44550"/>
    <n v="49500"/>
    <x v="6"/>
    <n v="400950"/>
    <n v="445500"/>
    <n v="44550"/>
  </r>
  <r>
    <x v="25"/>
    <x v="237"/>
    <x v="15"/>
    <x v="1"/>
    <x v="3"/>
    <x v="17"/>
    <x v="0"/>
    <n v="9000"/>
    <n v="10000"/>
    <x v="8"/>
    <n v="198000"/>
    <n v="220000"/>
    <n v="22000"/>
  </r>
  <r>
    <x v="25"/>
    <x v="238"/>
    <x v="16"/>
    <x v="1"/>
    <x v="0"/>
    <x v="18"/>
    <x v="0"/>
    <n v="8640"/>
    <n v="9600"/>
    <x v="13"/>
    <n v="138240"/>
    <n v="153600"/>
    <n v="15360"/>
  </r>
  <r>
    <x v="25"/>
    <x v="239"/>
    <x v="17"/>
    <x v="1"/>
    <x v="1"/>
    <x v="19"/>
    <x v="1"/>
    <n v="9000"/>
    <n v="10000"/>
    <x v="14"/>
    <n v="54000"/>
    <n v="60000"/>
    <n v="6000"/>
  </r>
  <r>
    <x v="25"/>
    <x v="240"/>
    <x v="18"/>
    <x v="1"/>
    <x v="3"/>
    <x v="0"/>
    <x v="0"/>
    <n v="3870"/>
    <n v="4300"/>
    <x v="0"/>
    <n v="11610"/>
    <n v="12900"/>
    <n v="1290"/>
  </r>
  <r>
    <x v="25"/>
    <x v="241"/>
    <x v="19"/>
    <x v="0"/>
    <x v="0"/>
    <x v="1"/>
    <x v="0"/>
    <n v="45450"/>
    <n v="50500"/>
    <x v="1"/>
    <n v="227250"/>
    <n v="252500"/>
    <n v="25250"/>
  </r>
  <r>
    <x v="25"/>
    <x v="242"/>
    <x v="20"/>
    <x v="1"/>
    <x v="1"/>
    <x v="2"/>
    <x v="0"/>
    <n v="18225"/>
    <n v="20250"/>
    <x v="2"/>
    <n v="18225"/>
    <n v="20250"/>
    <n v="2025"/>
  </r>
  <r>
    <x v="25"/>
    <x v="243"/>
    <x v="21"/>
    <x v="0"/>
    <x v="3"/>
    <x v="3"/>
    <x v="0"/>
    <n v="1800"/>
    <n v="2000"/>
    <x v="1"/>
    <n v="9000"/>
    <n v="10000"/>
    <n v="1000"/>
  </r>
  <r>
    <x v="25"/>
    <x v="244"/>
    <x v="10"/>
    <x v="1"/>
    <x v="0"/>
    <x v="4"/>
    <x v="0"/>
    <n v="48600"/>
    <n v="54000"/>
    <x v="3"/>
    <n v="340200"/>
    <n v="378000"/>
    <n v="37800"/>
  </r>
  <r>
    <x v="25"/>
    <x v="245"/>
    <x v="11"/>
    <x v="1"/>
    <x v="1"/>
    <x v="5"/>
    <x v="0"/>
    <n v="72900"/>
    <n v="81000"/>
    <x v="4"/>
    <n v="291600"/>
    <n v="324000"/>
    <n v="32400"/>
  </r>
  <r>
    <x v="25"/>
    <x v="246"/>
    <x v="12"/>
    <x v="1"/>
    <x v="3"/>
    <x v="6"/>
    <x v="1"/>
    <n v="9450"/>
    <n v="10500"/>
    <x v="5"/>
    <n v="75600"/>
    <n v="84000"/>
    <n v="8400"/>
  </r>
  <r>
    <x v="25"/>
    <x v="247"/>
    <x v="13"/>
    <x v="1"/>
    <x v="0"/>
    <x v="7"/>
    <x v="1"/>
    <n v="36000"/>
    <n v="40000"/>
    <x v="5"/>
    <n v="288000"/>
    <n v="320000"/>
    <n v="32000"/>
  </r>
  <r>
    <x v="25"/>
    <x v="248"/>
    <x v="14"/>
    <x v="0"/>
    <x v="1"/>
    <x v="8"/>
    <x v="1"/>
    <n v="24300"/>
    <n v="27000"/>
    <x v="6"/>
    <n v="218700"/>
    <n v="243000"/>
    <n v="24300"/>
  </r>
  <r>
    <x v="25"/>
    <x v="249"/>
    <x v="15"/>
    <x v="1"/>
    <x v="3"/>
    <x v="9"/>
    <x v="1"/>
    <n v="9180"/>
    <n v="10200"/>
    <x v="7"/>
    <n v="18360"/>
    <n v="20400"/>
    <n v="2040"/>
  </r>
  <r>
    <x v="25"/>
    <x v="250"/>
    <x v="16"/>
    <x v="1"/>
    <x v="0"/>
    <x v="10"/>
    <x v="0"/>
    <n v="8640"/>
    <n v="9600"/>
    <x v="2"/>
    <n v="8640"/>
    <n v="9600"/>
    <n v="960"/>
  </r>
  <r>
    <x v="25"/>
    <x v="251"/>
    <x v="17"/>
    <x v="1"/>
    <x v="1"/>
    <x v="11"/>
    <x v="0"/>
    <n v="8280"/>
    <n v="9200"/>
    <x v="8"/>
    <n v="182160"/>
    <n v="202400"/>
    <n v="20240"/>
  </r>
  <r>
    <x v="25"/>
    <x v="252"/>
    <x v="18"/>
    <x v="1"/>
    <x v="3"/>
    <x v="12"/>
    <x v="0"/>
    <n v="4950"/>
    <n v="5500"/>
    <x v="5"/>
    <n v="39600"/>
    <n v="44000"/>
    <n v="4400"/>
  </r>
  <r>
    <x v="25"/>
    <x v="253"/>
    <x v="19"/>
    <x v="0"/>
    <x v="0"/>
    <x v="13"/>
    <x v="0"/>
    <n v="3150"/>
    <n v="3500"/>
    <x v="3"/>
    <n v="22050"/>
    <n v="24500"/>
    <n v="2450"/>
  </r>
  <r>
    <x v="25"/>
    <x v="254"/>
    <x v="20"/>
    <x v="1"/>
    <x v="1"/>
    <x v="14"/>
    <x v="0"/>
    <n v="2700"/>
    <n v="3000"/>
    <x v="9"/>
    <n v="151200"/>
    <n v="168000"/>
    <n v="16800"/>
  </r>
  <r>
    <x v="25"/>
    <x v="255"/>
    <x v="21"/>
    <x v="0"/>
    <x v="3"/>
    <x v="15"/>
    <x v="0"/>
    <n v="4050"/>
    <n v="4500"/>
    <x v="10"/>
    <n v="40500"/>
    <n v="45000"/>
    <n v="4500"/>
  </r>
  <r>
    <x v="25"/>
    <x v="256"/>
    <x v="10"/>
    <x v="1"/>
    <x v="0"/>
    <x v="16"/>
    <x v="0"/>
    <n v="53100"/>
    <n v="59000"/>
    <x v="6"/>
    <n v="477900"/>
    <n v="531000"/>
    <n v="53100"/>
  </r>
  <r>
    <x v="25"/>
    <x v="257"/>
    <x v="11"/>
    <x v="1"/>
    <x v="1"/>
    <x v="17"/>
    <x v="0"/>
    <n v="88200"/>
    <n v="98000"/>
    <x v="11"/>
    <n v="2381400"/>
    <n v="2646000"/>
    <n v="264600"/>
  </r>
  <r>
    <x v="25"/>
    <x v="258"/>
    <x v="12"/>
    <x v="1"/>
    <x v="3"/>
    <x v="18"/>
    <x v="0"/>
    <n v="8640"/>
    <n v="9600"/>
    <x v="12"/>
    <n v="129600"/>
    <n v="144000"/>
    <n v="14400"/>
  </r>
  <r>
    <x v="25"/>
    <x v="259"/>
    <x v="13"/>
    <x v="1"/>
    <x v="0"/>
    <x v="19"/>
    <x v="1"/>
    <n v="8280"/>
    <n v="9200"/>
    <x v="0"/>
    <n v="24840"/>
    <n v="27600"/>
    <n v="2760"/>
  </r>
  <r>
    <x v="25"/>
    <x v="260"/>
    <x v="14"/>
    <x v="0"/>
    <x v="1"/>
    <x v="20"/>
    <x v="1"/>
    <n v="4950"/>
    <n v="5500"/>
    <x v="6"/>
    <n v="44550"/>
    <n v="49500"/>
    <n v="4950"/>
  </r>
  <r>
    <x v="25"/>
    <x v="261"/>
    <x v="15"/>
    <x v="1"/>
    <x v="3"/>
    <x v="21"/>
    <x v="1"/>
    <n v="3150"/>
    <n v="3500"/>
    <x v="8"/>
    <n v="69300"/>
    <n v="77000"/>
    <n v="7700"/>
  </r>
  <r>
    <x v="25"/>
    <x v="262"/>
    <x v="16"/>
    <x v="1"/>
    <x v="0"/>
    <x v="22"/>
    <x v="2"/>
    <n v="2700"/>
    <n v="3000"/>
    <x v="13"/>
    <n v="43200"/>
    <n v="48000"/>
    <n v="4800"/>
  </r>
  <r>
    <x v="25"/>
    <x v="263"/>
    <x v="17"/>
    <x v="1"/>
    <x v="1"/>
    <x v="23"/>
    <x v="2"/>
    <n v="4050"/>
    <n v="4500"/>
    <x v="14"/>
    <n v="24300"/>
    <n v="27000"/>
    <n v="2700"/>
  </r>
  <r>
    <x v="25"/>
    <x v="264"/>
    <x v="18"/>
    <x v="1"/>
    <x v="3"/>
    <x v="24"/>
    <x v="2"/>
    <n v="53100"/>
    <n v="59000"/>
    <x v="0"/>
    <n v="159300"/>
    <n v="177000"/>
    <n v="17700"/>
  </r>
  <r>
    <x v="25"/>
    <x v="265"/>
    <x v="19"/>
    <x v="0"/>
    <x v="0"/>
    <x v="25"/>
    <x v="2"/>
    <n v="88200"/>
    <n v="98000"/>
    <x v="1"/>
    <n v="441000"/>
    <n v="490000"/>
    <n v="49000"/>
  </r>
  <r>
    <x v="25"/>
    <x v="266"/>
    <x v="20"/>
    <x v="1"/>
    <x v="1"/>
    <x v="26"/>
    <x v="2"/>
    <n v="38250"/>
    <n v="42500"/>
    <x v="2"/>
    <n v="38250"/>
    <n v="42500"/>
    <n v="4250"/>
  </r>
  <r>
    <x v="25"/>
    <x v="267"/>
    <x v="11"/>
    <x v="1"/>
    <x v="3"/>
    <x v="27"/>
    <x v="2"/>
    <n v="2700"/>
    <n v="3000"/>
    <x v="1"/>
    <n v="13500"/>
    <n v="15000"/>
    <n v="1500"/>
  </r>
  <r>
    <x v="25"/>
    <x v="268"/>
    <x v="12"/>
    <x v="1"/>
    <x v="0"/>
    <x v="28"/>
    <x v="2"/>
    <n v="23850"/>
    <n v="26500"/>
    <x v="3"/>
    <n v="166950"/>
    <n v="185500"/>
    <n v="18550"/>
  </r>
  <r>
    <x v="25"/>
    <x v="269"/>
    <x v="13"/>
    <x v="1"/>
    <x v="1"/>
    <x v="29"/>
    <x v="2"/>
    <n v="24750"/>
    <n v="27500"/>
    <x v="4"/>
    <n v="99000"/>
    <n v="110000"/>
    <n v="11000"/>
  </r>
  <r>
    <x v="25"/>
    <x v="270"/>
    <x v="14"/>
    <x v="0"/>
    <x v="2"/>
    <x v="30"/>
    <x v="2"/>
    <n v="44550"/>
    <n v="49500"/>
    <x v="5"/>
    <n v="356400"/>
    <n v="396000"/>
    <n v="39600"/>
  </r>
  <r>
    <x v="25"/>
    <x v="271"/>
    <x v="15"/>
    <x v="1"/>
    <x v="3"/>
    <x v="31"/>
    <x v="2"/>
    <n v="9000"/>
    <n v="10000"/>
    <x v="5"/>
    <n v="72000"/>
    <n v="80000"/>
    <n v="8000"/>
  </r>
  <r>
    <x v="25"/>
    <x v="272"/>
    <x v="16"/>
    <x v="1"/>
    <x v="0"/>
    <x v="32"/>
    <x v="2"/>
    <n v="8640"/>
    <n v="9600"/>
    <x v="6"/>
    <n v="77760"/>
    <n v="86400"/>
    <n v="8640"/>
  </r>
  <r>
    <x v="25"/>
    <x v="273"/>
    <x v="17"/>
    <x v="1"/>
    <x v="1"/>
    <x v="33"/>
    <x v="2"/>
    <n v="9000"/>
    <n v="10000"/>
    <x v="7"/>
    <n v="18000"/>
    <n v="20000"/>
    <n v="2000"/>
  </r>
  <r>
    <x v="25"/>
    <x v="274"/>
    <x v="18"/>
    <x v="1"/>
    <x v="2"/>
    <x v="0"/>
    <x v="0"/>
    <n v="3870"/>
    <n v="4300"/>
    <x v="2"/>
    <n v="3870"/>
    <n v="4300"/>
    <n v="430"/>
  </r>
  <r>
    <x v="25"/>
    <x v="275"/>
    <x v="19"/>
    <x v="0"/>
    <x v="3"/>
    <x v="1"/>
    <x v="0"/>
    <n v="8640"/>
    <n v="9600"/>
    <x v="8"/>
    <n v="190080"/>
    <n v="211200"/>
    <n v="21120"/>
  </r>
  <r>
    <x v="25"/>
    <x v="276"/>
    <x v="20"/>
    <x v="1"/>
    <x v="0"/>
    <x v="2"/>
    <x v="0"/>
    <n v="8280"/>
    <n v="9200"/>
    <x v="5"/>
    <n v="66240"/>
    <n v="73600"/>
    <n v="7360"/>
  </r>
  <r>
    <x v="25"/>
    <x v="277"/>
    <x v="21"/>
    <x v="0"/>
    <x v="1"/>
    <x v="3"/>
    <x v="0"/>
    <n v="4950"/>
    <n v="5500"/>
    <x v="3"/>
    <n v="34650"/>
    <n v="38500"/>
    <n v="3850"/>
  </r>
  <r>
    <x v="25"/>
    <x v="278"/>
    <x v="22"/>
    <x v="1"/>
    <x v="2"/>
    <x v="4"/>
    <x v="0"/>
    <n v="3150"/>
    <n v="3500"/>
    <x v="9"/>
    <n v="176400"/>
    <n v="196000"/>
    <n v="19600"/>
  </r>
  <r>
    <x v="25"/>
    <x v="279"/>
    <x v="23"/>
    <x v="0"/>
    <x v="2"/>
    <x v="5"/>
    <x v="0"/>
    <n v="2700"/>
    <n v="3000"/>
    <x v="10"/>
    <n v="27000"/>
    <n v="30000"/>
    <n v="3000"/>
  </r>
  <r>
    <x v="25"/>
    <x v="280"/>
    <x v="24"/>
    <x v="1"/>
    <x v="2"/>
    <x v="6"/>
    <x v="1"/>
    <n v="4050"/>
    <n v="4500"/>
    <x v="6"/>
    <n v="36450"/>
    <n v="40500"/>
    <n v="4050"/>
  </r>
  <r>
    <x v="25"/>
    <x v="281"/>
    <x v="25"/>
    <x v="0"/>
    <x v="2"/>
    <x v="7"/>
    <x v="1"/>
    <n v="53100"/>
    <n v="59000"/>
    <x v="11"/>
    <n v="1433700"/>
    <n v="1593000"/>
    <n v="159300"/>
  </r>
  <r>
    <x v="25"/>
    <x v="282"/>
    <x v="26"/>
    <x v="0"/>
    <x v="2"/>
    <x v="8"/>
    <x v="1"/>
    <n v="88200"/>
    <n v="98000"/>
    <x v="12"/>
    <n v="1323000"/>
    <n v="1470000"/>
    <n v="147000"/>
  </r>
  <r>
    <x v="25"/>
    <x v="283"/>
    <x v="27"/>
    <x v="0"/>
    <x v="2"/>
    <x v="9"/>
    <x v="1"/>
    <n v="38250"/>
    <n v="42500"/>
    <x v="0"/>
    <n v="114750"/>
    <n v="127500"/>
    <n v="12750"/>
  </r>
  <r>
    <x v="25"/>
    <x v="284"/>
    <x v="28"/>
    <x v="1"/>
    <x v="2"/>
    <x v="10"/>
    <x v="0"/>
    <n v="2700"/>
    <n v="3000"/>
    <x v="6"/>
    <n v="24300"/>
    <n v="27000"/>
    <n v="2700"/>
  </r>
  <r>
    <x v="25"/>
    <x v="285"/>
    <x v="29"/>
    <x v="0"/>
    <x v="2"/>
    <x v="11"/>
    <x v="0"/>
    <n v="23850"/>
    <n v="26500"/>
    <x v="8"/>
    <n v="524700"/>
    <n v="583000"/>
    <n v="58300"/>
  </r>
  <r>
    <x v="25"/>
    <x v="286"/>
    <x v="30"/>
    <x v="0"/>
    <x v="2"/>
    <x v="12"/>
    <x v="0"/>
    <n v="24750"/>
    <n v="27500"/>
    <x v="13"/>
    <n v="396000"/>
    <n v="440000"/>
    <n v="44000"/>
  </r>
  <r>
    <x v="25"/>
    <x v="287"/>
    <x v="31"/>
    <x v="0"/>
    <x v="2"/>
    <x v="13"/>
    <x v="0"/>
    <n v="44550"/>
    <n v="49500"/>
    <x v="14"/>
    <n v="267300"/>
    <n v="297000"/>
    <n v="29700"/>
  </r>
  <r>
    <x v="25"/>
    <x v="288"/>
    <x v="32"/>
    <x v="1"/>
    <x v="2"/>
    <x v="14"/>
    <x v="0"/>
    <n v="9000"/>
    <n v="10000"/>
    <x v="0"/>
    <n v="27000"/>
    <n v="30000"/>
    <n v="3000"/>
  </r>
  <r>
    <x v="25"/>
    <x v="289"/>
    <x v="33"/>
    <x v="0"/>
    <x v="2"/>
    <x v="15"/>
    <x v="0"/>
    <n v="8640"/>
    <n v="9600"/>
    <x v="1"/>
    <n v="43200"/>
    <n v="48000"/>
    <n v="4800"/>
  </r>
  <r>
    <x v="25"/>
    <x v="290"/>
    <x v="34"/>
    <x v="0"/>
    <x v="2"/>
    <x v="16"/>
    <x v="0"/>
    <n v="9000"/>
    <n v="10000"/>
    <x v="2"/>
    <n v="9000"/>
    <n v="10000"/>
    <n v="1000"/>
  </r>
  <r>
    <x v="25"/>
    <x v="291"/>
    <x v="35"/>
    <x v="1"/>
    <x v="2"/>
    <x v="17"/>
    <x v="0"/>
    <n v="3870"/>
    <n v="4300"/>
    <x v="1"/>
    <n v="19350"/>
    <n v="21500"/>
    <n v="2150"/>
  </r>
  <r>
    <x v="25"/>
    <x v="292"/>
    <x v="36"/>
    <x v="0"/>
    <x v="2"/>
    <x v="18"/>
    <x v="0"/>
    <n v="8280"/>
    <n v="9200"/>
    <x v="3"/>
    <n v="57960"/>
    <n v="64400"/>
    <n v="6440"/>
  </r>
  <r>
    <x v="25"/>
    <x v="293"/>
    <x v="37"/>
    <x v="1"/>
    <x v="2"/>
    <x v="19"/>
    <x v="1"/>
    <n v="4950"/>
    <n v="5500"/>
    <x v="4"/>
    <n v="19800"/>
    <n v="22000"/>
    <n v="2200"/>
  </r>
  <r>
    <x v="25"/>
    <x v="294"/>
    <x v="38"/>
    <x v="0"/>
    <x v="2"/>
    <x v="20"/>
    <x v="1"/>
    <n v="3150"/>
    <n v="3500"/>
    <x v="5"/>
    <n v="25200"/>
    <n v="28000"/>
    <n v="2800"/>
  </r>
  <r>
    <x v="25"/>
    <x v="295"/>
    <x v="39"/>
    <x v="0"/>
    <x v="2"/>
    <x v="21"/>
    <x v="1"/>
    <n v="2700"/>
    <n v="3000"/>
    <x v="5"/>
    <n v="21600"/>
    <n v="24000"/>
    <n v="2400"/>
  </r>
  <r>
    <x v="25"/>
    <x v="296"/>
    <x v="40"/>
    <x v="1"/>
    <x v="2"/>
    <x v="22"/>
    <x v="2"/>
    <n v="4050"/>
    <n v="4500"/>
    <x v="6"/>
    <n v="36450"/>
    <n v="40500"/>
    <n v="4050"/>
  </r>
  <r>
    <x v="25"/>
    <x v="297"/>
    <x v="41"/>
    <x v="0"/>
    <x v="2"/>
    <x v="23"/>
    <x v="2"/>
    <n v="8280"/>
    <n v="9200"/>
    <x v="7"/>
    <n v="16560"/>
    <n v="18400"/>
    <n v="1840"/>
  </r>
  <r>
    <x v="25"/>
    <x v="298"/>
    <x v="42"/>
    <x v="0"/>
    <x v="2"/>
    <x v="24"/>
    <x v="2"/>
    <n v="4950"/>
    <n v="5500"/>
    <x v="2"/>
    <n v="4950"/>
    <n v="5500"/>
    <n v="550"/>
  </r>
  <r>
    <x v="25"/>
    <x v="299"/>
    <x v="43"/>
    <x v="1"/>
    <x v="2"/>
    <x v="25"/>
    <x v="2"/>
    <n v="3150"/>
    <n v="3500"/>
    <x v="8"/>
    <n v="69300"/>
    <n v="77000"/>
    <n v="7700"/>
  </r>
  <r>
    <x v="25"/>
    <x v="300"/>
    <x v="44"/>
    <x v="1"/>
    <x v="2"/>
    <x v="26"/>
    <x v="2"/>
    <n v="2700"/>
    <n v="3000"/>
    <x v="5"/>
    <n v="21600"/>
    <n v="24000"/>
    <n v="2400"/>
  </r>
  <r>
    <x v="25"/>
    <x v="301"/>
    <x v="45"/>
    <x v="1"/>
    <x v="2"/>
    <x v="27"/>
    <x v="2"/>
    <n v="4050"/>
    <n v="4500"/>
    <x v="3"/>
    <n v="28350"/>
    <n v="31500"/>
    <n v="3150"/>
  </r>
  <r>
    <x v="25"/>
    <x v="302"/>
    <x v="46"/>
    <x v="0"/>
    <x v="2"/>
    <x v="28"/>
    <x v="2"/>
    <n v="8280"/>
    <n v="9200"/>
    <x v="9"/>
    <n v="463680"/>
    <n v="515200"/>
    <n v="51520"/>
  </r>
  <r>
    <x v="25"/>
    <x v="303"/>
    <x v="47"/>
    <x v="0"/>
    <x v="2"/>
    <x v="29"/>
    <x v="2"/>
    <n v="4950"/>
    <n v="5500"/>
    <x v="10"/>
    <n v="49500"/>
    <n v="55000"/>
    <n v="5500"/>
  </r>
  <r>
    <x v="25"/>
    <x v="304"/>
    <x v="48"/>
    <x v="0"/>
    <x v="2"/>
    <x v="30"/>
    <x v="2"/>
    <n v="3150"/>
    <n v="3500"/>
    <x v="6"/>
    <n v="28350"/>
    <n v="31500"/>
    <n v="3150"/>
  </r>
  <r>
    <x v="25"/>
    <x v="305"/>
    <x v="49"/>
    <x v="0"/>
    <x v="2"/>
    <x v="31"/>
    <x v="2"/>
    <n v="2700"/>
    <n v="3000"/>
    <x v="11"/>
    <n v="72900"/>
    <n v="81000"/>
    <n v="8100"/>
  </r>
  <r>
    <x v="25"/>
    <x v="306"/>
    <x v="50"/>
    <x v="0"/>
    <x v="2"/>
    <x v="32"/>
    <x v="2"/>
    <n v="4050"/>
    <n v="4500"/>
    <x v="12"/>
    <n v="60750"/>
    <n v="67500"/>
    <n v="6750"/>
  </r>
  <r>
    <x v="25"/>
    <x v="307"/>
    <x v="51"/>
    <x v="0"/>
    <x v="2"/>
    <x v="33"/>
    <x v="2"/>
    <n v="8280"/>
    <n v="9200"/>
    <x v="0"/>
    <n v="24840"/>
    <n v="27600"/>
    <n v="2760"/>
  </r>
  <r>
    <x v="25"/>
    <x v="308"/>
    <x v="52"/>
    <x v="0"/>
    <x v="2"/>
    <x v="0"/>
    <x v="0"/>
    <n v="4950"/>
    <n v="5500"/>
    <x v="6"/>
    <n v="44550"/>
    <n v="49500"/>
    <n v="4950"/>
  </r>
  <r>
    <x v="25"/>
    <x v="309"/>
    <x v="53"/>
    <x v="0"/>
    <x v="2"/>
    <x v="1"/>
    <x v="0"/>
    <n v="3150"/>
    <n v="3500"/>
    <x v="8"/>
    <n v="69300"/>
    <n v="77000"/>
    <n v="7700"/>
  </r>
  <r>
    <x v="25"/>
    <x v="310"/>
    <x v="54"/>
    <x v="0"/>
    <x v="2"/>
    <x v="2"/>
    <x v="0"/>
    <n v="2700"/>
    <n v="3000"/>
    <x v="13"/>
    <n v="43200"/>
    <n v="48000"/>
    <n v="4800"/>
  </r>
  <r>
    <x v="25"/>
    <x v="311"/>
    <x v="55"/>
    <x v="0"/>
    <x v="2"/>
    <x v="3"/>
    <x v="0"/>
    <n v="4050"/>
    <n v="4500"/>
    <x v="14"/>
    <n v="24300"/>
    <n v="27000"/>
    <n v="2700"/>
  </r>
  <r>
    <x v="25"/>
    <x v="312"/>
    <x v="56"/>
    <x v="1"/>
    <x v="2"/>
    <x v="4"/>
    <x v="0"/>
    <n v="38250"/>
    <n v="42500"/>
    <x v="0"/>
    <n v="114750"/>
    <n v="127500"/>
    <n v="12750"/>
  </r>
  <r>
    <x v="25"/>
    <x v="313"/>
    <x v="57"/>
    <x v="0"/>
    <x v="2"/>
    <x v="5"/>
    <x v="0"/>
    <n v="2700"/>
    <n v="3000"/>
    <x v="1"/>
    <n v="13500"/>
    <n v="15000"/>
    <n v="1500"/>
  </r>
  <r>
    <x v="25"/>
    <x v="314"/>
    <x v="58"/>
    <x v="1"/>
    <x v="2"/>
    <x v="6"/>
    <x v="1"/>
    <n v="23850"/>
    <n v="26500"/>
    <x v="2"/>
    <n v="23850"/>
    <n v="26500"/>
    <n v="2650"/>
  </r>
  <r>
    <x v="25"/>
    <x v="315"/>
    <x v="59"/>
    <x v="0"/>
    <x v="2"/>
    <x v="7"/>
    <x v="1"/>
    <n v="24750"/>
    <n v="27500"/>
    <x v="1"/>
    <n v="123750"/>
    <n v="137500"/>
    <n v="13750"/>
  </r>
  <r>
    <x v="25"/>
    <x v="316"/>
    <x v="60"/>
    <x v="1"/>
    <x v="2"/>
    <x v="8"/>
    <x v="1"/>
    <n v="44550"/>
    <n v="49500"/>
    <x v="3"/>
    <n v="311850"/>
    <n v="346500"/>
    <n v="34650"/>
  </r>
  <r>
    <x v="25"/>
    <x v="317"/>
    <x v="61"/>
    <x v="1"/>
    <x v="2"/>
    <x v="9"/>
    <x v="1"/>
    <n v="9000"/>
    <n v="10000"/>
    <x v="4"/>
    <n v="36000"/>
    <n v="40000"/>
    <n v="4000"/>
  </r>
  <r>
    <x v="25"/>
    <x v="318"/>
    <x v="62"/>
    <x v="0"/>
    <x v="2"/>
    <x v="10"/>
    <x v="0"/>
    <n v="8640"/>
    <n v="9600"/>
    <x v="5"/>
    <n v="69120"/>
    <n v="76800"/>
    <n v="7680"/>
  </r>
  <r>
    <x v="25"/>
    <x v="319"/>
    <x v="63"/>
    <x v="1"/>
    <x v="2"/>
    <x v="11"/>
    <x v="0"/>
    <n v="9000"/>
    <n v="10000"/>
    <x v="5"/>
    <n v="72000"/>
    <n v="80000"/>
    <n v="8000"/>
  </r>
  <r>
    <x v="25"/>
    <x v="320"/>
    <x v="64"/>
    <x v="0"/>
    <x v="2"/>
    <x v="12"/>
    <x v="0"/>
    <n v="3870"/>
    <n v="4300"/>
    <x v="6"/>
    <n v="34830"/>
    <n v="38700"/>
    <n v="3870"/>
  </r>
  <r>
    <x v="25"/>
    <x v="321"/>
    <x v="65"/>
    <x v="0"/>
    <x v="2"/>
    <x v="13"/>
    <x v="0"/>
    <n v="45450"/>
    <n v="50500"/>
    <x v="7"/>
    <n v="90900"/>
    <n v="101000"/>
    <n v="10100"/>
  </r>
  <r>
    <x v="25"/>
    <x v="322"/>
    <x v="66"/>
    <x v="1"/>
    <x v="2"/>
    <x v="14"/>
    <x v="0"/>
    <n v="18225"/>
    <n v="20250"/>
    <x v="2"/>
    <n v="18225"/>
    <n v="20250"/>
    <n v="2025"/>
  </r>
  <r>
    <x v="25"/>
    <x v="323"/>
    <x v="67"/>
    <x v="0"/>
    <x v="2"/>
    <x v="15"/>
    <x v="0"/>
    <n v="1800"/>
    <n v="2000"/>
    <x v="8"/>
    <n v="39600"/>
    <n v="44000"/>
    <n v="4400"/>
  </r>
  <r>
    <x v="25"/>
    <x v="324"/>
    <x v="68"/>
    <x v="1"/>
    <x v="2"/>
    <x v="16"/>
    <x v="0"/>
    <n v="48600"/>
    <n v="54000"/>
    <x v="5"/>
    <n v="388800"/>
    <n v="432000"/>
    <n v="43200"/>
  </r>
  <r>
    <x v="25"/>
    <x v="325"/>
    <x v="69"/>
    <x v="1"/>
    <x v="2"/>
    <x v="17"/>
    <x v="0"/>
    <n v="72900"/>
    <n v="81000"/>
    <x v="3"/>
    <n v="510300"/>
    <n v="567000"/>
    <n v="56700"/>
  </r>
  <r>
    <x v="25"/>
    <x v="326"/>
    <x v="70"/>
    <x v="0"/>
    <x v="2"/>
    <x v="18"/>
    <x v="0"/>
    <n v="9450"/>
    <n v="10500"/>
    <x v="9"/>
    <n v="529200"/>
    <n v="588000"/>
    <n v="58800"/>
  </r>
  <r>
    <x v="25"/>
    <x v="327"/>
    <x v="71"/>
    <x v="1"/>
    <x v="2"/>
    <x v="19"/>
    <x v="1"/>
    <n v="36000"/>
    <n v="40000"/>
    <x v="10"/>
    <n v="360000"/>
    <n v="400000"/>
    <n v="40000"/>
  </r>
  <r>
    <x v="25"/>
    <x v="328"/>
    <x v="72"/>
    <x v="0"/>
    <x v="2"/>
    <x v="20"/>
    <x v="1"/>
    <n v="24300"/>
    <n v="27000"/>
    <x v="6"/>
    <n v="218700"/>
    <n v="243000"/>
    <n v="24300"/>
  </r>
  <r>
    <x v="25"/>
    <x v="329"/>
    <x v="73"/>
    <x v="0"/>
    <x v="2"/>
    <x v="21"/>
    <x v="1"/>
    <n v="9180"/>
    <n v="10200"/>
    <x v="11"/>
    <n v="247860"/>
    <n v="275400"/>
    <n v="27540"/>
  </r>
  <r>
    <x v="25"/>
    <x v="330"/>
    <x v="74"/>
    <x v="1"/>
    <x v="2"/>
    <x v="22"/>
    <x v="2"/>
    <n v="8640"/>
    <n v="9600"/>
    <x v="12"/>
    <n v="129600"/>
    <n v="144000"/>
    <n v="14400"/>
  </r>
  <r>
    <x v="25"/>
    <x v="331"/>
    <x v="75"/>
    <x v="0"/>
    <x v="2"/>
    <x v="23"/>
    <x v="2"/>
    <n v="8280"/>
    <n v="9200"/>
    <x v="0"/>
    <n v="24840"/>
    <n v="27600"/>
    <n v="2760"/>
  </r>
  <r>
    <x v="25"/>
    <x v="332"/>
    <x v="76"/>
    <x v="0"/>
    <x v="2"/>
    <x v="24"/>
    <x v="2"/>
    <n v="4950"/>
    <n v="5500"/>
    <x v="6"/>
    <n v="44550"/>
    <n v="49500"/>
    <n v="4950"/>
  </r>
  <r>
    <x v="25"/>
    <x v="333"/>
    <x v="77"/>
    <x v="1"/>
    <x v="2"/>
    <x v="25"/>
    <x v="2"/>
    <n v="3150"/>
    <n v="3500"/>
    <x v="8"/>
    <n v="69300"/>
    <n v="77000"/>
    <n v="7700"/>
  </r>
  <r>
    <x v="25"/>
    <x v="334"/>
    <x v="78"/>
    <x v="0"/>
    <x v="2"/>
    <x v="26"/>
    <x v="2"/>
    <n v="2700"/>
    <n v="3000"/>
    <x v="13"/>
    <n v="43200"/>
    <n v="48000"/>
    <n v="4800"/>
  </r>
  <r>
    <x v="25"/>
    <x v="335"/>
    <x v="79"/>
    <x v="1"/>
    <x v="2"/>
    <x v="27"/>
    <x v="2"/>
    <n v="4050"/>
    <n v="4500"/>
    <x v="14"/>
    <n v="24300"/>
    <n v="27000"/>
    <n v="2700"/>
  </r>
  <r>
    <x v="25"/>
    <x v="336"/>
    <x v="80"/>
    <x v="0"/>
    <x v="2"/>
    <x v="28"/>
    <x v="2"/>
    <n v="53100"/>
    <n v="59000"/>
    <x v="0"/>
    <n v="159300"/>
    <n v="177000"/>
    <n v="17700"/>
  </r>
  <r>
    <x v="25"/>
    <x v="337"/>
    <x v="81"/>
    <x v="1"/>
    <x v="2"/>
    <x v="29"/>
    <x v="2"/>
    <n v="88200"/>
    <n v="98000"/>
    <x v="1"/>
    <n v="441000"/>
    <n v="490000"/>
    <n v="49000"/>
  </r>
  <r>
    <x v="25"/>
    <x v="338"/>
    <x v="82"/>
    <x v="1"/>
    <x v="2"/>
    <x v="30"/>
    <x v="2"/>
    <n v="38250"/>
    <n v="42500"/>
    <x v="2"/>
    <n v="38250"/>
    <n v="42500"/>
    <n v="4250"/>
  </r>
  <r>
    <x v="25"/>
    <x v="339"/>
    <x v="83"/>
    <x v="1"/>
    <x v="2"/>
    <x v="31"/>
    <x v="2"/>
    <n v="2700"/>
    <n v="3000"/>
    <x v="1"/>
    <n v="13500"/>
    <n v="15000"/>
    <n v="1500"/>
  </r>
  <r>
    <x v="25"/>
    <x v="340"/>
    <x v="84"/>
    <x v="1"/>
    <x v="2"/>
    <x v="32"/>
    <x v="2"/>
    <n v="23850"/>
    <n v="26500"/>
    <x v="3"/>
    <n v="166950"/>
    <n v="185500"/>
    <n v="18550"/>
  </r>
  <r>
    <x v="25"/>
    <x v="341"/>
    <x v="85"/>
    <x v="1"/>
    <x v="2"/>
    <x v="33"/>
    <x v="2"/>
    <n v="24750"/>
    <n v="27500"/>
    <x v="4"/>
    <n v="99000"/>
    <n v="110000"/>
    <n v="11000"/>
  </r>
  <r>
    <x v="25"/>
    <x v="342"/>
    <x v="86"/>
    <x v="1"/>
    <x v="2"/>
    <x v="6"/>
    <x v="1"/>
    <n v="44550"/>
    <n v="49500"/>
    <x v="5"/>
    <n v="356400"/>
    <n v="396000"/>
    <n v="39600"/>
  </r>
  <r>
    <x v="25"/>
    <x v="343"/>
    <x v="87"/>
    <x v="1"/>
    <x v="2"/>
    <x v="7"/>
    <x v="1"/>
    <n v="9000"/>
    <n v="10000"/>
    <x v="5"/>
    <n v="72000"/>
    <n v="80000"/>
    <n v="8000"/>
  </r>
  <r>
    <x v="25"/>
    <x v="344"/>
    <x v="88"/>
    <x v="0"/>
    <x v="2"/>
    <x v="8"/>
    <x v="1"/>
    <n v="8640"/>
    <n v="9600"/>
    <x v="6"/>
    <n v="77760"/>
    <n v="86400"/>
    <n v="8640"/>
  </r>
  <r>
    <x v="25"/>
    <x v="345"/>
    <x v="89"/>
    <x v="1"/>
    <x v="2"/>
    <x v="9"/>
    <x v="1"/>
    <n v="9000"/>
    <n v="10000"/>
    <x v="7"/>
    <n v="18000"/>
    <n v="20000"/>
    <n v="2000"/>
  </r>
  <r>
    <x v="25"/>
    <x v="346"/>
    <x v="90"/>
    <x v="0"/>
    <x v="2"/>
    <x v="19"/>
    <x v="1"/>
    <n v="3870"/>
    <n v="4300"/>
    <x v="2"/>
    <n v="3870"/>
    <n v="4300"/>
    <n v="430"/>
  </r>
  <r>
    <x v="25"/>
    <x v="347"/>
    <x v="91"/>
    <x v="1"/>
    <x v="2"/>
    <x v="20"/>
    <x v="1"/>
    <n v="45450"/>
    <n v="50500"/>
    <x v="8"/>
    <n v="999900"/>
    <n v="1111000"/>
    <n v="111100"/>
  </r>
  <r>
    <x v="25"/>
    <x v="348"/>
    <x v="92"/>
    <x v="0"/>
    <x v="2"/>
    <x v="21"/>
    <x v="1"/>
    <n v="18225"/>
    <n v="20250"/>
    <x v="5"/>
    <n v="145800"/>
    <n v="162000"/>
    <n v="16200"/>
  </r>
  <r>
    <x v="25"/>
    <x v="349"/>
    <x v="93"/>
    <x v="1"/>
    <x v="2"/>
    <x v="6"/>
    <x v="1"/>
    <n v="1800"/>
    <n v="2000"/>
    <x v="3"/>
    <n v="12600"/>
    <n v="14000"/>
    <n v="1400"/>
  </r>
  <r>
    <x v="25"/>
    <x v="350"/>
    <x v="94"/>
    <x v="0"/>
    <x v="2"/>
    <x v="7"/>
    <x v="1"/>
    <n v="48600"/>
    <n v="54000"/>
    <x v="9"/>
    <n v="2721600"/>
    <n v="3024000"/>
    <n v="302400"/>
  </r>
  <r>
    <x v="25"/>
    <x v="351"/>
    <x v="95"/>
    <x v="1"/>
    <x v="2"/>
    <x v="8"/>
    <x v="1"/>
    <n v="72900"/>
    <n v="81000"/>
    <x v="10"/>
    <n v="729000"/>
    <n v="810000"/>
    <n v="81000"/>
  </r>
  <r>
    <x v="25"/>
    <x v="352"/>
    <x v="96"/>
    <x v="0"/>
    <x v="2"/>
    <x v="9"/>
    <x v="1"/>
    <n v="9450"/>
    <n v="10500"/>
    <x v="6"/>
    <n v="85050"/>
    <n v="94500"/>
    <n v="9450"/>
  </r>
  <r>
    <x v="25"/>
    <x v="353"/>
    <x v="97"/>
    <x v="1"/>
    <x v="2"/>
    <x v="19"/>
    <x v="1"/>
    <n v="36000"/>
    <n v="40000"/>
    <x v="11"/>
    <n v="972000"/>
    <n v="1080000"/>
    <n v="108000"/>
  </r>
  <r>
    <x v="25"/>
    <x v="354"/>
    <x v="98"/>
    <x v="1"/>
    <x v="2"/>
    <x v="20"/>
    <x v="1"/>
    <n v="24300"/>
    <n v="27000"/>
    <x v="12"/>
    <n v="364500"/>
    <n v="405000"/>
    <n v="40500"/>
  </r>
  <r>
    <x v="25"/>
    <x v="355"/>
    <x v="99"/>
    <x v="1"/>
    <x v="2"/>
    <x v="21"/>
    <x v="1"/>
    <n v="9180"/>
    <n v="10200"/>
    <x v="0"/>
    <n v="27540"/>
    <n v="30600"/>
    <n v="3060"/>
  </r>
  <r>
    <x v="25"/>
    <x v="356"/>
    <x v="100"/>
    <x v="1"/>
    <x v="2"/>
    <x v="22"/>
    <x v="2"/>
    <n v="8640"/>
    <n v="9600"/>
    <x v="6"/>
    <n v="77760"/>
    <n v="86400"/>
    <n v="8640"/>
  </r>
  <r>
    <x v="25"/>
    <x v="357"/>
    <x v="101"/>
    <x v="1"/>
    <x v="2"/>
    <x v="23"/>
    <x v="2"/>
    <n v="8280"/>
    <n v="9200"/>
    <x v="8"/>
    <n v="182160"/>
    <n v="202400"/>
    <n v="20240"/>
  </r>
  <r>
    <x v="25"/>
    <x v="358"/>
    <x v="102"/>
    <x v="1"/>
    <x v="2"/>
    <x v="24"/>
    <x v="2"/>
    <n v="4950"/>
    <n v="5500"/>
    <x v="13"/>
    <n v="79200"/>
    <n v="88000"/>
    <n v="8800"/>
  </r>
  <r>
    <x v="25"/>
    <x v="359"/>
    <x v="103"/>
    <x v="1"/>
    <x v="2"/>
    <x v="25"/>
    <x v="2"/>
    <n v="3150"/>
    <n v="3500"/>
    <x v="14"/>
    <n v="18900"/>
    <n v="21000"/>
    <n v="2100"/>
  </r>
  <r>
    <x v="25"/>
    <x v="360"/>
    <x v="104"/>
    <x v="0"/>
    <x v="2"/>
    <x v="26"/>
    <x v="2"/>
    <n v="2700"/>
    <n v="3000"/>
    <x v="0"/>
    <n v="8100"/>
    <n v="9000"/>
    <n v="900"/>
  </r>
  <r>
    <x v="25"/>
    <x v="361"/>
    <x v="105"/>
    <x v="1"/>
    <x v="2"/>
    <x v="27"/>
    <x v="2"/>
    <n v="4050"/>
    <n v="4500"/>
    <x v="1"/>
    <n v="20250"/>
    <n v="22500"/>
    <n v="2250"/>
  </r>
  <r>
    <x v="25"/>
    <x v="362"/>
    <x v="106"/>
    <x v="0"/>
    <x v="2"/>
    <x v="28"/>
    <x v="2"/>
    <n v="53100"/>
    <n v="59000"/>
    <x v="2"/>
    <n v="53100"/>
    <n v="59000"/>
    <n v="5900"/>
  </r>
  <r>
    <x v="25"/>
    <x v="363"/>
    <x v="107"/>
    <x v="0"/>
    <x v="2"/>
    <x v="29"/>
    <x v="2"/>
    <n v="88200"/>
    <n v="98000"/>
    <x v="1"/>
    <n v="441000"/>
    <n v="490000"/>
    <n v="49000"/>
  </r>
  <r>
    <x v="25"/>
    <x v="364"/>
    <x v="108"/>
    <x v="0"/>
    <x v="2"/>
    <x v="30"/>
    <x v="2"/>
    <n v="8640"/>
    <n v="9600"/>
    <x v="3"/>
    <n v="60480"/>
    <n v="67200"/>
    <n v="6720"/>
  </r>
  <r>
    <x v="25"/>
    <x v="365"/>
    <x v="109"/>
    <x v="0"/>
    <x v="2"/>
    <x v="31"/>
    <x v="2"/>
    <n v="8280"/>
    <n v="9200"/>
    <x v="4"/>
    <n v="33120"/>
    <n v="36800"/>
    <n v="3680"/>
  </r>
  <r>
    <x v="25"/>
    <x v="366"/>
    <x v="110"/>
    <x v="1"/>
    <x v="2"/>
    <x v="32"/>
    <x v="2"/>
    <n v="4950"/>
    <n v="5500"/>
    <x v="5"/>
    <n v="39600"/>
    <n v="44000"/>
    <n v="4400"/>
  </r>
  <r>
    <x v="25"/>
    <x v="367"/>
    <x v="111"/>
    <x v="1"/>
    <x v="2"/>
    <x v="33"/>
    <x v="2"/>
    <n v="3150"/>
    <n v="3500"/>
    <x v="5"/>
    <n v="25200"/>
    <n v="28000"/>
    <n v="2800"/>
  </r>
  <r>
    <x v="25"/>
    <x v="368"/>
    <x v="112"/>
    <x v="1"/>
    <x v="2"/>
    <x v="6"/>
    <x v="1"/>
    <n v="2700"/>
    <n v="3000"/>
    <x v="6"/>
    <n v="24300"/>
    <n v="27000"/>
    <n v="2700"/>
  </r>
  <r>
    <x v="25"/>
    <x v="369"/>
    <x v="113"/>
    <x v="1"/>
    <x v="2"/>
    <x v="7"/>
    <x v="1"/>
    <n v="4050"/>
    <n v="4500"/>
    <x v="7"/>
    <n v="8100"/>
    <n v="9000"/>
    <n v="900"/>
  </r>
  <r>
    <x v="25"/>
    <x v="370"/>
    <x v="114"/>
    <x v="0"/>
    <x v="2"/>
    <x v="8"/>
    <x v="1"/>
    <n v="53100"/>
    <n v="59000"/>
    <x v="2"/>
    <n v="53100"/>
    <n v="59000"/>
    <n v="5900"/>
  </r>
  <r>
    <x v="25"/>
    <x v="371"/>
    <x v="115"/>
    <x v="0"/>
    <x v="2"/>
    <x v="9"/>
    <x v="1"/>
    <n v="88200"/>
    <n v="98000"/>
    <x v="8"/>
    <n v="1940400"/>
    <n v="2156000"/>
    <n v="215600"/>
  </r>
  <r>
    <x v="25"/>
    <x v="372"/>
    <x v="116"/>
    <x v="1"/>
    <x v="2"/>
    <x v="19"/>
    <x v="1"/>
    <n v="38250"/>
    <n v="42500"/>
    <x v="5"/>
    <n v="306000"/>
    <n v="340000"/>
    <n v="34000"/>
  </r>
  <r>
    <x v="25"/>
    <x v="373"/>
    <x v="117"/>
    <x v="1"/>
    <x v="2"/>
    <x v="20"/>
    <x v="1"/>
    <n v="2700"/>
    <n v="3000"/>
    <x v="3"/>
    <n v="18900"/>
    <n v="21000"/>
    <n v="2100"/>
  </r>
  <r>
    <x v="25"/>
    <x v="374"/>
    <x v="118"/>
    <x v="0"/>
    <x v="2"/>
    <x v="21"/>
    <x v="1"/>
    <n v="23850"/>
    <n v="26500"/>
    <x v="9"/>
    <n v="1335600"/>
    <n v="1484000"/>
    <n v="148400"/>
  </r>
  <r>
    <x v="25"/>
    <x v="375"/>
    <x v="119"/>
    <x v="0"/>
    <x v="2"/>
    <x v="6"/>
    <x v="1"/>
    <n v="24750"/>
    <n v="27500"/>
    <x v="10"/>
    <n v="247500"/>
    <n v="275000"/>
    <n v="27500"/>
  </r>
  <r>
    <x v="25"/>
    <x v="376"/>
    <x v="120"/>
    <x v="0"/>
    <x v="2"/>
    <x v="0"/>
    <x v="0"/>
    <n v="44550"/>
    <n v="49500"/>
    <x v="6"/>
    <n v="400950"/>
    <n v="445500"/>
    <n v="44550"/>
  </r>
  <r>
    <x v="25"/>
    <x v="377"/>
    <x v="121"/>
    <x v="0"/>
    <x v="2"/>
    <x v="1"/>
    <x v="0"/>
    <n v="9000"/>
    <n v="10000"/>
    <x v="11"/>
    <n v="243000"/>
    <n v="270000"/>
    <n v="27000"/>
  </r>
  <r>
    <x v="25"/>
    <x v="378"/>
    <x v="122"/>
    <x v="1"/>
    <x v="2"/>
    <x v="2"/>
    <x v="0"/>
    <n v="8640"/>
    <n v="9600"/>
    <x v="12"/>
    <n v="129600"/>
    <n v="144000"/>
    <n v="14400"/>
  </r>
  <r>
    <x v="25"/>
    <x v="379"/>
    <x v="123"/>
    <x v="1"/>
    <x v="2"/>
    <x v="3"/>
    <x v="0"/>
    <n v="9000"/>
    <n v="10000"/>
    <x v="0"/>
    <n v="27000"/>
    <n v="30000"/>
    <n v="3000"/>
  </r>
  <r>
    <x v="25"/>
    <x v="380"/>
    <x v="124"/>
    <x v="1"/>
    <x v="2"/>
    <x v="4"/>
    <x v="0"/>
    <n v="3870"/>
    <n v="4300"/>
    <x v="6"/>
    <n v="34830"/>
    <n v="38700"/>
    <n v="3870"/>
  </r>
  <r>
    <x v="25"/>
    <x v="381"/>
    <x v="125"/>
    <x v="1"/>
    <x v="2"/>
    <x v="5"/>
    <x v="0"/>
    <n v="8640"/>
    <n v="9600"/>
    <x v="8"/>
    <n v="190080"/>
    <n v="211200"/>
    <n v="21120"/>
  </r>
  <r>
    <x v="25"/>
    <x v="382"/>
    <x v="126"/>
    <x v="1"/>
    <x v="2"/>
    <x v="6"/>
    <x v="1"/>
    <n v="8280"/>
    <n v="9200"/>
    <x v="13"/>
    <n v="132480"/>
    <n v="147200"/>
    <n v="14720"/>
  </r>
  <r>
    <x v="25"/>
    <x v="383"/>
    <x v="127"/>
    <x v="1"/>
    <x v="2"/>
    <x v="7"/>
    <x v="1"/>
    <n v="4950"/>
    <n v="5500"/>
    <x v="14"/>
    <n v="29700"/>
    <n v="33000"/>
    <n v="3300"/>
  </r>
  <r>
    <x v="25"/>
    <x v="384"/>
    <x v="128"/>
    <x v="0"/>
    <x v="2"/>
    <x v="8"/>
    <x v="1"/>
    <n v="3150"/>
    <n v="3500"/>
    <x v="0"/>
    <n v="9450"/>
    <n v="10500"/>
    <n v="1050"/>
  </r>
  <r>
    <x v="25"/>
    <x v="385"/>
    <x v="129"/>
    <x v="0"/>
    <x v="2"/>
    <x v="9"/>
    <x v="1"/>
    <n v="2700"/>
    <n v="3000"/>
    <x v="1"/>
    <n v="13500"/>
    <n v="15000"/>
    <n v="1500"/>
  </r>
  <r>
    <x v="25"/>
    <x v="386"/>
    <x v="130"/>
    <x v="0"/>
    <x v="2"/>
    <x v="10"/>
    <x v="0"/>
    <n v="4050"/>
    <n v="4500"/>
    <x v="2"/>
    <n v="4050"/>
    <n v="4500"/>
    <n v="450"/>
  </r>
  <r>
    <x v="25"/>
    <x v="387"/>
    <x v="131"/>
    <x v="1"/>
    <x v="2"/>
    <x v="11"/>
    <x v="0"/>
    <n v="53100"/>
    <n v="59000"/>
    <x v="1"/>
    <n v="265500"/>
    <n v="295000"/>
    <n v="29500"/>
  </r>
  <r>
    <x v="25"/>
    <x v="388"/>
    <x v="132"/>
    <x v="1"/>
    <x v="2"/>
    <x v="12"/>
    <x v="0"/>
    <n v="88200"/>
    <n v="98000"/>
    <x v="3"/>
    <n v="617400"/>
    <n v="686000"/>
    <n v="68600"/>
  </r>
  <r>
    <x v="25"/>
    <x v="389"/>
    <x v="133"/>
    <x v="1"/>
    <x v="2"/>
    <x v="13"/>
    <x v="0"/>
    <n v="38250"/>
    <n v="42500"/>
    <x v="4"/>
    <n v="153000"/>
    <n v="170000"/>
    <n v="17000"/>
  </r>
  <r>
    <x v="25"/>
    <x v="390"/>
    <x v="134"/>
    <x v="0"/>
    <x v="2"/>
    <x v="14"/>
    <x v="0"/>
    <n v="2700"/>
    <n v="3000"/>
    <x v="5"/>
    <n v="21600"/>
    <n v="24000"/>
    <n v="2400"/>
  </r>
  <r>
    <x v="25"/>
    <x v="391"/>
    <x v="135"/>
    <x v="1"/>
    <x v="2"/>
    <x v="15"/>
    <x v="0"/>
    <n v="23850"/>
    <n v="26500"/>
    <x v="5"/>
    <n v="190800"/>
    <n v="212000"/>
    <n v="21200"/>
  </r>
  <r>
    <x v="25"/>
    <x v="392"/>
    <x v="136"/>
    <x v="1"/>
    <x v="2"/>
    <x v="16"/>
    <x v="0"/>
    <n v="24750"/>
    <n v="27500"/>
    <x v="6"/>
    <n v="222750"/>
    <n v="247500"/>
    <n v="24750"/>
  </r>
  <r>
    <x v="25"/>
    <x v="393"/>
    <x v="137"/>
    <x v="0"/>
    <x v="2"/>
    <x v="17"/>
    <x v="0"/>
    <n v="44550"/>
    <n v="49500"/>
    <x v="7"/>
    <n v="89100"/>
    <n v="99000"/>
    <n v="9900"/>
  </r>
  <r>
    <x v="25"/>
    <x v="394"/>
    <x v="138"/>
    <x v="1"/>
    <x v="2"/>
    <x v="18"/>
    <x v="0"/>
    <n v="9000"/>
    <n v="10000"/>
    <x v="2"/>
    <n v="9000"/>
    <n v="10000"/>
    <n v="1000"/>
  </r>
  <r>
    <x v="25"/>
    <x v="395"/>
    <x v="139"/>
    <x v="1"/>
    <x v="2"/>
    <x v="19"/>
    <x v="1"/>
    <n v="8640"/>
    <n v="9600"/>
    <x v="8"/>
    <n v="190080"/>
    <n v="211200"/>
    <n v="21120"/>
  </r>
  <r>
    <x v="25"/>
    <x v="396"/>
    <x v="140"/>
    <x v="0"/>
    <x v="2"/>
    <x v="20"/>
    <x v="1"/>
    <n v="9000"/>
    <n v="10000"/>
    <x v="5"/>
    <n v="72000"/>
    <n v="80000"/>
    <n v="8000"/>
  </r>
  <r>
    <x v="25"/>
    <x v="397"/>
    <x v="141"/>
    <x v="1"/>
    <x v="2"/>
    <x v="21"/>
    <x v="1"/>
    <n v="3870"/>
    <n v="4300"/>
    <x v="3"/>
    <n v="27090"/>
    <n v="30100"/>
    <n v="3010"/>
  </r>
  <r>
    <x v="25"/>
    <x v="398"/>
    <x v="142"/>
    <x v="1"/>
    <x v="2"/>
    <x v="22"/>
    <x v="2"/>
    <n v="8280"/>
    <n v="9200"/>
    <x v="9"/>
    <n v="463680"/>
    <n v="515200"/>
    <n v="51520"/>
  </r>
  <r>
    <x v="25"/>
    <x v="399"/>
    <x v="143"/>
    <x v="0"/>
    <x v="2"/>
    <x v="23"/>
    <x v="2"/>
    <n v="4950"/>
    <n v="5500"/>
    <x v="10"/>
    <n v="49500"/>
    <n v="55000"/>
    <n v="5500"/>
  </r>
  <r>
    <x v="25"/>
    <x v="400"/>
    <x v="144"/>
    <x v="1"/>
    <x v="2"/>
    <x v="24"/>
    <x v="2"/>
    <n v="3150"/>
    <n v="3500"/>
    <x v="6"/>
    <n v="28350"/>
    <n v="31500"/>
    <n v="3150"/>
  </r>
  <r>
    <x v="25"/>
    <x v="401"/>
    <x v="145"/>
    <x v="0"/>
    <x v="2"/>
    <x v="25"/>
    <x v="2"/>
    <n v="2700"/>
    <n v="3000"/>
    <x v="11"/>
    <n v="72900"/>
    <n v="81000"/>
    <n v="8100"/>
  </r>
  <r>
    <x v="25"/>
    <x v="402"/>
    <x v="146"/>
    <x v="1"/>
    <x v="2"/>
    <x v="26"/>
    <x v="2"/>
    <n v="4050"/>
    <n v="4500"/>
    <x v="12"/>
    <n v="60750"/>
    <n v="67500"/>
    <n v="6750"/>
  </r>
  <r>
    <x v="25"/>
    <x v="403"/>
    <x v="147"/>
    <x v="0"/>
    <x v="2"/>
    <x v="27"/>
    <x v="2"/>
    <n v="8280"/>
    <n v="9200"/>
    <x v="0"/>
    <n v="24840"/>
    <n v="27600"/>
    <n v="2760"/>
  </r>
  <r>
    <x v="25"/>
    <x v="404"/>
    <x v="148"/>
    <x v="0"/>
    <x v="2"/>
    <x v="28"/>
    <x v="2"/>
    <n v="4950"/>
    <n v="5500"/>
    <x v="6"/>
    <n v="44550"/>
    <n v="49500"/>
    <n v="4950"/>
  </r>
  <r>
    <x v="25"/>
    <x v="405"/>
    <x v="149"/>
    <x v="0"/>
    <x v="2"/>
    <x v="29"/>
    <x v="2"/>
    <n v="3150"/>
    <n v="3500"/>
    <x v="8"/>
    <n v="69300"/>
    <n v="77000"/>
    <n v="7700"/>
  </r>
  <r>
    <x v="25"/>
    <x v="406"/>
    <x v="135"/>
    <x v="1"/>
    <x v="2"/>
    <x v="30"/>
    <x v="2"/>
    <n v="2700"/>
    <n v="3000"/>
    <x v="13"/>
    <n v="43200"/>
    <n v="48000"/>
    <n v="4800"/>
  </r>
  <r>
    <x v="25"/>
    <x v="407"/>
    <x v="136"/>
    <x v="1"/>
    <x v="2"/>
    <x v="31"/>
    <x v="2"/>
    <n v="4050"/>
    <n v="4500"/>
    <x v="14"/>
    <n v="24300"/>
    <n v="27000"/>
    <n v="2700"/>
  </r>
  <r>
    <x v="25"/>
    <x v="408"/>
    <x v="137"/>
    <x v="0"/>
    <x v="2"/>
    <x v="32"/>
    <x v="2"/>
    <n v="8280"/>
    <n v="9200"/>
    <x v="0"/>
    <n v="24840"/>
    <n v="27600"/>
    <n v="2760"/>
  </r>
  <r>
    <x v="25"/>
    <x v="409"/>
    <x v="138"/>
    <x v="1"/>
    <x v="2"/>
    <x v="33"/>
    <x v="2"/>
    <n v="4950"/>
    <n v="5500"/>
    <x v="1"/>
    <n v="24750"/>
    <n v="27500"/>
    <n v="2750"/>
  </r>
  <r>
    <x v="25"/>
    <x v="410"/>
    <x v="139"/>
    <x v="1"/>
    <x v="2"/>
    <x v="0"/>
    <x v="0"/>
    <n v="3150"/>
    <n v="3500"/>
    <x v="2"/>
    <n v="3150"/>
    <n v="3500"/>
    <n v="350"/>
  </r>
  <r>
    <x v="25"/>
    <x v="411"/>
    <x v="140"/>
    <x v="0"/>
    <x v="2"/>
    <x v="1"/>
    <x v="0"/>
    <n v="2700"/>
    <n v="3000"/>
    <x v="1"/>
    <n v="13500"/>
    <n v="15000"/>
    <n v="1500"/>
  </r>
  <r>
    <x v="25"/>
    <x v="412"/>
    <x v="141"/>
    <x v="1"/>
    <x v="2"/>
    <x v="2"/>
    <x v="0"/>
    <n v="4050"/>
    <n v="4500"/>
    <x v="3"/>
    <n v="28350"/>
    <n v="31500"/>
    <n v="3150"/>
  </r>
  <r>
    <x v="25"/>
    <x v="413"/>
    <x v="142"/>
    <x v="1"/>
    <x v="2"/>
    <x v="3"/>
    <x v="0"/>
    <n v="8280"/>
    <n v="9200"/>
    <x v="4"/>
    <n v="33120"/>
    <n v="36800"/>
    <n v="3680"/>
  </r>
  <r>
    <x v="25"/>
    <x v="414"/>
    <x v="143"/>
    <x v="0"/>
    <x v="2"/>
    <x v="4"/>
    <x v="0"/>
    <n v="4950"/>
    <n v="5500"/>
    <x v="5"/>
    <n v="39600"/>
    <n v="44000"/>
    <n v="4400"/>
  </r>
  <r>
    <x v="25"/>
    <x v="415"/>
    <x v="144"/>
    <x v="1"/>
    <x v="2"/>
    <x v="5"/>
    <x v="0"/>
    <n v="3150"/>
    <n v="3500"/>
    <x v="5"/>
    <n v="25200"/>
    <n v="28000"/>
    <n v="2800"/>
  </r>
  <r>
    <x v="25"/>
    <x v="416"/>
    <x v="145"/>
    <x v="0"/>
    <x v="2"/>
    <x v="6"/>
    <x v="1"/>
    <n v="2700"/>
    <n v="3000"/>
    <x v="6"/>
    <n v="24300"/>
    <n v="27000"/>
    <n v="2700"/>
  </r>
  <r>
    <x v="25"/>
    <x v="417"/>
    <x v="146"/>
    <x v="1"/>
    <x v="2"/>
    <x v="7"/>
    <x v="1"/>
    <n v="4050"/>
    <n v="4500"/>
    <x v="7"/>
    <n v="8100"/>
    <n v="9000"/>
    <n v="900"/>
  </r>
  <r>
    <x v="25"/>
    <x v="418"/>
    <x v="147"/>
    <x v="0"/>
    <x v="2"/>
    <x v="8"/>
    <x v="1"/>
    <n v="24750"/>
    <n v="27500"/>
    <x v="2"/>
    <n v="24750"/>
    <n v="27500"/>
    <n v="2750"/>
  </r>
  <r>
    <x v="25"/>
    <x v="419"/>
    <x v="148"/>
    <x v="0"/>
    <x v="2"/>
    <x v="9"/>
    <x v="1"/>
    <n v="44550"/>
    <n v="49500"/>
    <x v="8"/>
    <n v="980100"/>
    <n v="1089000"/>
    <n v="108900"/>
  </r>
  <r>
    <x v="25"/>
    <x v="420"/>
    <x v="149"/>
    <x v="0"/>
    <x v="2"/>
    <x v="10"/>
    <x v="0"/>
    <n v="9000"/>
    <n v="10000"/>
    <x v="5"/>
    <n v="72000"/>
    <n v="80000"/>
    <n v="8000"/>
  </r>
  <r>
    <x v="25"/>
    <x v="421"/>
    <x v="135"/>
    <x v="1"/>
    <x v="2"/>
    <x v="11"/>
    <x v="0"/>
    <n v="8640"/>
    <n v="9600"/>
    <x v="3"/>
    <n v="60480"/>
    <n v="67200"/>
    <n v="6720"/>
  </r>
  <r>
    <x v="25"/>
    <x v="422"/>
    <x v="136"/>
    <x v="1"/>
    <x v="2"/>
    <x v="12"/>
    <x v="0"/>
    <n v="9000"/>
    <n v="10000"/>
    <x v="9"/>
    <n v="504000"/>
    <n v="560000"/>
    <n v="56000"/>
  </r>
  <r>
    <x v="25"/>
    <x v="423"/>
    <x v="137"/>
    <x v="0"/>
    <x v="2"/>
    <x v="13"/>
    <x v="0"/>
    <n v="3870"/>
    <n v="4300"/>
    <x v="10"/>
    <n v="38700"/>
    <n v="43000"/>
    <n v="4300"/>
  </r>
  <r>
    <x v="25"/>
    <x v="424"/>
    <x v="138"/>
    <x v="1"/>
    <x v="2"/>
    <x v="14"/>
    <x v="0"/>
    <n v="45450"/>
    <n v="50500"/>
    <x v="6"/>
    <n v="409050"/>
    <n v="454500"/>
    <n v="45450"/>
  </r>
  <r>
    <x v="25"/>
    <x v="425"/>
    <x v="139"/>
    <x v="1"/>
    <x v="2"/>
    <x v="15"/>
    <x v="0"/>
    <n v="18225"/>
    <n v="20250"/>
    <x v="11"/>
    <n v="492075"/>
    <n v="546750"/>
    <n v="54675"/>
  </r>
  <r>
    <x v="25"/>
    <x v="426"/>
    <x v="140"/>
    <x v="0"/>
    <x v="2"/>
    <x v="16"/>
    <x v="0"/>
    <n v="1800"/>
    <n v="2000"/>
    <x v="12"/>
    <n v="27000"/>
    <n v="30000"/>
    <n v="3000"/>
  </r>
  <r>
    <x v="25"/>
    <x v="427"/>
    <x v="141"/>
    <x v="1"/>
    <x v="2"/>
    <x v="17"/>
    <x v="0"/>
    <n v="48600"/>
    <n v="54000"/>
    <x v="0"/>
    <n v="145800"/>
    <n v="162000"/>
    <n v="16200"/>
  </r>
  <r>
    <x v="25"/>
    <x v="428"/>
    <x v="142"/>
    <x v="1"/>
    <x v="2"/>
    <x v="18"/>
    <x v="0"/>
    <n v="72900"/>
    <n v="81000"/>
    <x v="6"/>
    <n v="656100"/>
    <n v="729000"/>
    <n v="72900"/>
  </r>
  <r>
    <x v="25"/>
    <x v="429"/>
    <x v="143"/>
    <x v="0"/>
    <x v="2"/>
    <x v="19"/>
    <x v="1"/>
    <n v="9450"/>
    <n v="10500"/>
    <x v="8"/>
    <n v="207900"/>
    <n v="231000"/>
    <n v="23100"/>
  </r>
  <r>
    <x v="25"/>
    <x v="430"/>
    <x v="144"/>
    <x v="1"/>
    <x v="2"/>
    <x v="20"/>
    <x v="1"/>
    <n v="36000"/>
    <n v="40000"/>
    <x v="13"/>
    <n v="576000"/>
    <n v="640000"/>
    <n v="64000"/>
  </r>
  <r>
    <x v="25"/>
    <x v="431"/>
    <x v="145"/>
    <x v="0"/>
    <x v="2"/>
    <x v="21"/>
    <x v="1"/>
    <n v="24300"/>
    <n v="27000"/>
    <x v="14"/>
    <n v="145800"/>
    <n v="162000"/>
    <n v="16200"/>
  </r>
  <r>
    <x v="25"/>
    <x v="432"/>
    <x v="146"/>
    <x v="1"/>
    <x v="2"/>
    <x v="22"/>
    <x v="2"/>
    <n v="9180"/>
    <n v="10200"/>
    <x v="0"/>
    <n v="27540"/>
    <n v="30600"/>
    <n v="3060"/>
  </r>
  <r>
    <x v="25"/>
    <x v="433"/>
    <x v="147"/>
    <x v="0"/>
    <x v="2"/>
    <x v="23"/>
    <x v="2"/>
    <n v="8640"/>
    <n v="9600"/>
    <x v="1"/>
    <n v="43200"/>
    <n v="48000"/>
    <n v="4800"/>
  </r>
  <r>
    <x v="25"/>
    <x v="434"/>
    <x v="148"/>
    <x v="0"/>
    <x v="2"/>
    <x v="24"/>
    <x v="2"/>
    <n v="8280"/>
    <n v="9200"/>
    <x v="2"/>
    <n v="8280"/>
    <n v="9200"/>
    <n v="920"/>
  </r>
  <r>
    <x v="25"/>
    <x v="435"/>
    <x v="149"/>
    <x v="0"/>
    <x v="2"/>
    <x v="25"/>
    <x v="2"/>
    <n v="4950"/>
    <n v="5500"/>
    <x v="1"/>
    <n v="24750"/>
    <n v="27500"/>
    <n v="2750"/>
  </r>
  <r>
    <x v="25"/>
    <x v="436"/>
    <x v="135"/>
    <x v="1"/>
    <x v="2"/>
    <x v="26"/>
    <x v="2"/>
    <n v="3150"/>
    <n v="3500"/>
    <x v="3"/>
    <n v="22050"/>
    <n v="24500"/>
    <n v="2450"/>
  </r>
  <r>
    <x v="25"/>
    <x v="437"/>
    <x v="136"/>
    <x v="1"/>
    <x v="2"/>
    <x v="27"/>
    <x v="2"/>
    <n v="2700"/>
    <n v="3000"/>
    <x v="4"/>
    <n v="10800"/>
    <n v="12000"/>
    <n v="1200"/>
  </r>
  <r>
    <x v="25"/>
    <x v="438"/>
    <x v="137"/>
    <x v="0"/>
    <x v="2"/>
    <x v="28"/>
    <x v="2"/>
    <n v="4050"/>
    <n v="4500"/>
    <x v="5"/>
    <n v="32400"/>
    <n v="36000"/>
    <n v="3600"/>
  </r>
  <r>
    <x v="25"/>
    <x v="439"/>
    <x v="138"/>
    <x v="1"/>
    <x v="2"/>
    <x v="29"/>
    <x v="2"/>
    <n v="53100"/>
    <n v="59000"/>
    <x v="5"/>
    <n v="424800"/>
    <n v="472000"/>
    <n v="47200"/>
  </r>
  <r>
    <x v="25"/>
    <x v="440"/>
    <x v="139"/>
    <x v="1"/>
    <x v="2"/>
    <x v="30"/>
    <x v="2"/>
    <n v="88200"/>
    <n v="98000"/>
    <x v="6"/>
    <n v="793800"/>
    <n v="882000"/>
    <n v="88200"/>
  </r>
  <r>
    <x v="25"/>
    <x v="441"/>
    <x v="140"/>
    <x v="0"/>
    <x v="2"/>
    <x v="31"/>
    <x v="2"/>
    <n v="38250"/>
    <n v="42500"/>
    <x v="7"/>
    <n v="76500"/>
    <n v="85000"/>
    <n v="8500"/>
  </r>
  <r>
    <x v="25"/>
    <x v="442"/>
    <x v="141"/>
    <x v="1"/>
    <x v="2"/>
    <x v="32"/>
    <x v="2"/>
    <n v="2700"/>
    <n v="3000"/>
    <x v="2"/>
    <n v="2700"/>
    <n v="3000"/>
    <n v="300"/>
  </r>
  <r>
    <x v="25"/>
    <x v="443"/>
    <x v="142"/>
    <x v="1"/>
    <x v="2"/>
    <x v="33"/>
    <x v="2"/>
    <n v="23850"/>
    <n v="26500"/>
    <x v="8"/>
    <n v="524700"/>
    <n v="583000"/>
    <n v="58300"/>
  </r>
  <r>
    <x v="25"/>
    <x v="444"/>
    <x v="143"/>
    <x v="0"/>
    <x v="2"/>
    <x v="0"/>
    <x v="0"/>
    <n v="24750"/>
    <n v="27500"/>
    <x v="5"/>
    <n v="198000"/>
    <n v="220000"/>
    <n v="22000"/>
  </r>
  <r>
    <x v="25"/>
    <x v="445"/>
    <x v="144"/>
    <x v="1"/>
    <x v="2"/>
    <x v="1"/>
    <x v="0"/>
    <n v="44550"/>
    <n v="49500"/>
    <x v="3"/>
    <n v="311850"/>
    <n v="346500"/>
    <n v="34650"/>
  </r>
  <r>
    <x v="25"/>
    <x v="446"/>
    <x v="145"/>
    <x v="0"/>
    <x v="2"/>
    <x v="2"/>
    <x v="0"/>
    <n v="9000"/>
    <n v="10000"/>
    <x v="9"/>
    <n v="504000"/>
    <n v="560000"/>
    <n v="56000"/>
  </r>
  <r>
    <x v="25"/>
    <x v="447"/>
    <x v="146"/>
    <x v="1"/>
    <x v="1"/>
    <x v="3"/>
    <x v="0"/>
    <n v="8640"/>
    <n v="9600"/>
    <x v="10"/>
    <n v="86400"/>
    <n v="96000"/>
    <n v="9600"/>
  </r>
  <r>
    <x v="25"/>
    <x v="448"/>
    <x v="147"/>
    <x v="0"/>
    <x v="3"/>
    <x v="4"/>
    <x v="0"/>
    <n v="9000"/>
    <n v="10000"/>
    <x v="6"/>
    <n v="81000"/>
    <n v="90000"/>
    <n v="9000"/>
  </r>
  <r>
    <x v="25"/>
    <x v="449"/>
    <x v="148"/>
    <x v="0"/>
    <x v="0"/>
    <x v="5"/>
    <x v="0"/>
    <n v="3870"/>
    <n v="4300"/>
    <x v="11"/>
    <n v="104490"/>
    <n v="116100"/>
    <n v="11610"/>
  </r>
  <r>
    <x v="25"/>
    <x v="450"/>
    <x v="149"/>
    <x v="0"/>
    <x v="1"/>
    <x v="6"/>
    <x v="1"/>
    <n v="45450"/>
    <n v="50500"/>
    <x v="12"/>
    <n v="681750"/>
    <n v="757500"/>
    <n v="75750"/>
  </r>
  <r>
    <x v="25"/>
    <x v="451"/>
    <x v="135"/>
    <x v="1"/>
    <x v="3"/>
    <x v="7"/>
    <x v="1"/>
    <n v="18225"/>
    <n v="20250"/>
    <x v="0"/>
    <n v="54675"/>
    <n v="60750"/>
    <n v="6075"/>
  </r>
  <r>
    <x v="25"/>
    <x v="452"/>
    <x v="136"/>
    <x v="1"/>
    <x v="0"/>
    <x v="8"/>
    <x v="1"/>
    <n v="1800"/>
    <n v="2000"/>
    <x v="6"/>
    <n v="16200"/>
    <n v="18000"/>
    <n v="1800"/>
  </r>
  <r>
    <x v="25"/>
    <x v="453"/>
    <x v="137"/>
    <x v="0"/>
    <x v="1"/>
    <x v="9"/>
    <x v="1"/>
    <n v="48600"/>
    <n v="54000"/>
    <x v="8"/>
    <n v="1069200"/>
    <n v="1188000"/>
    <n v="118800"/>
  </r>
  <r>
    <x v="25"/>
    <x v="454"/>
    <x v="138"/>
    <x v="1"/>
    <x v="3"/>
    <x v="10"/>
    <x v="0"/>
    <n v="72900"/>
    <n v="81000"/>
    <x v="13"/>
    <n v="1166400"/>
    <n v="1296000"/>
    <n v="129600"/>
  </r>
  <r>
    <x v="25"/>
    <x v="455"/>
    <x v="139"/>
    <x v="1"/>
    <x v="0"/>
    <x v="11"/>
    <x v="0"/>
    <n v="9450"/>
    <n v="10500"/>
    <x v="14"/>
    <n v="56700"/>
    <n v="63000"/>
    <n v="6300"/>
  </r>
  <r>
    <x v="25"/>
    <x v="456"/>
    <x v="140"/>
    <x v="0"/>
    <x v="1"/>
    <x v="12"/>
    <x v="0"/>
    <n v="36000"/>
    <n v="40000"/>
    <x v="0"/>
    <n v="108000"/>
    <n v="120000"/>
    <n v="12000"/>
  </r>
  <r>
    <x v="25"/>
    <x v="457"/>
    <x v="141"/>
    <x v="1"/>
    <x v="3"/>
    <x v="13"/>
    <x v="0"/>
    <n v="24300"/>
    <n v="27000"/>
    <x v="1"/>
    <n v="121500"/>
    <n v="135000"/>
    <n v="13500"/>
  </r>
  <r>
    <x v="25"/>
    <x v="458"/>
    <x v="142"/>
    <x v="1"/>
    <x v="0"/>
    <x v="14"/>
    <x v="0"/>
    <n v="9180"/>
    <n v="10200"/>
    <x v="2"/>
    <n v="9180"/>
    <n v="10200"/>
    <n v="1020"/>
  </r>
  <r>
    <x v="25"/>
    <x v="459"/>
    <x v="143"/>
    <x v="0"/>
    <x v="1"/>
    <x v="15"/>
    <x v="0"/>
    <n v="8640"/>
    <n v="9600"/>
    <x v="1"/>
    <n v="43200"/>
    <n v="48000"/>
    <n v="4800"/>
  </r>
  <r>
    <x v="25"/>
    <x v="460"/>
    <x v="144"/>
    <x v="1"/>
    <x v="3"/>
    <x v="16"/>
    <x v="0"/>
    <n v="8280"/>
    <n v="9200"/>
    <x v="3"/>
    <n v="57960"/>
    <n v="64400"/>
    <n v="6440"/>
  </r>
  <r>
    <x v="25"/>
    <x v="461"/>
    <x v="145"/>
    <x v="0"/>
    <x v="0"/>
    <x v="17"/>
    <x v="0"/>
    <n v="4950"/>
    <n v="5500"/>
    <x v="4"/>
    <n v="19800"/>
    <n v="22000"/>
    <n v="2200"/>
  </r>
  <r>
    <x v="25"/>
    <x v="462"/>
    <x v="146"/>
    <x v="1"/>
    <x v="1"/>
    <x v="18"/>
    <x v="0"/>
    <n v="3150"/>
    <n v="3500"/>
    <x v="5"/>
    <n v="25200"/>
    <n v="28000"/>
    <n v="2800"/>
  </r>
  <r>
    <x v="25"/>
    <x v="463"/>
    <x v="147"/>
    <x v="0"/>
    <x v="1"/>
    <x v="19"/>
    <x v="1"/>
    <n v="2700"/>
    <n v="3000"/>
    <x v="5"/>
    <n v="21600"/>
    <n v="24000"/>
    <n v="2400"/>
  </r>
  <r>
    <x v="25"/>
    <x v="464"/>
    <x v="148"/>
    <x v="0"/>
    <x v="1"/>
    <x v="20"/>
    <x v="1"/>
    <n v="4050"/>
    <n v="4500"/>
    <x v="6"/>
    <n v="36450"/>
    <n v="40500"/>
    <n v="4050"/>
  </r>
  <r>
    <x v="25"/>
    <x v="465"/>
    <x v="149"/>
    <x v="0"/>
    <x v="1"/>
    <x v="21"/>
    <x v="1"/>
    <n v="53100"/>
    <n v="59000"/>
    <x v="7"/>
    <n v="106200"/>
    <n v="118000"/>
    <n v="11800"/>
  </r>
  <r>
    <x v="25"/>
    <x v="466"/>
    <x v="0"/>
    <x v="0"/>
    <x v="1"/>
    <x v="22"/>
    <x v="2"/>
    <n v="88200"/>
    <n v="98000"/>
    <x v="2"/>
    <n v="88200"/>
    <n v="98000"/>
    <n v="9800"/>
  </r>
  <r>
    <x v="25"/>
    <x v="467"/>
    <x v="1"/>
    <x v="1"/>
    <x v="1"/>
    <x v="23"/>
    <x v="2"/>
    <n v="8640"/>
    <n v="9600"/>
    <x v="8"/>
    <n v="190080"/>
    <n v="211200"/>
    <n v="21120"/>
  </r>
  <r>
    <x v="25"/>
    <x v="468"/>
    <x v="2"/>
    <x v="0"/>
    <x v="1"/>
    <x v="24"/>
    <x v="2"/>
    <n v="8280"/>
    <n v="9200"/>
    <x v="5"/>
    <n v="66240"/>
    <n v="73600"/>
    <n v="7360"/>
  </r>
  <r>
    <x v="25"/>
    <x v="469"/>
    <x v="3"/>
    <x v="0"/>
    <x v="1"/>
    <x v="25"/>
    <x v="2"/>
    <n v="4950"/>
    <n v="5500"/>
    <x v="3"/>
    <n v="34650"/>
    <n v="38500"/>
    <n v="3850"/>
  </r>
  <r>
    <x v="25"/>
    <x v="470"/>
    <x v="4"/>
    <x v="0"/>
    <x v="1"/>
    <x v="26"/>
    <x v="2"/>
    <n v="3150"/>
    <n v="3500"/>
    <x v="9"/>
    <n v="176400"/>
    <n v="196000"/>
    <n v="19600"/>
  </r>
  <r>
    <x v="25"/>
    <x v="471"/>
    <x v="5"/>
    <x v="0"/>
    <x v="1"/>
    <x v="27"/>
    <x v="2"/>
    <n v="2700"/>
    <n v="3000"/>
    <x v="10"/>
    <n v="27000"/>
    <n v="30000"/>
    <n v="3000"/>
  </r>
  <r>
    <x v="25"/>
    <x v="472"/>
    <x v="6"/>
    <x v="0"/>
    <x v="1"/>
    <x v="28"/>
    <x v="2"/>
    <n v="4050"/>
    <n v="4500"/>
    <x v="6"/>
    <n v="36450"/>
    <n v="40500"/>
    <n v="4050"/>
  </r>
  <r>
    <x v="25"/>
    <x v="473"/>
    <x v="7"/>
    <x v="0"/>
    <x v="1"/>
    <x v="29"/>
    <x v="2"/>
    <n v="53100"/>
    <n v="59000"/>
    <x v="11"/>
    <n v="1433700"/>
    <n v="1593000"/>
    <n v="159300"/>
  </r>
  <r>
    <x v="25"/>
    <x v="474"/>
    <x v="8"/>
    <x v="1"/>
    <x v="1"/>
    <x v="30"/>
    <x v="2"/>
    <n v="88200"/>
    <n v="98000"/>
    <x v="12"/>
    <n v="1323000"/>
    <n v="1470000"/>
    <n v="147000"/>
  </r>
  <r>
    <x v="25"/>
    <x v="475"/>
    <x v="9"/>
    <x v="1"/>
    <x v="1"/>
    <x v="31"/>
    <x v="2"/>
    <n v="38250"/>
    <n v="42500"/>
    <x v="0"/>
    <n v="114750"/>
    <n v="127500"/>
    <n v="12750"/>
  </r>
  <r>
    <x v="25"/>
    <x v="476"/>
    <x v="10"/>
    <x v="1"/>
    <x v="1"/>
    <x v="32"/>
    <x v="2"/>
    <n v="2700"/>
    <n v="3000"/>
    <x v="6"/>
    <n v="24300"/>
    <n v="27000"/>
    <n v="2700"/>
  </r>
  <r>
    <x v="25"/>
    <x v="477"/>
    <x v="11"/>
    <x v="1"/>
    <x v="1"/>
    <x v="33"/>
    <x v="2"/>
    <n v="23850"/>
    <n v="26500"/>
    <x v="8"/>
    <n v="524700"/>
    <n v="583000"/>
    <n v="58300"/>
  </r>
  <r>
    <x v="25"/>
    <x v="478"/>
    <x v="12"/>
    <x v="1"/>
    <x v="1"/>
    <x v="6"/>
    <x v="1"/>
    <n v="24750"/>
    <n v="27500"/>
    <x v="13"/>
    <n v="396000"/>
    <n v="440000"/>
    <n v="44000"/>
  </r>
  <r>
    <x v="25"/>
    <x v="479"/>
    <x v="13"/>
    <x v="1"/>
    <x v="1"/>
    <x v="7"/>
    <x v="1"/>
    <n v="44550"/>
    <n v="49500"/>
    <x v="14"/>
    <n v="267300"/>
    <n v="297000"/>
    <n v="29700"/>
  </r>
  <r>
    <x v="25"/>
    <x v="480"/>
    <x v="14"/>
    <x v="0"/>
    <x v="1"/>
    <x v="8"/>
    <x v="1"/>
    <n v="9000"/>
    <n v="10000"/>
    <x v="0"/>
    <n v="27000"/>
    <n v="30000"/>
    <n v="3000"/>
  </r>
  <r>
    <x v="25"/>
    <x v="481"/>
    <x v="15"/>
    <x v="1"/>
    <x v="1"/>
    <x v="9"/>
    <x v="1"/>
    <n v="8640"/>
    <n v="9600"/>
    <x v="1"/>
    <n v="43200"/>
    <n v="48000"/>
    <n v="4800"/>
  </r>
  <r>
    <x v="25"/>
    <x v="482"/>
    <x v="16"/>
    <x v="1"/>
    <x v="1"/>
    <x v="19"/>
    <x v="1"/>
    <n v="9000"/>
    <n v="10000"/>
    <x v="2"/>
    <n v="9000"/>
    <n v="10000"/>
    <n v="1000"/>
  </r>
  <r>
    <x v="25"/>
    <x v="483"/>
    <x v="17"/>
    <x v="1"/>
    <x v="1"/>
    <x v="20"/>
    <x v="1"/>
    <n v="3870"/>
    <n v="4300"/>
    <x v="1"/>
    <n v="19350"/>
    <n v="21500"/>
    <n v="2150"/>
  </r>
  <r>
    <x v="25"/>
    <x v="484"/>
    <x v="18"/>
    <x v="1"/>
    <x v="1"/>
    <x v="21"/>
    <x v="1"/>
    <n v="8640"/>
    <n v="9600"/>
    <x v="3"/>
    <n v="60480"/>
    <n v="67200"/>
    <n v="6720"/>
  </r>
  <r>
    <x v="25"/>
    <x v="485"/>
    <x v="19"/>
    <x v="0"/>
    <x v="1"/>
    <x v="6"/>
    <x v="1"/>
    <n v="8280"/>
    <n v="9200"/>
    <x v="4"/>
    <n v="33120"/>
    <n v="36800"/>
    <n v="3680"/>
  </r>
  <r>
    <x v="25"/>
    <x v="486"/>
    <x v="20"/>
    <x v="1"/>
    <x v="1"/>
    <x v="7"/>
    <x v="1"/>
    <n v="4950"/>
    <n v="5500"/>
    <x v="5"/>
    <n v="39600"/>
    <n v="44000"/>
    <n v="4400"/>
  </r>
  <r>
    <x v="25"/>
    <x v="487"/>
    <x v="21"/>
    <x v="0"/>
    <x v="1"/>
    <x v="8"/>
    <x v="1"/>
    <n v="3150"/>
    <n v="3500"/>
    <x v="5"/>
    <n v="25200"/>
    <n v="28000"/>
    <n v="2800"/>
  </r>
  <r>
    <x v="25"/>
    <x v="488"/>
    <x v="10"/>
    <x v="1"/>
    <x v="1"/>
    <x v="9"/>
    <x v="1"/>
    <n v="2700"/>
    <n v="3000"/>
    <x v="6"/>
    <n v="24300"/>
    <n v="27000"/>
    <n v="2700"/>
  </r>
  <r>
    <x v="25"/>
    <x v="489"/>
    <x v="11"/>
    <x v="1"/>
    <x v="1"/>
    <x v="19"/>
    <x v="1"/>
    <n v="4050"/>
    <n v="4500"/>
    <x v="7"/>
    <n v="8100"/>
    <n v="9000"/>
    <n v="900"/>
  </r>
  <r>
    <x v="25"/>
    <x v="490"/>
    <x v="12"/>
    <x v="1"/>
    <x v="1"/>
    <x v="20"/>
    <x v="1"/>
    <n v="53100"/>
    <n v="59000"/>
    <x v="2"/>
    <n v="53100"/>
    <n v="59000"/>
    <n v="5900"/>
  </r>
  <r>
    <x v="25"/>
    <x v="491"/>
    <x v="13"/>
    <x v="1"/>
    <x v="1"/>
    <x v="21"/>
    <x v="1"/>
    <n v="88200"/>
    <n v="98000"/>
    <x v="8"/>
    <n v="1940400"/>
    <n v="2156000"/>
    <n v="215600"/>
  </r>
  <r>
    <x v="25"/>
    <x v="492"/>
    <x v="14"/>
    <x v="0"/>
    <x v="1"/>
    <x v="22"/>
    <x v="2"/>
    <n v="38250"/>
    <n v="42500"/>
    <x v="5"/>
    <n v="306000"/>
    <n v="340000"/>
    <n v="34000"/>
  </r>
  <r>
    <x v="25"/>
    <x v="493"/>
    <x v="15"/>
    <x v="1"/>
    <x v="1"/>
    <x v="23"/>
    <x v="2"/>
    <n v="2700"/>
    <n v="3000"/>
    <x v="3"/>
    <n v="18900"/>
    <n v="21000"/>
    <n v="2100"/>
  </r>
  <r>
    <x v="25"/>
    <x v="494"/>
    <x v="16"/>
    <x v="1"/>
    <x v="1"/>
    <x v="24"/>
    <x v="2"/>
    <n v="23850"/>
    <n v="26500"/>
    <x v="9"/>
    <n v="1335600"/>
    <n v="1484000"/>
    <n v="148400"/>
  </r>
  <r>
    <x v="25"/>
    <x v="495"/>
    <x v="17"/>
    <x v="1"/>
    <x v="1"/>
    <x v="25"/>
    <x v="2"/>
    <n v="24750"/>
    <n v="27500"/>
    <x v="10"/>
    <n v="247500"/>
    <n v="275000"/>
    <n v="27500"/>
  </r>
  <r>
    <x v="25"/>
    <x v="496"/>
    <x v="18"/>
    <x v="1"/>
    <x v="1"/>
    <x v="26"/>
    <x v="2"/>
    <n v="44550"/>
    <n v="49500"/>
    <x v="6"/>
    <n v="400950"/>
    <n v="445500"/>
    <n v="44550"/>
  </r>
  <r>
    <x v="25"/>
    <x v="497"/>
    <x v="19"/>
    <x v="0"/>
    <x v="1"/>
    <x v="27"/>
    <x v="2"/>
    <n v="9000"/>
    <n v="10000"/>
    <x v="11"/>
    <n v="243000"/>
    <n v="270000"/>
    <n v="27000"/>
  </r>
  <r>
    <x v="25"/>
    <x v="498"/>
    <x v="20"/>
    <x v="1"/>
    <x v="1"/>
    <x v="28"/>
    <x v="2"/>
    <n v="8640"/>
    <n v="9600"/>
    <x v="12"/>
    <n v="129600"/>
    <n v="144000"/>
    <n v="14400"/>
  </r>
  <r>
    <x v="25"/>
    <x v="499"/>
    <x v="21"/>
    <x v="0"/>
    <x v="1"/>
    <x v="29"/>
    <x v="2"/>
    <n v="9000"/>
    <n v="10000"/>
    <x v="0"/>
    <n v="27000"/>
    <n v="30000"/>
    <n v="3000"/>
  </r>
  <r>
    <x v="25"/>
    <x v="500"/>
    <x v="10"/>
    <x v="1"/>
    <x v="1"/>
    <x v="30"/>
    <x v="2"/>
    <n v="3870"/>
    <n v="4300"/>
    <x v="6"/>
    <n v="34830"/>
    <n v="38700"/>
    <n v="3870"/>
  </r>
  <r>
    <x v="25"/>
    <x v="501"/>
    <x v="11"/>
    <x v="1"/>
    <x v="1"/>
    <x v="31"/>
    <x v="2"/>
    <n v="8280"/>
    <n v="9200"/>
    <x v="8"/>
    <n v="182160"/>
    <n v="202400"/>
    <n v="20240"/>
  </r>
  <r>
    <x v="25"/>
    <x v="502"/>
    <x v="12"/>
    <x v="1"/>
    <x v="1"/>
    <x v="32"/>
    <x v="2"/>
    <n v="4950"/>
    <n v="5500"/>
    <x v="13"/>
    <n v="79200"/>
    <n v="88000"/>
    <n v="8800"/>
  </r>
  <r>
    <x v="25"/>
    <x v="503"/>
    <x v="13"/>
    <x v="1"/>
    <x v="0"/>
    <x v="33"/>
    <x v="2"/>
    <n v="3150"/>
    <n v="3500"/>
    <x v="14"/>
    <n v="18900"/>
    <n v="21000"/>
    <n v="2100"/>
  </r>
  <r>
    <x v="25"/>
    <x v="504"/>
    <x v="14"/>
    <x v="0"/>
    <x v="1"/>
    <x v="6"/>
    <x v="1"/>
    <n v="2700"/>
    <n v="3000"/>
    <x v="0"/>
    <n v="8100"/>
    <n v="9000"/>
    <n v="900"/>
  </r>
  <r>
    <x v="25"/>
    <x v="505"/>
    <x v="15"/>
    <x v="1"/>
    <x v="3"/>
    <x v="7"/>
    <x v="1"/>
    <n v="4050"/>
    <n v="4500"/>
    <x v="1"/>
    <n v="20250"/>
    <n v="22500"/>
    <n v="2250"/>
  </r>
  <r>
    <x v="25"/>
    <x v="506"/>
    <x v="16"/>
    <x v="1"/>
    <x v="0"/>
    <x v="8"/>
    <x v="1"/>
    <n v="8280"/>
    <n v="9200"/>
    <x v="2"/>
    <n v="8280"/>
    <n v="9200"/>
    <n v="920"/>
  </r>
  <r>
    <x v="25"/>
    <x v="507"/>
    <x v="17"/>
    <x v="1"/>
    <x v="1"/>
    <x v="9"/>
    <x v="1"/>
    <n v="4950"/>
    <n v="5500"/>
    <x v="1"/>
    <n v="24750"/>
    <n v="27500"/>
    <n v="2750"/>
  </r>
  <r>
    <x v="25"/>
    <x v="508"/>
    <x v="18"/>
    <x v="1"/>
    <x v="3"/>
    <x v="19"/>
    <x v="1"/>
    <n v="3150"/>
    <n v="3500"/>
    <x v="3"/>
    <n v="22050"/>
    <n v="24500"/>
    <n v="2450"/>
  </r>
  <r>
    <x v="25"/>
    <x v="509"/>
    <x v="19"/>
    <x v="0"/>
    <x v="0"/>
    <x v="20"/>
    <x v="1"/>
    <n v="2700"/>
    <n v="3000"/>
    <x v="4"/>
    <n v="10800"/>
    <n v="12000"/>
    <n v="1200"/>
  </r>
  <r>
    <x v="25"/>
    <x v="510"/>
    <x v="20"/>
    <x v="1"/>
    <x v="1"/>
    <x v="21"/>
    <x v="1"/>
    <n v="4050"/>
    <n v="4500"/>
    <x v="5"/>
    <n v="32400"/>
    <n v="36000"/>
    <n v="3600"/>
  </r>
  <r>
    <x v="25"/>
    <x v="511"/>
    <x v="21"/>
    <x v="0"/>
    <x v="3"/>
    <x v="6"/>
    <x v="1"/>
    <n v="8280"/>
    <n v="9200"/>
    <x v="5"/>
    <n v="66240"/>
    <n v="73600"/>
    <n v="7360"/>
  </r>
  <r>
    <x v="25"/>
    <x v="512"/>
    <x v="10"/>
    <x v="1"/>
    <x v="0"/>
    <x v="1"/>
    <x v="0"/>
    <n v="4950"/>
    <n v="5500"/>
    <x v="6"/>
    <n v="44550"/>
    <n v="49500"/>
    <n v="4950"/>
  </r>
  <r>
    <x v="25"/>
    <x v="513"/>
    <x v="11"/>
    <x v="1"/>
    <x v="1"/>
    <x v="2"/>
    <x v="0"/>
    <n v="3150"/>
    <n v="3500"/>
    <x v="7"/>
    <n v="6300"/>
    <n v="7000"/>
    <n v="700"/>
  </r>
  <r>
    <x v="25"/>
    <x v="514"/>
    <x v="12"/>
    <x v="1"/>
    <x v="3"/>
    <x v="3"/>
    <x v="0"/>
    <n v="2700"/>
    <n v="3000"/>
    <x v="2"/>
    <n v="2700"/>
    <n v="3000"/>
    <n v="300"/>
  </r>
  <r>
    <x v="25"/>
    <x v="515"/>
    <x v="13"/>
    <x v="1"/>
    <x v="0"/>
    <x v="4"/>
    <x v="0"/>
    <n v="4050"/>
    <n v="4500"/>
    <x v="8"/>
    <n v="89100"/>
    <n v="99000"/>
    <n v="9900"/>
  </r>
  <r>
    <x v="25"/>
    <x v="516"/>
    <x v="14"/>
    <x v="0"/>
    <x v="1"/>
    <x v="5"/>
    <x v="0"/>
    <n v="8280"/>
    <n v="9200"/>
    <x v="5"/>
    <n v="66240"/>
    <n v="73600"/>
    <n v="7360"/>
  </r>
  <r>
    <x v="25"/>
    <x v="517"/>
    <x v="15"/>
    <x v="1"/>
    <x v="3"/>
    <x v="6"/>
    <x v="1"/>
    <n v="4950"/>
    <n v="5500"/>
    <x v="3"/>
    <n v="34650"/>
    <n v="38500"/>
    <n v="3850"/>
  </r>
  <r>
    <x v="25"/>
    <x v="518"/>
    <x v="16"/>
    <x v="1"/>
    <x v="0"/>
    <x v="7"/>
    <x v="1"/>
    <n v="3150"/>
    <n v="3500"/>
    <x v="9"/>
    <n v="176400"/>
    <n v="196000"/>
    <n v="19600"/>
  </r>
  <r>
    <x v="25"/>
    <x v="519"/>
    <x v="17"/>
    <x v="1"/>
    <x v="1"/>
    <x v="8"/>
    <x v="1"/>
    <n v="2700"/>
    <n v="3000"/>
    <x v="10"/>
    <n v="27000"/>
    <n v="30000"/>
    <n v="3000"/>
  </r>
  <r>
    <x v="25"/>
    <x v="520"/>
    <x v="18"/>
    <x v="1"/>
    <x v="3"/>
    <x v="1"/>
    <x v="0"/>
    <n v="4050"/>
    <n v="4500"/>
    <x v="6"/>
    <n v="36450"/>
    <n v="40500"/>
    <n v="4050"/>
  </r>
  <r>
    <x v="25"/>
    <x v="521"/>
    <x v="19"/>
    <x v="0"/>
    <x v="0"/>
    <x v="2"/>
    <x v="0"/>
    <n v="24750"/>
    <n v="27500"/>
    <x v="11"/>
    <n v="668250"/>
    <n v="742500"/>
    <n v="74250"/>
  </r>
  <r>
    <x v="25"/>
    <x v="522"/>
    <x v="20"/>
    <x v="1"/>
    <x v="1"/>
    <x v="3"/>
    <x v="0"/>
    <n v="44550"/>
    <n v="49500"/>
    <x v="12"/>
    <n v="668250"/>
    <n v="742500"/>
    <n v="74250"/>
  </r>
  <r>
    <x v="25"/>
    <x v="523"/>
    <x v="150"/>
    <x v="1"/>
    <x v="0"/>
    <x v="4"/>
    <x v="0"/>
    <n v="9000"/>
    <n v="10000"/>
    <x v="0"/>
    <n v="27000"/>
    <n v="30000"/>
    <n v="3000"/>
  </r>
  <r>
    <x v="25"/>
    <x v="524"/>
    <x v="151"/>
    <x v="1"/>
    <x v="1"/>
    <x v="5"/>
    <x v="0"/>
    <n v="8640"/>
    <n v="9600"/>
    <x v="6"/>
    <n v="77760"/>
    <n v="86400"/>
    <n v="8640"/>
  </r>
  <r>
    <x v="25"/>
    <x v="525"/>
    <x v="152"/>
    <x v="0"/>
    <x v="0"/>
    <x v="6"/>
    <x v="1"/>
    <n v="9000"/>
    <n v="10000"/>
    <x v="8"/>
    <n v="198000"/>
    <n v="220000"/>
    <n v="22000"/>
  </r>
  <r>
    <x v="25"/>
    <x v="526"/>
    <x v="153"/>
    <x v="1"/>
    <x v="1"/>
    <x v="7"/>
    <x v="1"/>
    <n v="3870"/>
    <n v="4300"/>
    <x v="13"/>
    <n v="61920"/>
    <n v="68800"/>
    <n v="6880"/>
  </r>
  <r>
    <x v="25"/>
    <x v="527"/>
    <x v="154"/>
    <x v="1"/>
    <x v="0"/>
    <x v="8"/>
    <x v="1"/>
    <n v="45450"/>
    <n v="50500"/>
    <x v="14"/>
    <n v="272700"/>
    <n v="303000"/>
    <n v="30300"/>
  </r>
  <r>
    <x v="25"/>
    <x v="528"/>
    <x v="155"/>
    <x v="1"/>
    <x v="1"/>
    <x v="1"/>
    <x v="0"/>
    <n v="18225"/>
    <n v="20250"/>
    <x v="0"/>
    <n v="54675"/>
    <n v="60750"/>
    <n v="6075"/>
  </r>
  <r>
    <x v="25"/>
    <x v="529"/>
    <x v="156"/>
    <x v="1"/>
    <x v="0"/>
    <x v="2"/>
    <x v="0"/>
    <n v="1800"/>
    <n v="2000"/>
    <x v="1"/>
    <n v="9000"/>
    <n v="10000"/>
    <n v="1000"/>
  </r>
  <r>
    <x v="25"/>
    <x v="530"/>
    <x v="157"/>
    <x v="1"/>
    <x v="1"/>
    <x v="3"/>
    <x v="0"/>
    <n v="48600"/>
    <n v="54000"/>
    <x v="2"/>
    <n v="48600"/>
    <n v="54000"/>
    <n v="5400"/>
  </r>
  <r>
    <x v="25"/>
    <x v="531"/>
    <x v="158"/>
    <x v="1"/>
    <x v="0"/>
    <x v="4"/>
    <x v="0"/>
    <n v="72900"/>
    <n v="81000"/>
    <x v="1"/>
    <n v="364500"/>
    <n v="405000"/>
    <n v="40500"/>
  </r>
  <r>
    <x v="25"/>
    <x v="532"/>
    <x v="159"/>
    <x v="1"/>
    <x v="1"/>
    <x v="5"/>
    <x v="0"/>
    <n v="9450"/>
    <n v="10500"/>
    <x v="3"/>
    <n v="66150"/>
    <n v="73500"/>
    <n v="7350"/>
  </r>
  <r>
    <x v="25"/>
    <x v="533"/>
    <x v="160"/>
    <x v="0"/>
    <x v="0"/>
    <x v="6"/>
    <x v="1"/>
    <n v="36000"/>
    <n v="40000"/>
    <x v="4"/>
    <n v="144000"/>
    <n v="160000"/>
    <n v="16000"/>
  </r>
  <r>
    <x v="25"/>
    <x v="534"/>
    <x v="161"/>
    <x v="1"/>
    <x v="1"/>
    <x v="7"/>
    <x v="1"/>
    <n v="24300"/>
    <n v="27000"/>
    <x v="5"/>
    <n v="194400"/>
    <n v="216000"/>
    <n v="21600"/>
  </r>
  <r>
    <x v="25"/>
    <x v="535"/>
    <x v="162"/>
    <x v="1"/>
    <x v="0"/>
    <x v="8"/>
    <x v="1"/>
    <n v="9180"/>
    <n v="10200"/>
    <x v="5"/>
    <n v="73440"/>
    <n v="81600"/>
    <n v="8160"/>
  </r>
  <r>
    <x v="25"/>
    <x v="536"/>
    <x v="163"/>
    <x v="1"/>
    <x v="1"/>
    <x v="1"/>
    <x v="0"/>
    <n v="8640"/>
    <n v="9600"/>
    <x v="6"/>
    <n v="77760"/>
    <n v="86400"/>
    <n v="8640"/>
  </r>
  <r>
    <x v="25"/>
    <x v="537"/>
    <x v="164"/>
    <x v="0"/>
    <x v="0"/>
    <x v="2"/>
    <x v="0"/>
    <n v="8280"/>
    <n v="9200"/>
    <x v="7"/>
    <n v="16560"/>
    <n v="18400"/>
    <n v="1840"/>
  </r>
  <r>
    <x v="25"/>
    <x v="538"/>
    <x v="143"/>
    <x v="0"/>
    <x v="1"/>
    <x v="3"/>
    <x v="0"/>
    <n v="4950"/>
    <n v="5500"/>
    <x v="2"/>
    <n v="4950"/>
    <n v="5500"/>
    <n v="550"/>
  </r>
  <r>
    <x v="25"/>
    <x v="539"/>
    <x v="144"/>
    <x v="1"/>
    <x v="0"/>
    <x v="4"/>
    <x v="0"/>
    <n v="3150"/>
    <n v="3500"/>
    <x v="8"/>
    <n v="69300"/>
    <n v="77000"/>
    <n v="7700"/>
  </r>
  <r>
    <x v="25"/>
    <x v="540"/>
    <x v="145"/>
    <x v="0"/>
    <x v="1"/>
    <x v="5"/>
    <x v="0"/>
    <n v="2700"/>
    <n v="3000"/>
    <x v="5"/>
    <n v="21600"/>
    <n v="24000"/>
    <n v="2400"/>
  </r>
  <r>
    <x v="25"/>
    <x v="541"/>
    <x v="146"/>
    <x v="1"/>
    <x v="0"/>
    <x v="6"/>
    <x v="1"/>
    <n v="4050"/>
    <n v="4500"/>
    <x v="3"/>
    <n v="28350"/>
    <n v="31500"/>
    <n v="3150"/>
  </r>
  <r>
    <x v="25"/>
    <x v="542"/>
    <x v="147"/>
    <x v="0"/>
    <x v="1"/>
    <x v="7"/>
    <x v="1"/>
    <n v="53100"/>
    <n v="59000"/>
    <x v="9"/>
    <n v="2973600"/>
    <n v="3304000"/>
    <n v="330400"/>
  </r>
  <r>
    <x v="25"/>
    <x v="543"/>
    <x v="148"/>
    <x v="0"/>
    <x v="0"/>
    <x v="8"/>
    <x v="1"/>
    <n v="88200"/>
    <n v="98000"/>
    <x v="10"/>
    <n v="882000"/>
    <n v="980000"/>
    <n v="98000"/>
  </r>
  <r>
    <x v="25"/>
    <x v="544"/>
    <x v="149"/>
    <x v="0"/>
    <x v="1"/>
    <x v="1"/>
    <x v="0"/>
    <n v="38250"/>
    <n v="42500"/>
    <x v="6"/>
    <n v="344250"/>
    <n v="382500"/>
    <n v="38250"/>
  </r>
  <r>
    <x v="25"/>
    <x v="545"/>
    <x v="135"/>
    <x v="1"/>
    <x v="0"/>
    <x v="2"/>
    <x v="0"/>
    <n v="2700"/>
    <n v="3000"/>
    <x v="11"/>
    <n v="72900"/>
    <n v="81000"/>
    <n v="8100"/>
  </r>
  <r>
    <x v="25"/>
    <x v="546"/>
    <x v="136"/>
    <x v="1"/>
    <x v="1"/>
    <x v="3"/>
    <x v="0"/>
    <n v="23850"/>
    <n v="26500"/>
    <x v="12"/>
    <n v="357750"/>
    <n v="397500"/>
    <n v="39750"/>
  </r>
  <r>
    <x v="25"/>
    <x v="547"/>
    <x v="137"/>
    <x v="0"/>
    <x v="0"/>
    <x v="4"/>
    <x v="0"/>
    <n v="24750"/>
    <n v="27500"/>
    <x v="0"/>
    <n v="74250"/>
    <n v="82500"/>
    <n v="8250"/>
  </r>
  <r>
    <x v="25"/>
    <x v="548"/>
    <x v="138"/>
    <x v="1"/>
    <x v="1"/>
    <x v="5"/>
    <x v="0"/>
    <n v="44550"/>
    <n v="49500"/>
    <x v="6"/>
    <n v="400950"/>
    <n v="445500"/>
    <n v="44550"/>
  </r>
  <r>
    <x v="25"/>
    <x v="549"/>
    <x v="139"/>
    <x v="1"/>
    <x v="0"/>
    <x v="6"/>
    <x v="1"/>
    <n v="9000"/>
    <n v="10000"/>
    <x v="8"/>
    <n v="198000"/>
    <n v="220000"/>
    <n v="22000"/>
  </r>
  <r>
    <x v="25"/>
    <x v="550"/>
    <x v="140"/>
    <x v="0"/>
    <x v="1"/>
    <x v="7"/>
    <x v="1"/>
    <n v="8640"/>
    <n v="9600"/>
    <x v="13"/>
    <n v="138240"/>
    <n v="153600"/>
    <n v="15360"/>
  </r>
  <r>
    <x v="25"/>
    <x v="551"/>
    <x v="141"/>
    <x v="1"/>
    <x v="0"/>
    <x v="8"/>
    <x v="1"/>
    <n v="9000"/>
    <n v="10000"/>
    <x v="14"/>
    <n v="54000"/>
    <n v="60000"/>
    <n v="6000"/>
  </r>
  <r>
    <x v="25"/>
    <x v="552"/>
    <x v="142"/>
    <x v="1"/>
    <x v="1"/>
    <x v="1"/>
    <x v="0"/>
    <n v="3870"/>
    <n v="4300"/>
    <x v="0"/>
    <n v="11610"/>
    <n v="12900"/>
    <n v="1290"/>
  </r>
  <r>
    <x v="25"/>
    <x v="553"/>
    <x v="143"/>
    <x v="0"/>
    <x v="0"/>
    <x v="2"/>
    <x v="0"/>
    <n v="45450"/>
    <n v="50500"/>
    <x v="1"/>
    <n v="227250"/>
    <n v="252500"/>
    <n v="25250"/>
  </r>
  <r>
    <x v="25"/>
    <x v="554"/>
    <x v="144"/>
    <x v="1"/>
    <x v="1"/>
    <x v="3"/>
    <x v="0"/>
    <n v="18225"/>
    <n v="20250"/>
    <x v="2"/>
    <n v="18225"/>
    <n v="20250"/>
    <n v="2025"/>
  </r>
  <r>
    <x v="25"/>
    <x v="555"/>
    <x v="145"/>
    <x v="0"/>
    <x v="0"/>
    <x v="4"/>
    <x v="0"/>
    <n v="1800"/>
    <n v="2000"/>
    <x v="1"/>
    <n v="9000"/>
    <n v="10000"/>
    <n v="1000"/>
  </r>
  <r>
    <x v="25"/>
    <x v="556"/>
    <x v="146"/>
    <x v="1"/>
    <x v="1"/>
    <x v="5"/>
    <x v="0"/>
    <n v="48600"/>
    <n v="54000"/>
    <x v="3"/>
    <n v="340200"/>
    <n v="378000"/>
    <n v="37800"/>
  </r>
  <r>
    <x v="25"/>
    <x v="557"/>
    <x v="147"/>
    <x v="0"/>
    <x v="0"/>
    <x v="6"/>
    <x v="1"/>
    <n v="72900"/>
    <n v="81000"/>
    <x v="4"/>
    <n v="291600"/>
    <n v="324000"/>
    <n v="32400"/>
  </r>
  <r>
    <x v="25"/>
    <x v="558"/>
    <x v="143"/>
    <x v="0"/>
    <x v="1"/>
    <x v="7"/>
    <x v="1"/>
    <n v="9450"/>
    <n v="10500"/>
    <x v="5"/>
    <n v="75600"/>
    <n v="84000"/>
    <n v="8400"/>
  </r>
  <r>
    <x v="25"/>
    <x v="559"/>
    <x v="144"/>
    <x v="1"/>
    <x v="0"/>
    <x v="8"/>
    <x v="1"/>
    <n v="36000"/>
    <n v="40000"/>
    <x v="5"/>
    <n v="288000"/>
    <n v="320000"/>
    <n v="32000"/>
  </r>
  <r>
    <x v="25"/>
    <x v="560"/>
    <x v="145"/>
    <x v="0"/>
    <x v="1"/>
    <x v="1"/>
    <x v="0"/>
    <n v="24300"/>
    <n v="27000"/>
    <x v="6"/>
    <n v="218700"/>
    <n v="243000"/>
    <n v="24300"/>
  </r>
  <r>
    <x v="25"/>
    <x v="561"/>
    <x v="146"/>
    <x v="1"/>
    <x v="0"/>
    <x v="2"/>
    <x v="0"/>
    <n v="9180"/>
    <n v="10200"/>
    <x v="7"/>
    <n v="18360"/>
    <n v="20400"/>
    <n v="2040"/>
  </r>
  <r>
    <x v="25"/>
    <x v="562"/>
    <x v="147"/>
    <x v="0"/>
    <x v="1"/>
    <x v="3"/>
    <x v="0"/>
    <n v="8640"/>
    <n v="9600"/>
    <x v="2"/>
    <n v="8640"/>
    <n v="9600"/>
    <n v="960"/>
  </r>
  <r>
    <x v="25"/>
    <x v="563"/>
    <x v="148"/>
    <x v="0"/>
    <x v="0"/>
    <x v="4"/>
    <x v="0"/>
    <n v="8280"/>
    <n v="9200"/>
    <x v="8"/>
    <n v="182160"/>
    <n v="202400"/>
    <n v="20240"/>
  </r>
  <r>
    <x v="25"/>
    <x v="564"/>
    <x v="149"/>
    <x v="0"/>
    <x v="1"/>
    <x v="5"/>
    <x v="0"/>
    <n v="4950"/>
    <n v="5500"/>
    <x v="5"/>
    <n v="39600"/>
    <n v="44000"/>
    <n v="4400"/>
  </r>
  <r>
    <x v="25"/>
    <x v="565"/>
    <x v="135"/>
    <x v="1"/>
    <x v="0"/>
    <x v="6"/>
    <x v="1"/>
    <n v="3150"/>
    <n v="3500"/>
    <x v="3"/>
    <n v="22050"/>
    <n v="24500"/>
    <n v="2450"/>
  </r>
  <r>
    <x v="25"/>
    <x v="566"/>
    <x v="136"/>
    <x v="1"/>
    <x v="1"/>
    <x v="7"/>
    <x v="1"/>
    <n v="2700"/>
    <n v="3000"/>
    <x v="9"/>
    <n v="151200"/>
    <n v="168000"/>
    <n v="16800"/>
  </r>
  <r>
    <x v="25"/>
    <x v="567"/>
    <x v="137"/>
    <x v="0"/>
    <x v="0"/>
    <x v="8"/>
    <x v="1"/>
    <n v="4050"/>
    <n v="4500"/>
    <x v="10"/>
    <n v="40500"/>
    <n v="45000"/>
    <n v="4500"/>
  </r>
  <r>
    <x v="25"/>
    <x v="568"/>
    <x v="138"/>
    <x v="1"/>
    <x v="1"/>
    <x v="1"/>
    <x v="0"/>
    <n v="53100"/>
    <n v="59000"/>
    <x v="6"/>
    <n v="477900"/>
    <n v="531000"/>
    <n v="53100"/>
  </r>
  <r>
    <x v="25"/>
    <x v="569"/>
    <x v="139"/>
    <x v="1"/>
    <x v="0"/>
    <x v="2"/>
    <x v="0"/>
    <n v="88200"/>
    <n v="98000"/>
    <x v="11"/>
    <n v="2381400"/>
    <n v="2646000"/>
    <n v="264600"/>
  </r>
  <r>
    <x v="25"/>
    <x v="570"/>
    <x v="140"/>
    <x v="0"/>
    <x v="1"/>
    <x v="3"/>
    <x v="0"/>
    <n v="8640"/>
    <n v="9600"/>
    <x v="12"/>
    <n v="129600"/>
    <n v="144000"/>
    <n v="14400"/>
  </r>
  <r>
    <x v="25"/>
    <x v="571"/>
    <x v="141"/>
    <x v="1"/>
    <x v="0"/>
    <x v="4"/>
    <x v="0"/>
    <n v="8280"/>
    <n v="9200"/>
    <x v="0"/>
    <n v="24840"/>
    <n v="27600"/>
    <n v="2760"/>
  </r>
  <r>
    <x v="25"/>
    <x v="572"/>
    <x v="142"/>
    <x v="1"/>
    <x v="1"/>
    <x v="5"/>
    <x v="0"/>
    <n v="4950"/>
    <n v="5500"/>
    <x v="6"/>
    <n v="44550"/>
    <n v="49500"/>
    <n v="4950"/>
  </r>
  <r>
    <x v="25"/>
    <x v="573"/>
    <x v="143"/>
    <x v="0"/>
    <x v="0"/>
    <x v="6"/>
    <x v="1"/>
    <n v="3150"/>
    <n v="3500"/>
    <x v="8"/>
    <n v="69300"/>
    <n v="77000"/>
    <n v="7700"/>
  </r>
  <r>
    <x v="25"/>
    <x v="574"/>
    <x v="144"/>
    <x v="1"/>
    <x v="1"/>
    <x v="7"/>
    <x v="1"/>
    <n v="2700"/>
    <n v="3000"/>
    <x v="13"/>
    <n v="43200"/>
    <n v="48000"/>
    <n v="4800"/>
  </r>
  <r>
    <x v="25"/>
    <x v="575"/>
    <x v="145"/>
    <x v="0"/>
    <x v="0"/>
    <x v="8"/>
    <x v="1"/>
    <n v="4050"/>
    <n v="4500"/>
    <x v="14"/>
    <n v="24300"/>
    <n v="27000"/>
    <n v="2700"/>
  </r>
  <r>
    <x v="25"/>
    <x v="576"/>
    <x v="146"/>
    <x v="1"/>
    <x v="1"/>
    <x v="1"/>
    <x v="0"/>
    <n v="53100"/>
    <n v="59000"/>
    <x v="0"/>
    <n v="159300"/>
    <n v="177000"/>
    <n v="17700"/>
  </r>
  <r>
    <x v="25"/>
    <x v="577"/>
    <x v="147"/>
    <x v="0"/>
    <x v="3"/>
    <x v="2"/>
    <x v="0"/>
    <n v="88200"/>
    <n v="98000"/>
    <x v="1"/>
    <n v="441000"/>
    <n v="490000"/>
    <n v="49000"/>
  </r>
  <r>
    <x v="25"/>
    <x v="578"/>
    <x v="143"/>
    <x v="0"/>
    <x v="1"/>
    <x v="3"/>
    <x v="0"/>
    <n v="38250"/>
    <n v="42500"/>
    <x v="2"/>
    <n v="38250"/>
    <n v="42500"/>
    <n v="4250"/>
  </r>
  <r>
    <x v="25"/>
    <x v="579"/>
    <x v="144"/>
    <x v="1"/>
    <x v="3"/>
    <x v="4"/>
    <x v="0"/>
    <n v="2700"/>
    <n v="3000"/>
    <x v="1"/>
    <n v="13500"/>
    <n v="15000"/>
    <n v="1500"/>
  </r>
  <r>
    <x v="25"/>
    <x v="580"/>
    <x v="145"/>
    <x v="0"/>
    <x v="1"/>
    <x v="5"/>
    <x v="0"/>
    <n v="23850"/>
    <n v="26500"/>
    <x v="3"/>
    <n v="166950"/>
    <n v="185500"/>
    <n v="18550"/>
  </r>
  <r>
    <x v="25"/>
    <x v="581"/>
    <x v="146"/>
    <x v="1"/>
    <x v="3"/>
    <x v="6"/>
    <x v="1"/>
    <n v="24750"/>
    <n v="27500"/>
    <x v="4"/>
    <n v="99000"/>
    <n v="110000"/>
    <n v="11000"/>
  </r>
  <r>
    <x v="25"/>
    <x v="582"/>
    <x v="147"/>
    <x v="0"/>
    <x v="1"/>
    <x v="7"/>
    <x v="1"/>
    <n v="44550"/>
    <n v="49500"/>
    <x v="5"/>
    <n v="356400"/>
    <n v="396000"/>
    <n v="39600"/>
  </r>
  <r>
    <x v="25"/>
    <x v="583"/>
    <x v="148"/>
    <x v="0"/>
    <x v="3"/>
    <x v="8"/>
    <x v="1"/>
    <n v="9000"/>
    <n v="10000"/>
    <x v="5"/>
    <n v="72000"/>
    <n v="80000"/>
    <n v="8000"/>
  </r>
  <r>
    <x v="25"/>
    <x v="584"/>
    <x v="136"/>
    <x v="1"/>
    <x v="1"/>
    <x v="1"/>
    <x v="0"/>
    <n v="8640"/>
    <n v="9600"/>
    <x v="6"/>
    <n v="77760"/>
    <n v="86400"/>
    <n v="8640"/>
  </r>
  <r>
    <x v="25"/>
    <x v="585"/>
    <x v="137"/>
    <x v="0"/>
    <x v="3"/>
    <x v="2"/>
    <x v="0"/>
    <n v="9000"/>
    <n v="10000"/>
    <x v="7"/>
    <n v="18000"/>
    <n v="20000"/>
    <n v="2000"/>
  </r>
  <r>
    <x v="25"/>
    <x v="586"/>
    <x v="138"/>
    <x v="1"/>
    <x v="1"/>
    <x v="3"/>
    <x v="0"/>
    <n v="3870"/>
    <n v="4300"/>
    <x v="2"/>
    <n v="3870"/>
    <n v="4300"/>
    <n v="430"/>
  </r>
  <r>
    <x v="25"/>
    <x v="587"/>
    <x v="139"/>
    <x v="1"/>
    <x v="3"/>
    <x v="4"/>
    <x v="0"/>
    <n v="8640"/>
    <n v="9600"/>
    <x v="8"/>
    <n v="190080"/>
    <n v="211200"/>
    <n v="21120"/>
  </r>
  <r>
    <x v="25"/>
    <x v="588"/>
    <x v="140"/>
    <x v="0"/>
    <x v="1"/>
    <x v="5"/>
    <x v="0"/>
    <n v="8280"/>
    <n v="9200"/>
    <x v="5"/>
    <n v="66240"/>
    <n v="73600"/>
    <n v="7360"/>
  </r>
  <r>
    <x v="25"/>
    <x v="589"/>
    <x v="141"/>
    <x v="1"/>
    <x v="3"/>
    <x v="6"/>
    <x v="1"/>
    <n v="4950"/>
    <n v="5500"/>
    <x v="3"/>
    <n v="34650"/>
    <n v="38500"/>
    <n v="3850"/>
  </r>
  <r>
    <x v="25"/>
    <x v="590"/>
    <x v="142"/>
    <x v="1"/>
    <x v="1"/>
    <x v="7"/>
    <x v="1"/>
    <n v="3150"/>
    <n v="3500"/>
    <x v="9"/>
    <n v="176400"/>
    <n v="196000"/>
    <n v="19600"/>
  </r>
  <r>
    <x v="25"/>
    <x v="591"/>
    <x v="143"/>
    <x v="0"/>
    <x v="3"/>
    <x v="8"/>
    <x v="1"/>
    <n v="2700"/>
    <n v="3000"/>
    <x v="10"/>
    <n v="27000"/>
    <n v="30000"/>
    <n v="3000"/>
  </r>
  <r>
    <x v="25"/>
    <x v="592"/>
    <x v="144"/>
    <x v="1"/>
    <x v="1"/>
    <x v="23"/>
    <x v="2"/>
    <n v="4050"/>
    <n v="4500"/>
    <x v="6"/>
    <n v="36450"/>
    <n v="40500"/>
    <n v="4050"/>
  </r>
  <r>
    <x v="25"/>
    <x v="593"/>
    <x v="145"/>
    <x v="0"/>
    <x v="3"/>
    <x v="24"/>
    <x v="2"/>
    <n v="53100"/>
    <n v="59000"/>
    <x v="11"/>
    <n v="1433700"/>
    <n v="1593000"/>
    <n v="159300"/>
  </r>
  <r>
    <x v="25"/>
    <x v="594"/>
    <x v="146"/>
    <x v="1"/>
    <x v="1"/>
    <x v="25"/>
    <x v="2"/>
    <n v="88200"/>
    <n v="98000"/>
    <x v="12"/>
    <n v="1323000"/>
    <n v="1470000"/>
    <n v="147000"/>
  </r>
  <r>
    <x v="25"/>
    <x v="595"/>
    <x v="147"/>
    <x v="0"/>
    <x v="3"/>
    <x v="23"/>
    <x v="2"/>
    <n v="38250"/>
    <n v="42500"/>
    <x v="0"/>
    <n v="114750"/>
    <n v="127500"/>
    <n v="12750"/>
  </r>
  <r>
    <x v="25"/>
    <x v="596"/>
    <x v="148"/>
    <x v="0"/>
    <x v="1"/>
    <x v="24"/>
    <x v="2"/>
    <n v="2700"/>
    <n v="3000"/>
    <x v="6"/>
    <n v="24300"/>
    <n v="27000"/>
    <n v="2700"/>
  </r>
  <r>
    <x v="25"/>
    <x v="597"/>
    <x v="149"/>
    <x v="0"/>
    <x v="3"/>
    <x v="25"/>
    <x v="2"/>
    <n v="23850"/>
    <n v="26500"/>
    <x v="8"/>
    <n v="524700"/>
    <n v="583000"/>
    <n v="58300"/>
  </r>
  <r>
    <x v="25"/>
    <x v="598"/>
    <x v="135"/>
    <x v="1"/>
    <x v="1"/>
    <x v="23"/>
    <x v="2"/>
    <n v="24750"/>
    <n v="27500"/>
    <x v="13"/>
    <n v="396000"/>
    <n v="440000"/>
    <n v="44000"/>
  </r>
  <r>
    <x v="25"/>
    <x v="599"/>
    <x v="136"/>
    <x v="1"/>
    <x v="3"/>
    <x v="24"/>
    <x v="2"/>
    <n v="44550"/>
    <n v="49500"/>
    <x v="14"/>
    <n v="267300"/>
    <n v="297000"/>
    <n v="29700"/>
  </r>
  <r>
    <x v="25"/>
    <x v="600"/>
    <x v="137"/>
    <x v="0"/>
    <x v="1"/>
    <x v="25"/>
    <x v="2"/>
    <n v="9000"/>
    <n v="10000"/>
    <x v="0"/>
    <n v="27000"/>
    <n v="30000"/>
    <n v="3000"/>
  </r>
  <r>
    <x v="25"/>
    <x v="601"/>
    <x v="138"/>
    <x v="1"/>
    <x v="3"/>
    <x v="23"/>
    <x v="2"/>
    <n v="8640"/>
    <n v="9600"/>
    <x v="1"/>
    <n v="43200"/>
    <n v="48000"/>
    <n v="4800"/>
  </r>
  <r>
    <x v="25"/>
    <x v="602"/>
    <x v="139"/>
    <x v="1"/>
    <x v="1"/>
    <x v="24"/>
    <x v="2"/>
    <n v="9000"/>
    <n v="10000"/>
    <x v="2"/>
    <n v="9000"/>
    <n v="10000"/>
    <n v="1000"/>
  </r>
  <r>
    <x v="25"/>
    <x v="603"/>
    <x v="140"/>
    <x v="0"/>
    <x v="3"/>
    <x v="25"/>
    <x v="2"/>
    <n v="3870"/>
    <n v="4300"/>
    <x v="1"/>
    <n v="19350"/>
    <n v="21500"/>
    <n v="2150"/>
  </r>
  <r>
    <x v="25"/>
    <x v="604"/>
    <x v="141"/>
    <x v="1"/>
    <x v="1"/>
    <x v="23"/>
    <x v="2"/>
    <n v="8280"/>
    <n v="9200"/>
    <x v="3"/>
    <n v="57960"/>
    <n v="64400"/>
    <n v="6440"/>
  </r>
  <r>
    <x v="25"/>
    <x v="605"/>
    <x v="142"/>
    <x v="1"/>
    <x v="3"/>
    <x v="24"/>
    <x v="2"/>
    <n v="4950"/>
    <n v="5500"/>
    <x v="4"/>
    <n v="19800"/>
    <n v="22000"/>
    <n v="2200"/>
  </r>
  <r>
    <x v="25"/>
    <x v="606"/>
    <x v="143"/>
    <x v="0"/>
    <x v="1"/>
    <x v="25"/>
    <x v="2"/>
    <n v="3150"/>
    <n v="3500"/>
    <x v="5"/>
    <n v="25200"/>
    <n v="28000"/>
    <n v="2800"/>
  </r>
  <r>
    <x v="25"/>
    <x v="607"/>
    <x v="136"/>
    <x v="1"/>
    <x v="3"/>
    <x v="23"/>
    <x v="2"/>
    <n v="2700"/>
    <n v="3000"/>
    <x v="5"/>
    <n v="21600"/>
    <n v="24000"/>
    <n v="2400"/>
  </r>
  <r>
    <x v="25"/>
    <x v="608"/>
    <x v="137"/>
    <x v="0"/>
    <x v="1"/>
    <x v="24"/>
    <x v="2"/>
    <n v="4050"/>
    <n v="4500"/>
    <x v="6"/>
    <n v="36450"/>
    <n v="40500"/>
    <n v="4050"/>
  </r>
  <r>
    <x v="25"/>
    <x v="609"/>
    <x v="138"/>
    <x v="1"/>
    <x v="3"/>
    <x v="25"/>
    <x v="2"/>
    <n v="8280"/>
    <n v="9200"/>
    <x v="7"/>
    <n v="16560"/>
    <n v="18400"/>
    <n v="1840"/>
  </r>
  <r>
    <x v="25"/>
    <x v="610"/>
    <x v="139"/>
    <x v="1"/>
    <x v="1"/>
    <x v="23"/>
    <x v="2"/>
    <n v="4950"/>
    <n v="5500"/>
    <x v="2"/>
    <n v="4950"/>
    <n v="5500"/>
    <n v="550"/>
  </r>
  <r>
    <x v="25"/>
    <x v="611"/>
    <x v="140"/>
    <x v="0"/>
    <x v="3"/>
    <x v="24"/>
    <x v="2"/>
    <n v="3150"/>
    <n v="3500"/>
    <x v="8"/>
    <n v="69300"/>
    <n v="77000"/>
    <n v="7700"/>
  </r>
  <r>
    <x v="25"/>
    <x v="612"/>
    <x v="141"/>
    <x v="1"/>
    <x v="1"/>
    <x v="25"/>
    <x v="2"/>
    <n v="2700"/>
    <n v="3000"/>
    <x v="5"/>
    <n v="21600"/>
    <n v="24000"/>
    <n v="2400"/>
  </r>
  <r>
    <x v="25"/>
    <x v="613"/>
    <x v="142"/>
    <x v="1"/>
    <x v="3"/>
    <x v="23"/>
    <x v="2"/>
    <n v="4050"/>
    <n v="4500"/>
    <x v="3"/>
    <n v="28350"/>
    <n v="31500"/>
    <n v="3150"/>
  </r>
  <r>
    <x v="25"/>
    <x v="614"/>
    <x v="143"/>
    <x v="0"/>
    <x v="1"/>
    <x v="24"/>
    <x v="2"/>
    <n v="8280"/>
    <n v="9200"/>
    <x v="9"/>
    <n v="463680"/>
    <n v="515200"/>
    <n v="51520"/>
  </r>
  <r>
    <x v="25"/>
    <x v="615"/>
    <x v="144"/>
    <x v="1"/>
    <x v="3"/>
    <x v="25"/>
    <x v="2"/>
    <n v="4950"/>
    <n v="5500"/>
    <x v="10"/>
    <n v="49500"/>
    <n v="55000"/>
    <n v="5500"/>
  </r>
  <r>
    <x v="25"/>
    <x v="616"/>
    <x v="145"/>
    <x v="0"/>
    <x v="1"/>
    <x v="23"/>
    <x v="2"/>
    <n v="3150"/>
    <n v="3500"/>
    <x v="6"/>
    <n v="28350"/>
    <n v="31500"/>
    <n v="3150"/>
  </r>
  <r>
    <x v="25"/>
    <x v="617"/>
    <x v="146"/>
    <x v="1"/>
    <x v="3"/>
    <x v="24"/>
    <x v="2"/>
    <n v="2700"/>
    <n v="3000"/>
    <x v="11"/>
    <n v="72900"/>
    <n v="81000"/>
    <n v="8100"/>
  </r>
  <r>
    <x v="25"/>
    <x v="618"/>
    <x v="147"/>
    <x v="0"/>
    <x v="1"/>
    <x v="25"/>
    <x v="2"/>
    <n v="4050"/>
    <n v="4500"/>
    <x v="12"/>
    <n v="60750"/>
    <n v="67500"/>
    <n v="6750"/>
  </r>
  <r>
    <x v="25"/>
    <x v="619"/>
    <x v="148"/>
    <x v="0"/>
    <x v="3"/>
    <x v="23"/>
    <x v="2"/>
    <n v="8280"/>
    <n v="9200"/>
    <x v="0"/>
    <n v="24840"/>
    <n v="27600"/>
    <n v="2760"/>
  </r>
  <r>
    <x v="25"/>
    <x v="620"/>
    <x v="149"/>
    <x v="0"/>
    <x v="1"/>
    <x v="24"/>
    <x v="2"/>
    <n v="4950"/>
    <n v="5500"/>
    <x v="6"/>
    <n v="44550"/>
    <n v="49500"/>
    <n v="4950"/>
  </r>
  <r>
    <x v="25"/>
    <x v="621"/>
    <x v="135"/>
    <x v="1"/>
    <x v="3"/>
    <x v="25"/>
    <x v="2"/>
    <n v="3150"/>
    <n v="3500"/>
    <x v="8"/>
    <n v="69300"/>
    <n v="77000"/>
    <n v="7700"/>
  </r>
  <r>
    <x v="25"/>
    <x v="622"/>
    <x v="136"/>
    <x v="1"/>
    <x v="1"/>
    <x v="23"/>
    <x v="2"/>
    <n v="2700"/>
    <n v="3000"/>
    <x v="13"/>
    <n v="43200"/>
    <n v="48000"/>
    <n v="4800"/>
  </r>
  <r>
    <x v="25"/>
    <x v="623"/>
    <x v="137"/>
    <x v="0"/>
    <x v="3"/>
    <x v="24"/>
    <x v="2"/>
    <n v="4050"/>
    <n v="4500"/>
    <x v="14"/>
    <n v="24300"/>
    <n v="27000"/>
    <n v="2700"/>
  </r>
  <r>
    <x v="25"/>
    <x v="624"/>
    <x v="138"/>
    <x v="1"/>
    <x v="1"/>
    <x v="25"/>
    <x v="2"/>
    <n v="4950"/>
    <n v="5500"/>
    <x v="0"/>
    <n v="14850"/>
    <n v="16500"/>
    <n v="1650"/>
  </r>
  <r>
    <x v="25"/>
    <x v="625"/>
    <x v="139"/>
    <x v="1"/>
    <x v="3"/>
    <x v="23"/>
    <x v="2"/>
    <n v="3150"/>
    <n v="3500"/>
    <x v="1"/>
    <n v="15750"/>
    <n v="17500"/>
    <n v="1750"/>
  </r>
  <r>
    <x v="25"/>
    <x v="626"/>
    <x v="140"/>
    <x v="0"/>
    <x v="1"/>
    <x v="24"/>
    <x v="2"/>
    <n v="2700"/>
    <n v="3000"/>
    <x v="2"/>
    <n v="2700"/>
    <n v="3000"/>
    <n v="300"/>
  </r>
  <r>
    <x v="25"/>
    <x v="627"/>
    <x v="141"/>
    <x v="1"/>
    <x v="3"/>
    <x v="25"/>
    <x v="2"/>
    <n v="4050"/>
    <n v="4500"/>
    <x v="1"/>
    <n v="20250"/>
    <n v="22500"/>
    <n v="2250"/>
  </r>
  <r>
    <x v="25"/>
    <x v="628"/>
    <x v="142"/>
    <x v="1"/>
    <x v="1"/>
    <x v="23"/>
    <x v="2"/>
    <n v="8280"/>
    <n v="9200"/>
    <x v="3"/>
    <n v="57960"/>
    <n v="64400"/>
    <n v="6440"/>
  </r>
  <r>
    <x v="25"/>
    <x v="629"/>
    <x v="143"/>
    <x v="0"/>
    <x v="3"/>
    <x v="24"/>
    <x v="2"/>
    <n v="4950"/>
    <n v="5500"/>
    <x v="4"/>
    <n v="19800"/>
    <n v="22000"/>
    <n v="2200"/>
  </r>
  <r>
    <x v="25"/>
    <x v="630"/>
    <x v="141"/>
    <x v="1"/>
    <x v="1"/>
    <x v="25"/>
    <x v="2"/>
    <n v="3150"/>
    <n v="3500"/>
    <x v="5"/>
    <n v="25200"/>
    <n v="28000"/>
    <n v="2800"/>
  </r>
  <r>
    <x v="25"/>
    <x v="631"/>
    <x v="142"/>
    <x v="1"/>
    <x v="3"/>
    <x v="23"/>
    <x v="2"/>
    <n v="2700"/>
    <n v="3000"/>
    <x v="5"/>
    <n v="21600"/>
    <n v="24000"/>
    <n v="2400"/>
  </r>
  <r>
    <x v="25"/>
    <x v="632"/>
    <x v="143"/>
    <x v="0"/>
    <x v="1"/>
    <x v="24"/>
    <x v="2"/>
    <n v="4050"/>
    <n v="4500"/>
    <x v="6"/>
    <n v="36450"/>
    <n v="40500"/>
    <n v="4050"/>
  </r>
  <r>
    <x v="25"/>
    <x v="633"/>
    <x v="141"/>
    <x v="1"/>
    <x v="3"/>
    <x v="25"/>
    <x v="2"/>
    <n v="8280"/>
    <n v="9200"/>
    <x v="7"/>
    <n v="16560"/>
    <n v="18400"/>
    <n v="1840"/>
  </r>
  <r>
    <x v="25"/>
    <x v="634"/>
    <x v="142"/>
    <x v="1"/>
    <x v="1"/>
    <x v="23"/>
    <x v="2"/>
    <n v="4950"/>
    <n v="5500"/>
    <x v="2"/>
    <n v="4950"/>
    <n v="5500"/>
    <n v="550"/>
  </r>
  <r>
    <x v="25"/>
    <x v="635"/>
    <x v="143"/>
    <x v="0"/>
    <x v="3"/>
    <x v="24"/>
    <x v="2"/>
    <n v="3150"/>
    <n v="3500"/>
    <x v="8"/>
    <n v="69300"/>
    <n v="77000"/>
    <n v="7700"/>
  </r>
  <r>
    <x v="25"/>
    <x v="636"/>
    <x v="141"/>
    <x v="1"/>
    <x v="1"/>
    <x v="25"/>
    <x v="2"/>
    <n v="2700"/>
    <n v="3000"/>
    <x v="5"/>
    <n v="21600"/>
    <n v="24000"/>
    <n v="2400"/>
  </r>
  <r>
    <x v="25"/>
    <x v="637"/>
    <x v="142"/>
    <x v="1"/>
    <x v="3"/>
    <x v="23"/>
    <x v="2"/>
    <n v="4050"/>
    <n v="4500"/>
    <x v="3"/>
    <n v="28350"/>
    <n v="31500"/>
    <n v="3150"/>
  </r>
  <r>
    <x v="25"/>
    <x v="638"/>
    <x v="143"/>
    <x v="0"/>
    <x v="1"/>
    <x v="24"/>
    <x v="2"/>
    <n v="4950"/>
    <n v="5500"/>
    <x v="9"/>
    <n v="277200"/>
    <n v="308000"/>
    <n v="30800"/>
  </r>
  <r>
    <x v="25"/>
    <x v="639"/>
    <x v="141"/>
    <x v="1"/>
    <x v="3"/>
    <x v="25"/>
    <x v="2"/>
    <n v="3150"/>
    <n v="3500"/>
    <x v="10"/>
    <n v="31500"/>
    <n v="35000"/>
    <n v="3500"/>
  </r>
  <r>
    <x v="25"/>
    <x v="640"/>
    <x v="142"/>
    <x v="1"/>
    <x v="1"/>
    <x v="23"/>
    <x v="2"/>
    <n v="2700"/>
    <n v="3000"/>
    <x v="6"/>
    <n v="24300"/>
    <n v="27000"/>
    <n v="2700"/>
  </r>
  <r>
    <x v="25"/>
    <x v="641"/>
    <x v="143"/>
    <x v="0"/>
    <x v="3"/>
    <x v="24"/>
    <x v="2"/>
    <n v="4050"/>
    <n v="4500"/>
    <x v="11"/>
    <n v="109350"/>
    <n v="121500"/>
    <n v="12150"/>
  </r>
  <r>
    <x v="25"/>
    <x v="642"/>
    <x v="141"/>
    <x v="1"/>
    <x v="1"/>
    <x v="25"/>
    <x v="2"/>
    <n v="8280"/>
    <n v="9200"/>
    <x v="12"/>
    <n v="124200"/>
    <n v="138000"/>
    <n v="13800"/>
  </r>
  <r>
    <x v="25"/>
    <x v="643"/>
    <x v="142"/>
    <x v="1"/>
    <x v="3"/>
    <x v="23"/>
    <x v="2"/>
    <n v="4950"/>
    <n v="5500"/>
    <x v="0"/>
    <n v="14850"/>
    <n v="16500"/>
    <n v="1650"/>
  </r>
  <r>
    <x v="25"/>
    <x v="644"/>
    <x v="143"/>
    <x v="0"/>
    <x v="1"/>
    <x v="24"/>
    <x v="2"/>
    <n v="3150"/>
    <n v="3500"/>
    <x v="6"/>
    <n v="28350"/>
    <n v="31500"/>
    <n v="3150"/>
  </r>
  <r>
    <x v="25"/>
    <x v="645"/>
    <x v="141"/>
    <x v="1"/>
    <x v="3"/>
    <x v="25"/>
    <x v="2"/>
    <n v="2700"/>
    <n v="3000"/>
    <x v="8"/>
    <n v="59400"/>
    <n v="66000"/>
    <n v="6600"/>
  </r>
  <r>
    <x v="25"/>
    <x v="646"/>
    <x v="142"/>
    <x v="1"/>
    <x v="1"/>
    <x v="23"/>
    <x v="2"/>
    <n v="4050"/>
    <n v="4500"/>
    <x v="13"/>
    <n v="64800"/>
    <n v="72000"/>
    <n v="7200"/>
  </r>
  <r>
    <x v="25"/>
    <x v="647"/>
    <x v="143"/>
    <x v="0"/>
    <x v="3"/>
    <x v="24"/>
    <x v="2"/>
    <n v="8280"/>
    <n v="9200"/>
    <x v="14"/>
    <n v="49680"/>
    <n v="55200"/>
    <n v="5520"/>
  </r>
  <r>
    <x v="25"/>
    <x v="648"/>
    <x v="141"/>
    <x v="1"/>
    <x v="1"/>
    <x v="25"/>
    <x v="2"/>
    <n v="4950"/>
    <n v="5500"/>
    <x v="0"/>
    <n v="14850"/>
    <n v="16500"/>
    <n v="1650"/>
  </r>
  <r>
    <x v="25"/>
    <x v="649"/>
    <x v="142"/>
    <x v="1"/>
    <x v="3"/>
    <x v="23"/>
    <x v="2"/>
    <n v="3150"/>
    <n v="3500"/>
    <x v="1"/>
    <n v="15750"/>
    <n v="17500"/>
    <n v="1750"/>
  </r>
  <r>
    <x v="25"/>
    <x v="650"/>
    <x v="143"/>
    <x v="0"/>
    <x v="1"/>
    <x v="24"/>
    <x v="2"/>
    <n v="2700"/>
    <n v="3000"/>
    <x v="2"/>
    <n v="2700"/>
    <n v="3000"/>
    <n v="300"/>
  </r>
  <r>
    <x v="25"/>
    <x v="651"/>
    <x v="141"/>
    <x v="1"/>
    <x v="3"/>
    <x v="25"/>
    <x v="2"/>
    <n v="4050"/>
    <n v="4500"/>
    <x v="1"/>
    <n v="20250"/>
    <n v="22500"/>
    <n v="2250"/>
  </r>
  <r>
    <x v="25"/>
    <x v="652"/>
    <x v="142"/>
    <x v="1"/>
    <x v="1"/>
    <x v="23"/>
    <x v="2"/>
    <n v="4950"/>
    <n v="5500"/>
    <x v="3"/>
    <n v="34650"/>
    <n v="38500"/>
    <n v="3850"/>
  </r>
  <r>
    <x v="25"/>
    <x v="653"/>
    <x v="143"/>
    <x v="0"/>
    <x v="3"/>
    <x v="24"/>
    <x v="2"/>
    <n v="3150"/>
    <n v="3500"/>
    <x v="4"/>
    <n v="12600"/>
    <n v="14000"/>
    <n v="1400"/>
  </r>
  <r>
    <x v="25"/>
    <x v="654"/>
    <x v="141"/>
    <x v="1"/>
    <x v="1"/>
    <x v="25"/>
    <x v="2"/>
    <n v="2700"/>
    <n v="3000"/>
    <x v="5"/>
    <n v="21600"/>
    <n v="24000"/>
    <n v="2400"/>
  </r>
  <r>
    <x v="25"/>
    <x v="655"/>
    <x v="142"/>
    <x v="1"/>
    <x v="3"/>
    <x v="23"/>
    <x v="2"/>
    <n v="4050"/>
    <n v="4500"/>
    <x v="5"/>
    <n v="32400"/>
    <n v="36000"/>
    <n v="3600"/>
  </r>
  <r>
    <x v="25"/>
    <x v="656"/>
    <x v="143"/>
    <x v="0"/>
    <x v="1"/>
    <x v="24"/>
    <x v="2"/>
    <n v="8280"/>
    <n v="9200"/>
    <x v="6"/>
    <n v="74520"/>
    <n v="82800"/>
    <n v="8280"/>
  </r>
  <r>
    <x v="25"/>
    <x v="657"/>
    <x v="141"/>
    <x v="1"/>
    <x v="3"/>
    <x v="25"/>
    <x v="2"/>
    <n v="4950"/>
    <n v="5500"/>
    <x v="7"/>
    <n v="9900"/>
    <n v="11000"/>
    <n v="1100"/>
  </r>
  <r>
    <x v="25"/>
    <x v="658"/>
    <x v="142"/>
    <x v="1"/>
    <x v="1"/>
    <x v="23"/>
    <x v="2"/>
    <n v="3150"/>
    <n v="3500"/>
    <x v="2"/>
    <n v="3150"/>
    <n v="3500"/>
    <n v="350"/>
  </r>
  <r>
    <x v="25"/>
    <x v="659"/>
    <x v="143"/>
    <x v="0"/>
    <x v="3"/>
    <x v="24"/>
    <x v="2"/>
    <n v="2700"/>
    <n v="3000"/>
    <x v="8"/>
    <n v="59400"/>
    <n v="66000"/>
    <n v="6600"/>
  </r>
  <r>
    <x v="25"/>
    <x v="660"/>
    <x v="141"/>
    <x v="1"/>
    <x v="1"/>
    <x v="25"/>
    <x v="2"/>
    <n v="4050"/>
    <n v="4500"/>
    <x v="5"/>
    <n v="32400"/>
    <n v="36000"/>
    <n v="3600"/>
  </r>
  <r>
    <x v="25"/>
    <x v="661"/>
    <x v="142"/>
    <x v="1"/>
    <x v="3"/>
    <x v="23"/>
    <x v="2"/>
    <n v="8280"/>
    <n v="9200"/>
    <x v="3"/>
    <n v="57960"/>
    <n v="64400"/>
    <n v="6440"/>
  </r>
  <r>
    <x v="25"/>
    <x v="662"/>
    <x v="143"/>
    <x v="0"/>
    <x v="1"/>
    <x v="24"/>
    <x v="2"/>
    <n v="4950"/>
    <n v="5500"/>
    <x v="9"/>
    <n v="277200"/>
    <n v="308000"/>
    <n v="30800"/>
  </r>
  <r>
    <x v="25"/>
    <x v="663"/>
    <x v="141"/>
    <x v="1"/>
    <x v="3"/>
    <x v="25"/>
    <x v="2"/>
    <n v="3150"/>
    <n v="3500"/>
    <x v="10"/>
    <n v="31500"/>
    <n v="35000"/>
    <n v="3500"/>
  </r>
  <r>
    <x v="25"/>
    <x v="664"/>
    <x v="142"/>
    <x v="1"/>
    <x v="1"/>
    <x v="23"/>
    <x v="2"/>
    <n v="2700"/>
    <n v="3000"/>
    <x v="6"/>
    <n v="24300"/>
    <n v="27000"/>
    <n v="2700"/>
  </r>
  <r>
    <x v="25"/>
    <x v="665"/>
    <x v="143"/>
    <x v="0"/>
    <x v="3"/>
    <x v="24"/>
    <x v="2"/>
    <n v="4050"/>
    <n v="4500"/>
    <x v="11"/>
    <n v="109350"/>
    <n v="121500"/>
    <n v="12150"/>
  </r>
  <r>
    <x v="25"/>
    <x v="666"/>
    <x v="141"/>
    <x v="1"/>
    <x v="1"/>
    <x v="25"/>
    <x v="2"/>
    <n v="4950"/>
    <n v="5500"/>
    <x v="12"/>
    <n v="74250"/>
    <n v="82500"/>
    <n v="8250"/>
  </r>
  <r>
    <x v="25"/>
    <x v="667"/>
    <x v="142"/>
    <x v="1"/>
    <x v="3"/>
    <x v="23"/>
    <x v="2"/>
    <n v="3150"/>
    <n v="3500"/>
    <x v="0"/>
    <n v="9450"/>
    <n v="10500"/>
    <n v="1050"/>
  </r>
  <r>
    <x v="25"/>
    <x v="668"/>
    <x v="143"/>
    <x v="0"/>
    <x v="1"/>
    <x v="24"/>
    <x v="2"/>
    <n v="2700"/>
    <n v="3000"/>
    <x v="6"/>
    <n v="24300"/>
    <n v="27000"/>
    <n v="2700"/>
  </r>
  <r>
    <x v="25"/>
    <x v="669"/>
    <x v="141"/>
    <x v="1"/>
    <x v="3"/>
    <x v="25"/>
    <x v="2"/>
    <n v="4050"/>
    <n v="4500"/>
    <x v="8"/>
    <n v="89100"/>
    <n v="99000"/>
    <n v="9900"/>
  </r>
  <r>
    <x v="25"/>
    <x v="670"/>
    <x v="142"/>
    <x v="1"/>
    <x v="1"/>
    <x v="23"/>
    <x v="2"/>
    <n v="8280"/>
    <n v="9200"/>
    <x v="13"/>
    <n v="132480"/>
    <n v="147200"/>
    <n v="14720"/>
  </r>
  <r>
    <x v="25"/>
    <x v="671"/>
    <x v="143"/>
    <x v="0"/>
    <x v="3"/>
    <x v="24"/>
    <x v="2"/>
    <n v="4950"/>
    <n v="5500"/>
    <x v="14"/>
    <n v="29700"/>
    <n v="33000"/>
    <n v="3300"/>
  </r>
  <r>
    <x v="25"/>
    <x v="672"/>
    <x v="141"/>
    <x v="1"/>
    <x v="1"/>
    <x v="25"/>
    <x v="2"/>
    <n v="3150"/>
    <n v="3500"/>
    <x v="0"/>
    <n v="9450"/>
    <n v="10500"/>
    <n v="1050"/>
  </r>
  <r>
    <x v="25"/>
    <x v="673"/>
    <x v="142"/>
    <x v="1"/>
    <x v="3"/>
    <x v="23"/>
    <x v="2"/>
    <n v="2700"/>
    <n v="3000"/>
    <x v="1"/>
    <n v="13500"/>
    <n v="15000"/>
    <n v="1500"/>
  </r>
  <r>
    <x v="25"/>
    <x v="674"/>
    <x v="143"/>
    <x v="0"/>
    <x v="1"/>
    <x v="24"/>
    <x v="2"/>
    <n v="4050"/>
    <n v="4500"/>
    <x v="2"/>
    <n v="4050"/>
    <n v="4500"/>
    <n v="450"/>
  </r>
  <r>
    <x v="25"/>
    <x v="675"/>
    <x v="141"/>
    <x v="1"/>
    <x v="3"/>
    <x v="25"/>
    <x v="2"/>
    <n v="8280"/>
    <n v="9200"/>
    <x v="1"/>
    <n v="41400"/>
    <n v="46000"/>
    <n v="4600"/>
  </r>
  <r>
    <x v="25"/>
    <x v="676"/>
    <x v="142"/>
    <x v="1"/>
    <x v="1"/>
    <x v="23"/>
    <x v="2"/>
    <n v="4950"/>
    <n v="5500"/>
    <x v="3"/>
    <n v="34650"/>
    <n v="38500"/>
    <n v="3850"/>
  </r>
  <r>
    <x v="25"/>
    <x v="677"/>
    <x v="143"/>
    <x v="0"/>
    <x v="3"/>
    <x v="24"/>
    <x v="2"/>
    <n v="3150"/>
    <n v="3500"/>
    <x v="4"/>
    <n v="12600"/>
    <n v="14000"/>
    <n v="1400"/>
  </r>
  <r>
    <x v="25"/>
    <x v="678"/>
    <x v="141"/>
    <x v="1"/>
    <x v="1"/>
    <x v="25"/>
    <x v="2"/>
    <n v="2700"/>
    <n v="3000"/>
    <x v="5"/>
    <n v="21600"/>
    <n v="24000"/>
    <n v="2400"/>
  </r>
  <r>
    <x v="25"/>
    <x v="679"/>
    <x v="142"/>
    <x v="1"/>
    <x v="3"/>
    <x v="23"/>
    <x v="2"/>
    <n v="4050"/>
    <n v="6000"/>
    <x v="5"/>
    <n v="32400"/>
    <n v="48000"/>
    <n v="15600"/>
  </r>
  <r>
    <x v="25"/>
    <x v="680"/>
    <x v="143"/>
    <x v="0"/>
    <x v="1"/>
    <x v="24"/>
    <x v="2"/>
    <n v="4200"/>
    <n v="6000"/>
    <x v="6"/>
    <n v="37800"/>
    <n v="54000"/>
    <n v="16200"/>
  </r>
  <r>
    <x v="25"/>
    <x v="681"/>
    <x v="141"/>
    <x v="1"/>
    <x v="3"/>
    <x v="25"/>
    <x v="2"/>
    <n v="4650"/>
    <n v="6000"/>
    <x v="7"/>
    <n v="9300"/>
    <n v="12000"/>
    <n v="2700"/>
  </r>
  <r>
    <x v="25"/>
    <x v="682"/>
    <x v="142"/>
    <x v="1"/>
    <x v="1"/>
    <x v="23"/>
    <x v="2"/>
    <n v="5100"/>
    <n v="6000"/>
    <x v="2"/>
    <n v="5100"/>
    <n v="6000"/>
    <n v="900"/>
  </r>
</pivotCacheRecords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Date" sourceName="Months">
  <data>
    <tabular pivotCacheId="1">
      <items count="14">
        <i x="0" s="0"/>
        <i x="13" s="0"/>
        <i x="4" s="0"/>
        <i x="8" s="0"/>
        <i x="12" s="0"/>
        <i x="2" s="0"/>
        <i x="1" s="0"/>
        <i x="7" s="0"/>
        <i x="6" s="0"/>
        <i x="3" s="1"/>
        <i x="5" s="0"/>
        <i x="11" s="0"/>
        <i x="10" s="0"/>
        <i x="9" s="0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Date" cache="Slicer_Date" columnCount="12" style="SlicerStyleLight1 3" rowHeight="241300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3"/>
  <sheetViews>
    <sheetView showGridLines="0" zoomScale="80" zoomScaleNormal="80" workbookViewId="0">
      <selection activeCell="A1" sqref="A1"/>
    </sheetView>
  </sheetViews>
  <sheetFormatPr defaultColWidth="9" defaultRowHeight="15.75"/>
  <cols>
    <col min="1" max="3" width="9" style="8"/>
    <col min="11" max="11" width="9.14074074074074" customWidth="1"/>
    <col min="12" max="12" width="18.1407407407407" customWidth="1"/>
    <col min="15" max="15" width="9.14074074074074" customWidth="1"/>
  </cols>
  <sheetData>
    <row r="1" spans="1:21">
      <c r="A1" s="9"/>
      <c r="B1" s="9"/>
      <c r="C1" s="9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>
      <c r="A2" s="9"/>
      <c r="B2" s="9"/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1:21">
      <c r="A3" s="9"/>
      <c r="B3" s="9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1:21">
      <c r="A4" s="9"/>
      <c r="B4" s="9"/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>
      <c r="A5" s="9"/>
      <c r="B5" s="9"/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</row>
    <row r="6" spans="1:21">
      <c r="A6" s="9"/>
      <c r="B6" s="9"/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</row>
    <row r="7" spans="1:21">
      <c r="A7" s="9"/>
      <c r="B7" s="9"/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spans="1:21">
      <c r="A8" s="9"/>
      <c r="B8" s="9"/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1:21">
      <c r="A9" s="9"/>
      <c r="B9" s="9"/>
      <c r="C9" s="9"/>
      <c r="D9" s="11" t="s">
        <v>0</v>
      </c>
      <c r="E9" s="11"/>
      <c r="F9" s="11"/>
      <c r="G9" s="11"/>
      <c r="H9" s="11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1:21">
      <c r="A10" s="9"/>
      <c r="B10" s="9"/>
      <c r="C10" s="9"/>
      <c r="D10" s="11"/>
      <c r="E10" s="11"/>
      <c r="F10" s="11"/>
      <c r="G10" s="11"/>
      <c r="H10" s="11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spans="1:21">
      <c r="A11" s="9"/>
      <c r="B11" s="9"/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1:21">
      <c r="A12" s="9"/>
      <c r="B12" s="9"/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1:21">
      <c r="A13" s="9"/>
      <c r="B13" s="9"/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1:21">
      <c r="A14" s="9"/>
      <c r="B14" s="9"/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</row>
    <row r="15" spans="1:21">
      <c r="A15" s="9"/>
      <c r="B15" s="9"/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 spans="1:21">
      <c r="A16" s="9"/>
      <c r="B16" s="9"/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</row>
    <row r="17" spans="1:21">
      <c r="A17" s="9"/>
      <c r="B17" s="9"/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</row>
    <row r="18" spans="1:21">
      <c r="A18" s="9"/>
      <c r="B18" s="9"/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spans="1:21">
      <c r="A19" s="9"/>
      <c r="B19" s="9"/>
      <c r="C19" s="9"/>
      <c r="D19" s="10"/>
      <c r="E19" s="10"/>
      <c r="F19" s="10"/>
      <c r="G19" s="10"/>
      <c r="H19" s="10"/>
      <c r="I19" s="10"/>
      <c r="J19" s="10"/>
      <c r="K19" s="10"/>
      <c r="L19" s="12"/>
      <c r="M19" s="10"/>
      <c r="N19" s="10"/>
      <c r="O19" s="10"/>
      <c r="P19" s="10"/>
      <c r="Q19" s="10"/>
      <c r="R19" s="10"/>
      <c r="S19" s="10"/>
      <c r="T19" s="10"/>
      <c r="U19" s="10"/>
    </row>
    <row r="20" spans="1:21">
      <c r="A20" s="9"/>
      <c r="B20" s="9"/>
      <c r="C20" s="9"/>
      <c r="D20" s="10"/>
      <c r="E20" s="10"/>
      <c r="F20" s="10"/>
      <c r="G20" s="10"/>
      <c r="H20" s="10"/>
      <c r="I20" s="10"/>
      <c r="J20" s="10"/>
      <c r="K20" s="10"/>
      <c r="L20" s="13"/>
      <c r="M20" s="14"/>
      <c r="N20" s="14"/>
      <c r="O20" s="10"/>
      <c r="P20" s="10"/>
      <c r="Q20" s="10"/>
      <c r="R20" s="10"/>
      <c r="S20" s="10"/>
      <c r="T20" s="10"/>
      <c r="U20" s="10"/>
    </row>
    <row r="21" spans="1:21">
      <c r="A21" s="9"/>
      <c r="B21" s="9"/>
      <c r="C21" s="9"/>
      <c r="D21" s="10"/>
      <c r="E21" s="10"/>
      <c r="F21" s="10"/>
      <c r="G21" s="10"/>
      <c r="H21" s="10"/>
      <c r="I21" s="10"/>
      <c r="J21" s="10"/>
      <c r="K21" s="10"/>
      <c r="L21" s="13"/>
      <c r="M21" s="14"/>
      <c r="N21" s="14"/>
      <c r="O21" s="10">
        <f>L17</f>
        <v>0</v>
      </c>
      <c r="P21" s="10"/>
      <c r="Q21" s="10"/>
      <c r="R21" s="10"/>
      <c r="S21" s="10"/>
      <c r="T21" s="10"/>
      <c r="U21" s="10"/>
    </row>
    <row r="22" spans="1:21">
      <c r="A22" s="9"/>
      <c r="B22" s="9"/>
      <c r="C22" s="9"/>
      <c r="D22" s="10"/>
      <c r="E22" s="10"/>
      <c r="F22" s="10"/>
      <c r="G22" s="10"/>
      <c r="H22" s="10"/>
      <c r="I22" s="10"/>
      <c r="J22" s="10"/>
      <c r="K22" s="10"/>
      <c r="L22" s="13"/>
      <c r="M22" s="14"/>
      <c r="N22" s="14"/>
      <c r="O22" s="10"/>
      <c r="P22" s="10"/>
      <c r="Q22" s="10"/>
      <c r="R22" s="10"/>
      <c r="S22" s="10"/>
      <c r="T22" s="10"/>
      <c r="U22" s="10"/>
    </row>
    <row r="23" spans="1:21">
      <c r="A23" s="9"/>
      <c r="B23" s="9"/>
      <c r="C23" s="9"/>
      <c r="D23" s="10"/>
      <c r="E23" s="10"/>
      <c r="F23" s="10"/>
      <c r="G23" s="10"/>
      <c r="H23" s="10"/>
      <c r="I23" s="10"/>
      <c r="J23" s="10"/>
      <c r="K23" s="10"/>
      <c r="L23" s="13"/>
      <c r="M23" s="14"/>
      <c r="N23" s="14"/>
      <c r="O23" s="10"/>
      <c r="P23" s="10"/>
      <c r="Q23" s="10"/>
      <c r="R23" s="10"/>
      <c r="S23" s="10"/>
      <c r="T23" s="10"/>
      <c r="U23" s="10"/>
    </row>
    <row r="24" spans="1:21">
      <c r="A24" s="9"/>
      <c r="B24" s="9"/>
      <c r="C24" s="9"/>
      <c r="D24" s="10"/>
      <c r="E24" s="10"/>
      <c r="F24" s="10"/>
      <c r="G24" s="10"/>
      <c r="H24" s="10"/>
      <c r="I24" s="10"/>
      <c r="J24" s="10"/>
      <c r="K24" s="10"/>
      <c r="L24" s="13"/>
      <c r="M24" s="14"/>
      <c r="N24" s="14"/>
      <c r="O24" s="10"/>
      <c r="P24" s="10"/>
      <c r="Q24" s="10"/>
      <c r="R24" s="10"/>
      <c r="S24" s="10"/>
      <c r="T24" s="10"/>
      <c r="U24" s="10"/>
    </row>
    <row r="25" spans="1:21">
      <c r="A25" s="9"/>
      <c r="B25" s="9"/>
      <c r="C25" s="9"/>
      <c r="D25" s="10"/>
      <c r="E25" s="10"/>
      <c r="F25" s="10"/>
      <c r="G25" s="10"/>
      <c r="H25" s="10"/>
      <c r="I25" s="10"/>
      <c r="J25" s="10"/>
      <c r="K25" s="10"/>
      <c r="L25" s="13"/>
      <c r="M25" s="14"/>
      <c r="N25" s="14"/>
      <c r="O25" s="10"/>
      <c r="P25" s="10"/>
      <c r="Q25" s="10"/>
      <c r="R25" s="10"/>
      <c r="S25" s="10"/>
      <c r="T25" s="10"/>
      <c r="U25" s="10"/>
    </row>
    <row r="26" spans="1:21">
      <c r="A26" s="9"/>
      <c r="B26" s="9"/>
      <c r="C26" s="9"/>
      <c r="D26" s="10"/>
      <c r="E26" s="10"/>
      <c r="F26" s="10"/>
      <c r="G26" s="10"/>
      <c r="H26" s="10"/>
      <c r="I26" s="10"/>
      <c r="J26" s="10"/>
      <c r="K26" s="10"/>
      <c r="L26" s="13"/>
      <c r="M26" s="14"/>
      <c r="N26" s="14"/>
      <c r="O26" s="10"/>
      <c r="P26" s="10"/>
      <c r="Q26" s="10"/>
      <c r="R26" s="10"/>
      <c r="S26" s="10"/>
      <c r="T26" s="10"/>
      <c r="U26" s="10"/>
    </row>
    <row r="27" spans="1:21">
      <c r="A27" s="9"/>
      <c r="B27" s="9"/>
      <c r="C27" s="9"/>
      <c r="D27" s="10"/>
      <c r="E27" s="10"/>
      <c r="F27" s="10"/>
      <c r="G27" s="10"/>
      <c r="H27" s="10"/>
      <c r="I27" s="10"/>
      <c r="J27" s="10"/>
      <c r="K27" s="10"/>
      <c r="L27" s="13"/>
      <c r="M27" s="14"/>
      <c r="N27" s="14"/>
      <c r="O27" s="10"/>
      <c r="P27" s="10"/>
      <c r="Q27" s="10"/>
      <c r="R27" s="10"/>
      <c r="S27" s="10"/>
      <c r="T27" s="10"/>
      <c r="U27" s="10"/>
    </row>
    <row r="28" spans="1:21">
      <c r="A28" s="9"/>
      <c r="B28" s="9"/>
      <c r="C28" s="9"/>
      <c r="D28" s="10"/>
      <c r="E28" s="10"/>
      <c r="F28" s="10"/>
      <c r="G28" s="10"/>
      <c r="H28" s="10"/>
      <c r="I28" s="10"/>
      <c r="J28" s="10"/>
      <c r="K28" s="10"/>
      <c r="L28" s="13"/>
      <c r="M28" s="14"/>
      <c r="N28" s="14"/>
      <c r="O28" s="10"/>
      <c r="P28" s="10"/>
      <c r="Q28" s="10"/>
      <c r="R28" s="10"/>
      <c r="S28" s="10"/>
      <c r="T28" s="10"/>
      <c r="U28" s="10"/>
    </row>
    <row r="29" spans="1:21">
      <c r="A29" s="9"/>
      <c r="B29" s="9"/>
      <c r="C29" s="9"/>
      <c r="D29" s="10"/>
      <c r="E29" s="10"/>
      <c r="F29" s="10"/>
      <c r="G29" s="10"/>
      <c r="H29" s="10"/>
      <c r="I29" s="10"/>
      <c r="J29" s="10"/>
      <c r="K29" s="10"/>
      <c r="L29" s="13"/>
      <c r="M29" s="14"/>
      <c r="N29" s="14"/>
      <c r="O29" s="10"/>
      <c r="P29" s="10"/>
      <c r="Q29" s="10"/>
      <c r="R29" s="10"/>
      <c r="S29" s="10"/>
      <c r="T29" s="10"/>
      <c r="U29" s="10"/>
    </row>
    <row r="30" spans="1:21">
      <c r="A30" s="9"/>
      <c r="B30" s="9"/>
      <c r="C30" s="9"/>
      <c r="D30" s="10"/>
      <c r="E30" s="10"/>
      <c r="F30" s="10"/>
      <c r="G30" s="10"/>
      <c r="H30" s="10"/>
      <c r="I30" s="10"/>
      <c r="J30" s="10"/>
      <c r="K30" s="10"/>
      <c r="L30" s="13"/>
      <c r="M30" s="14"/>
      <c r="N30" s="14"/>
      <c r="O30" s="10"/>
      <c r="P30" s="10"/>
      <c r="Q30" s="10"/>
      <c r="R30" s="10"/>
      <c r="S30" s="10"/>
      <c r="T30" s="10"/>
      <c r="U30" s="10"/>
    </row>
    <row r="31" spans="1:21">
      <c r="A31" s="9"/>
      <c r="B31" s="9"/>
      <c r="C31" s="9"/>
      <c r="D31" s="10"/>
      <c r="E31" s="10"/>
      <c r="F31" s="10"/>
      <c r="G31" s="10"/>
      <c r="H31" s="10"/>
      <c r="I31" s="10"/>
      <c r="J31" s="10"/>
      <c r="K31" s="10"/>
      <c r="L31" s="13"/>
      <c r="M31" s="14" t="e">
        <f>VLOOKUP(L31,#REF!,2,0)</f>
        <v>#REF!</v>
      </c>
      <c r="N31" s="14" t="e">
        <f ca="1">IF($L$17="Max",O31,IF($L$17="Min",P31,IF($L$17="Select",Q31,NA())))</f>
        <v>#N/A</v>
      </c>
      <c r="O31" s="10" t="e">
        <f>IF(MAX($M$20:$M$31)=M31,M31,NA())</f>
        <v>#REF!</v>
      </c>
      <c r="P31" s="10" t="e">
        <f>IF(MIN($M$20:$M$31)=M31,M31,NA())</f>
        <v>#REF!</v>
      </c>
      <c r="Q31" s="10" t="e">
        <f ca="1">IF(AND(CELL("row")=ROW(),CELL("col")&lt;3),M31,NA())</f>
        <v>#N/A</v>
      </c>
      <c r="R31" s="10"/>
      <c r="S31" s="10"/>
      <c r="T31" s="10"/>
      <c r="U31" s="10"/>
    </row>
    <row r="32" spans="1:21">
      <c r="A32" s="9"/>
      <c r="B32" s="9"/>
      <c r="C32" s="9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</row>
    <row r="33" spans="1:21">
      <c r="A33" s="9"/>
      <c r="B33" s="9"/>
      <c r="C33" s="9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</row>
  </sheetData>
  <mergeCells count="1">
    <mergeCell ref="D9:H10"/>
  </mergeCells>
  <pageMargins left="0.7" right="0.7" top="0.75" bottom="0.75" header="0.3" footer="0.3"/>
  <pageSetup paperSize="1" orientation="portrait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"/>
  <sheetViews>
    <sheetView tabSelected="1" workbookViewId="0">
      <selection activeCell="B5" sqref="B5"/>
    </sheetView>
  </sheetViews>
  <sheetFormatPr defaultColWidth="8.88888888888889" defaultRowHeight="15.75" outlineLevelRow="3"/>
  <sheetData>
    <row r="1" spans="1:1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>
      <c r="A2" s="1"/>
      <c r="B2" s="2" t="e">
        <f>FIND(")",A2)-1</f>
        <v>#VALUE!</v>
      </c>
      <c r="C2" s="2" t="e">
        <f>FIND("(",A2)</f>
        <v>#VALUE!</v>
      </c>
      <c r="D2" s="3">
        <f>LEN(A2)</f>
        <v>0</v>
      </c>
      <c r="E2" s="3" t="e">
        <f>LEFT(A2,FIND(")",A2)-1)</f>
        <v>#VALUE!</v>
      </c>
      <c r="F2" s="2" t="e">
        <f>RIGHT(A2,D2-C2--1)</f>
        <v>#VALUE!</v>
      </c>
      <c r="G2" s="4" t="e">
        <f>MID(F2,2,5)</f>
        <v>#VALUE!</v>
      </c>
      <c r="H2" s="5" t="e">
        <f>LEFT(A2,FIND(" ",A2)-1)</f>
        <v>#VALUE!</v>
      </c>
      <c r="I2" s="6">
        <v>44577</v>
      </c>
      <c r="J2" s="5">
        <f>IFERROR(VLOOKUP(I2,[1]LIST!A:B,2,0),"")</f>
        <v>3</v>
      </c>
      <c r="K2" s="7">
        <f>MONTH(I2)</f>
        <v>1</v>
      </c>
      <c r="L2" t="s">
        <v>14</v>
      </c>
      <c r="M2" t="s">
        <v>15</v>
      </c>
    </row>
    <row r="3" spans="1:13">
      <c r="A3" s="1"/>
      <c r="B3" s="2" t="e">
        <f>FIND(")",A3)-1</f>
        <v>#VALUE!</v>
      </c>
      <c r="C3" s="2" t="e">
        <f>FIND("(",A3)</f>
        <v>#VALUE!</v>
      </c>
      <c r="D3" s="3">
        <f>LEN(A3)</f>
        <v>0</v>
      </c>
      <c r="E3" s="3" t="e">
        <f>LEFT(A3,FIND(")",A3)-1)</f>
        <v>#VALUE!</v>
      </c>
      <c r="F3" s="2" t="e">
        <f>RIGHT(A3,D3-C3--1)</f>
        <v>#VALUE!</v>
      </c>
      <c r="G3" s="4" t="e">
        <f>MID(F3,2,5)</f>
        <v>#VALUE!</v>
      </c>
      <c r="H3" s="5" t="e">
        <f>LEFT(A3,FIND(" ",A3)-1)</f>
        <v>#VALUE!</v>
      </c>
      <c r="I3" s="6">
        <v>44577</v>
      </c>
      <c r="J3" s="5">
        <f>IFERROR(VLOOKUP(I3,[1]LIST!A:B,2,0),"")</f>
        <v>3</v>
      </c>
      <c r="K3" s="7">
        <f>MONTH(I3)</f>
        <v>1</v>
      </c>
      <c r="L3" t="s">
        <v>16</v>
      </c>
      <c r="M3" t="s">
        <v>15</v>
      </c>
    </row>
    <row r="4" spans="1:13">
      <c r="A4" s="1"/>
      <c r="B4" s="2" t="e">
        <f>FIND(")",A4)-1</f>
        <v>#VALUE!</v>
      </c>
      <c r="C4" s="2" t="e">
        <f>FIND("(",A4)</f>
        <v>#VALUE!</v>
      </c>
      <c r="D4" s="3">
        <f>LEN(A4)</f>
        <v>0</v>
      </c>
      <c r="E4" s="3" t="e">
        <f>LEFT(A4,FIND(")",A4)-1)</f>
        <v>#VALUE!</v>
      </c>
      <c r="F4" s="2" t="e">
        <f>RIGHT(A4,D4-C4--1)</f>
        <v>#VALUE!</v>
      </c>
      <c r="G4" s="4" t="e">
        <f>MID(F4,2,5)</f>
        <v>#VALUE!</v>
      </c>
      <c r="H4" s="5" t="e">
        <f>LEFT(A4,FIND(" ",A4)-1)</f>
        <v>#VALUE!</v>
      </c>
      <c r="I4" s="6">
        <v>44608</v>
      </c>
      <c r="J4" s="5" t="str">
        <f>IFERROR(VLOOKUP(I4,[1]LIST!A:B,2,0),"")</f>
        <v/>
      </c>
      <c r="K4" s="7">
        <f>MONTH(I4)</f>
        <v>2</v>
      </c>
      <c r="L4" t="s">
        <v>17</v>
      </c>
      <c r="M4" t="s">
        <v>18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Dashboard</vt:lpstr>
      <vt:lpstr>BD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liandra</dc:creator>
  <cp:lastModifiedBy>liandra</cp:lastModifiedBy>
  <dcterms:created xsi:type="dcterms:W3CDTF">2022-01-16T16:44:48Z</dcterms:created>
  <dcterms:modified xsi:type="dcterms:W3CDTF">2022-01-16T16:47:37Z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