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Картина" sheetId="1" state="visible" r:id="rId2"/>
    <sheet name="Контрольная группа" sheetId="2" state="visible" r:id="rId3"/>
    <sheet name="Project500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<sst xmlns="http://schemas.openxmlformats.org/spreadsheetml/2006/main" count="97" uniqueCount="81">
  <si>
    <t xml:space="preserve">LOSE 4$</t>
  </si>
  <si>
    <t xml:space="preserve">Katok</t>
  </si>
  <si>
    <t xml:space="preserve">LOSE 2$</t>
  </si>
  <si>
    <t xml:space="preserve">Vremya</t>
  </si>
  <si>
    <t xml:space="preserve">24 в сутки</t>
  </si>
  <si>
    <t xml:space="preserve">Approx Win 40%</t>
  </si>
  <si>
    <t xml:space="preserve">Approx Win 45%</t>
  </si>
  <si>
    <t xml:space="preserve">Approx Win 52%</t>
  </si>
  <si>
    <t xml:space="preserve">Nakladki</t>
  </si>
  <si>
    <t xml:space="preserve">Каток</t>
  </si>
  <si>
    <t xml:space="preserve">5 баков </t>
  </si>
  <si>
    <t xml:space="preserve">30 days</t>
  </si>
  <si>
    <t xml:space="preserve">Только ночью</t>
  </si>
  <si>
    <t xml:space="preserve">В день</t>
  </si>
  <si>
    <t xml:space="preserve">Ночей</t>
  </si>
  <si>
    <t xml:space="preserve">7 days</t>
  </si>
  <si>
    <t xml:space="preserve">12 часов (1\2 суток)</t>
  </si>
  <si>
    <t xml:space="preserve">В месяц</t>
  </si>
  <si>
    <t xml:space="preserve">24 hours</t>
  </si>
  <si>
    <t xml:space="preserve">1 hour</t>
  </si>
  <si>
    <t xml:space="preserve">%</t>
  </si>
  <si>
    <t xml:space="preserve">колво</t>
  </si>
  <si>
    <t xml:space="preserve">сек</t>
  </si>
  <si>
    <t xml:space="preserve">Курс 1 К</t>
  </si>
  <si>
    <t xml:space="preserve">долларов</t>
  </si>
  <si>
    <t xml:space="preserve">MAX</t>
  </si>
  <si>
    <t xml:space="preserve">x13</t>
  </si>
  <si>
    <t xml:space="preserve">1/5 dnya</t>
  </si>
  <si>
    <t xml:space="preserve">add1</t>
  </si>
  <si>
    <t xml:space="preserve">Шаги</t>
  </si>
  <si>
    <t xml:space="preserve">10!</t>
  </si>
  <si>
    <t xml:space="preserve">9!</t>
  </si>
  <si>
    <t xml:space="preserve">!13</t>
  </si>
  <si>
    <t xml:space="preserve">1 К</t>
  </si>
  <si>
    <t xml:space="preserve">Дата</t>
  </si>
  <si>
    <t xml:space="preserve">Начало</t>
  </si>
  <si>
    <t xml:space="preserve">Время</t>
  </si>
  <si>
    <t xml:space="preserve">Ставки</t>
  </si>
  <si>
    <t xml:space="preserve">Вины</t>
  </si>
  <si>
    <t xml:space="preserve">Лузы</t>
  </si>
  <si>
    <t xml:space="preserve">Конец</t>
  </si>
  <si>
    <t xml:space="preserve">% побед</t>
  </si>
  <si>
    <t xml:space="preserve">$</t>
  </si>
  <si>
    <t xml:space="preserve">Примечания</t>
  </si>
  <si>
    <t xml:space="preserve">х2</t>
  </si>
  <si>
    <t xml:space="preserve">х3</t>
  </si>
  <si>
    <t xml:space="preserve">OVERALL</t>
  </si>
  <si>
    <t xml:space="preserve">Небольшая погрешность (+-0,8%)</t>
  </si>
  <si>
    <t xml:space="preserve">WIN</t>
  </si>
  <si>
    <t xml:space="preserve">Предпоследний шаг х1</t>
  </si>
  <si>
    <t xml:space="preserve">Ночью бы слил х10 и два по х9</t>
  </si>
  <si>
    <t xml:space="preserve">Approx</t>
  </si>
  <si>
    <t xml:space="preserve">Ночью бы слил х11</t>
  </si>
  <si>
    <t xml:space="preserve">WIN 7 D</t>
  </si>
  <si>
    <t xml:space="preserve">UNKNOWN</t>
  </si>
  <si>
    <t xml:space="preserve">~45</t>
  </si>
  <si>
    <t xml:space="preserve">WIN 14 D</t>
  </si>
  <si>
    <t xml:space="preserve">x13 Утром</t>
  </si>
  <si>
    <t xml:space="preserve">x13 ночью</t>
  </si>
  <si>
    <t xml:space="preserve">WIN 30 D</t>
  </si>
  <si>
    <t xml:space="preserve">x9</t>
  </si>
  <si>
    <t xml:space="preserve">x10</t>
  </si>
  <si>
    <t xml:space="preserve">Сайт сломался но это хорошо (х11)</t>
  </si>
  <si>
    <t xml:space="preserve">x3</t>
  </si>
  <si>
    <t xml:space="preserve">NOT BLACK</t>
  </si>
  <si>
    <t xml:space="preserve">1x</t>
  </si>
  <si>
    <t xml:space="preserve">x6</t>
  </si>
  <si>
    <t xml:space="preserve">x5</t>
  </si>
  <si>
    <t xml:space="preserve">TIME</t>
  </si>
  <si>
    <t xml:space="preserve">=</t>
  </si>
  <si>
    <t xml:space="preserve">1$</t>
  </si>
  <si>
    <t xml:space="preserve">NOT RED</t>
  </si>
  <si>
    <t xml:space="preserve">x4</t>
  </si>
  <si>
    <t xml:space="preserve">MIN S</t>
  </si>
  <si>
    <t xml:space="preserve">CSGO500 ROULLETE IS DANGER</t>
  </si>
  <si>
    <t xml:space="preserve">OPTIMAL</t>
  </si>
  <si>
    <t xml:space="preserve">&lt;---- LP</t>
  </si>
  <si>
    <t xml:space="preserve">Black</t>
  </si>
  <si>
    <t xml:space="preserve">Red</t>
  </si>
  <si>
    <t xml:space="preserve">Blue</t>
  </si>
  <si>
    <t xml:space="preserve">Yellow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</si>
</sst>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-mmm"/>
    <numFmt numFmtId="166" formatCode="0%"/>
    <numFmt numFmtId="167" formatCode="General"/>
    <numFmt numFmtId="168" formatCode="m/d/yyyy"/>
    <numFmt numFmtId="169" formatCode="h:mm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C00000"/>
      </patternFill>
    </fill>
    <fill>
      <patternFill patternType="solid">
        <fgColor rgb="FF92D050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C00000"/>
        <bgColor rgb="FF9C000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5" activeCellId="0" sqref="L5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7" min="7" style="0" width="18.14"/>
    <col collapsed="false" customWidth="true" hidden="false" outlineLevel="0" max="8" min="8" style="0" width="16.14"/>
    <col collapsed="false" customWidth="true" hidden="false" outlineLevel="0" max="9" min="9" style="0" width="17.29"/>
    <col collapsed="false" customWidth="true" hidden="false" outlineLevel="0" max="10" min="10" style="0" width="11.14"/>
    <col collapsed="false" customWidth="true" hidden="false" outlineLevel="0" max="11" min="11" style="0" width="19.29"/>
    <col collapsed="false" customWidth="true" hidden="false" outlineLevel="0" max="12" min="12" style="0" width="10.58"/>
    <col collapsed="false" customWidth="true" hidden="false" outlineLevel="0" max="15" min="14" style="0" width="11.99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/>
      <c r="F1" s="4" t="s">
        <v>4</v>
      </c>
      <c r="G1" s="0" t="s">
        <v>5</v>
      </c>
      <c r="H1" s="0" t="s">
        <v>6</v>
      </c>
      <c r="I1" s="0" t="s">
        <v>7</v>
      </c>
      <c r="K1" s="0" t="s">
        <v>8</v>
      </c>
      <c r="L1" s="0" t="s">
        <v>9</v>
      </c>
      <c r="M1" s="5" t="n">
        <v>0.45</v>
      </c>
      <c r="O1" s="0" t="s">
        <v>10</v>
      </c>
    </row>
    <row r="2" customFormat="false" ht="15" hidden="false" customHeight="false" outlineLevel="0" collapsed="false">
      <c r="A2" s="6" t="n">
        <f aca="false">B2*$G$26*100</f>
        <v>0.288600288600289</v>
      </c>
      <c r="B2" s="7" t="n">
        <f aca="false">D2/45</f>
        <v>57600</v>
      </c>
      <c r="C2" s="8" t="n">
        <f aca="false">B2*$N$26*100</f>
        <v>3.17460317460317</v>
      </c>
      <c r="D2" s="7" t="n">
        <v>2592000</v>
      </c>
      <c r="E2" s="7" t="s">
        <v>11</v>
      </c>
      <c r="F2" s="9"/>
      <c r="G2" s="0" t="n">
        <f aca="false">$B2*G$6/$I$8</f>
        <v>23.04</v>
      </c>
      <c r="H2" s="0" t="n">
        <f aca="false">$B2*H$6/$I$8</f>
        <v>25.92</v>
      </c>
      <c r="I2" s="0" t="n">
        <f aca="false">$B2*I$6/$I$8</f>
        <v>29.952</v>
      </c>
      <c r="K2" s="0" t="s">
        <v>12</v>
      </c>
      <c r="L2" s="0" t="n">
        <f aca="false">9*60*60/45</f>
        <v>720</v>
      </c>
      <c r="M2" s="10" t="n">
        <f aca="false">L2*0.45/1000</f>
        <v>0.324</v>
      </c>
      <c r="N2" s="0" t="s">
        <v>13</v>
      </c>
      <c r="O2" s="0" t="n">
        <f aca="false">5/M2</f>
        <v>15.4320987654321</v>
      </c>
      <c r="P2" s="0" t="s">
        <v>14</v>
      </c>
    </row>
    <row r="3" customFormat="false" ht="15" hidden="false" customHeight="false" outlineLevel="0" collapsed="false">
      <c r="A3" s="6" t="n">
        <f aca="false">B3*$G$26*100</f>
        <v>0.0673400673400673</v>
      </c>
      <c r="B3" s="7" t="n">
        <f aca="false">D3/45</f>
        <v>13440</v>
      </c>
      <c r="C3" s="8" t="n">
        <f aca="false">B3*$N$26*100</f>
        <v>0.740740740740741</v>
      </c>
      <c r="D3" s="7" t="n">
        <v>604800</v>
      </c>
      <c r="E3" s="7" t="s">
        <v>15</v>
      </c>
      <c r="F3" s="9"/>
      <c r="G3" s="0" t="n">
        <f aca="false">$B3*G$6/$I$8</f>
        <v>5.376</v>
      </c>
      <c r="H3" s="0" t="n">
        <f aca="false">$B3*H$6/$I$8</f>
        <v>6.048</v>
      </c>
      <c r="I3" s="0" t="n">
        <f aca="false">$B3*I$6/$I$8</f>
        <v>6.9888</v>
      </c>
      <c r="K3" s="0" t="s">
        <v>16</v>
      </c>
      <c r="L3" s="0" t="n">
        <f aca="false">B2/2</f>
        <v>28800</v>
      </c>
      <c r="M3" s="10" t="n">
        <f aca="false">L3*0.45/1000</f>
        <v>12.96</v>
      </c>
      <c r="N3" s="0" t="s">
        <v>17</v>
      </c>
    </row>
    <row r="4" customFormat="false" ht="15" hidden="false" customHeight="false" outlineLevel="0" collapsed="false">
      <c r="A4" s="6" t="n">
        <f aca="false">B4*$G$26*100</f>
        <v>0.00962000962000962</v>
      </c>
      <c r="B4" s="7" t="n">
        <f aca="false">D4/45</f>
        <v>1920</v>
      </c>
      <c r="C4" s="8" t="n">
        <f aca="false">B4*$N$26*100</f>
        <v>0.105820105820106</v>
      </c>
      <c r="D4" s="7" t="n">
        <f aca="false">24*60*60</f>
        <v>86400</v>
      </c>
      <c r="E4" s="7" t="s">
        <v>18</v>
      </c>
      <c r="F4" s="9"/>
      <c r="G4" s="0" t="n">
        <f aca="false">$B4*G$6/$I$8</f>
        <v>0.768</v>
      </c>
      <c r="H4" s="0" t="n">
        <f aca="false">$B4*H$6/$I$8</f>
        <v>0.864</v>
      </c>
      <c r="I4" s="0" t="n">
        <f aca="false">$B4*I$6/$I$8</f>
        <v>0.9984</v>
      </c>
    </row>
    <row r="5" customFormat="false" ht="13.8" hidden="false" customHeight="false" outlineLevel="0" collapsed="false">
      <c r="A5" s="6" t="n">
        <f aca="false">B5*$G$26*100</f>
        <v>0.000400833734167068</v>
      </c>
      <c r="B5" s="7" t="n">
        <f aca="false">D5/45</f>
        <v>80</v>
      </c>
      <c r="C5" s="8" t="n">
        <f aca="false">B5*$N$26*100</f>
        <v>0.00440917107583774</v>
      </c>
      <c r="D5" s="7" t="n">
        <f aca="false">60*60</f>
        <v>3600</v>
      </c>
      <c r="E5" s="7" t="s">
        <v>19</v>
      </c>
      <c r="F5" s="9"/>
      <c r="G5" s="0" t="n">
        <f aca="false">$B5*G$6/$I$8</f>
        <v>0.032</v>
      </c>
      <c r="H5" s="0" t="n">
        <f aca="false">$B5*H$6/$I$8</f>
        <v>0.036</v>
      </c>
      <c r="I5" s="0" t="n">
        <f aca="false">$B5*I$6/$I$8</f>
        <v>0.0416</v>
      </c>
      <c r="L5" s="11"/>
      <c r="M5" s="11"/>
    </row>
    <row r="6" customFormat="false" ht="15" hidden="false" customHeight="false" outlineLevel="0" collapsed="false">
      <c r="A6" s="12" t="s">
        <v>20</v>
      </c>
      <c r="B6" s="13" t="s">
        <v>21</v>
      </c>
      <c r="C6" s="13" t="s">
        <v>20</v>
      </c>
      <c r="D6" s="13" t="s">
        <v>22</v>
      </c>
      <c r="E6" s="13"/>
      <c r="F6" s="14"/>
      <c r="G6" s="0" t="n">
        <v>0.4</v>
      </c>
      <c r="H6" s="0" t="n">
        <v>0.45</v>
      </c>
      <c r="I6" s="0" t="n">
        <v>0.52</v>
      </c>
    </row>
    <row r="8" customFormat="false" ht="15" hidden="false" customHeight="false" outlineLevel="0" collapsed="false">
      <c r="H8" s="0" t="s">
        <v>23</v>
      </c>
      <c r="I8" s="0" t="n">
        <v>1000</v>
      </c>
      <c r="J8" s="0" t="s">
        <v>24</v>
      </c>
    </row>
    <row r="10" customFormat="false" ht="15" hidden="false" customHeight="false" outlineLevel="0" collapsed="false">
      <c r="G10" s="0" t="s">
        <v>25</v>
      </c>
      <c r="H10" s="0" t="s">
        <v>26</v>
      </c>
      <c r="I10" s="0" t="s">
        <v>27</v>
      </c>
    </row>
    <row r="15" customFormat="false" ht="15" hidden="false" customHeight="false" outlineLevel="0" collapsed="false">
      <c r="G15" s="0" t="s">
        <v>28</v>
      </c>
      <c r="H15" s="0" t="s">
        <v>29</v>
      </c>
      <c r="I15" s="0" t="n">
        <v>5000</v>
      </c>
      <c r="J15" s="0" t="n">
        <v>3814</v>
      </c>
      <c r="K15" s="0" t="n">
        <v>8300</v>
      </c>
    </row>
    <row r="16" customFormat="false" ht="15" hidden="false" customHeight="false" outlineLevel="0" collapsed="false">
      <c r="H16" s="0" t="n">
        <v>0</v>
      </c>
      <c r="I16" s="0" t="n">
        <f aca="false">I15-(2^H16)</f>
        <v>4999</v>
      </c>
      <c r="J16" s="0" t="n">
        <f aca="false">J15-(2^$H16)</f>
        <v>3813</v>
      </c>
      <c r="K16" s="0" t="n">
        <f aca="false">K15-(2^$H16)</f>
        <v>8299</v>
      </c>
      <c r="L16" s="0" t="n">
        <v>1</v>
      </c>
    </row>
    <row r="17" customFormat="false" ht="15" hidden="false" customHeight="false" outlineLevel="0" collapsed="false">
      <c r="H17" s="0" t="n">
        <v>1</v>
      </c>
      <c r="I17" s="0" t="n">
        <f aca="false">I16-(2^H17)</f>
        <v>4997</v>
      </c>
      <c r="J17" s="0" t="n">
        <f aca="false">J16-(2^$H17)</f>
        <v>3811</v>
      </c>
      <c r="K17" s="0" t="n">
        <f aca="false">K16-(2^$H17)</f>
        <v>8297</v>
      </c>
      <c r="L17" s="0" t="n">
        <v>2</v>
      </c>
    </row>
    <row r="18" customFormat="false" ht="15" hidden="false" customHeight="false" outlineLevel="0" collapsed="false">
      <c r="H18" s="0" t="n">
        <v>2</v>
      </c>
      <c r="I18" s="0" t="n">
        <f aca="false">I17-(2^H18)</f>
        <v>4993</v>
      </c>
      <c r="J18" s="0" t="n">
        <f aca="false">J17-(2^$H18)</f>
        <v>3807</v>
      </c>
      <c r="K18" s="0" t="n">
        <f aca="false">K17-(2^$H18)</f>
        <v>8293</v>
      </c>
      <c r="L18" s="0" t="n">
        <v>3</v>
      </c>
    </row>
    <row r="19" customFormat="false" ht="15" hidden="false" customHeight="false" outlineLevel="0" collapsed="false">
      <c r="H19" s="0" t="n">
        <v>3</v>
      </c>
      <c r="I19" s="0" t="n">
        <f aca="false">I18-(2^H19)</f>
        <v>4985</v>
      </c>
      <c r="J19" s="0" t="n">
        <f aca="false">J18-(2^$H19)</f>
        <v>3799</v>
      </c>
      <c r="K19" s="0" t="n">
        <f aca="false">K18-(2^$H19)</f>
        <v>8285</v>
      </c>
      <c r="L19" s="0" t="n">
        <v>4</v>
      </c>
    </row>
    <row r="20" customFormat="false" ht="15" hidden="false" customHeight="false" outlineLevel="0" collapsed="false">
      <c r="H20" s="0" t="n">
        <v>4</v>
      </c>
      <c r="I20" s="0" t="n">
        <f aca="false">I19-(2^H20)</f>
        <v>4969</v>
      </c>
      <c r="J20" s="0" t="n">
        <f aca="false">J19-(2^$H20)</f>
        <v>3783</v>
      </c>
      <c r="K20" s="0" t="n">
        <f aca="false">K19-(2^$H20)</f>
        <v>8269</v>
      </c>
      <c r="L20" s="0" t="n">
        <v>5</v>
      </c>
    </row>
    <row r="21" customFormat="false" ht="15" hidden="false" customHeight="false" outlineLevel="0" collapsed="false">
      <c r="H21" s="0" t="n">
        <v>5</v>
      </c>
      <c r="I21" s="0" t="n">
        <f aca="false">I20-(2^H21)</f>
        <v>4937</v>
      </c>
      <c r="J21" s="0" t="n">
        <f aca="false">J20-(2^$H21)</f>
        <v>3751</v>
      </c>
      <c r="K21" s="0" t="n">
        <f aca="false">K20-(2^$H21)</f>
        <v>8237</v>
      </c>
      <c r="L21" s="0" t="n">
        <v>6</v>
      </c>
    </row>
    <row r="22" customFormat="false" ht="15" hidden="false" customHeight="false" outlineLevel="0" collapsed="false">
      <c r="H22" s="0" t="n">
        <v>6</v>
      </c>
      <c r="I22" s="0" t="n">
        <f aca="false">I21-(2^H22)</f>
        <v>4873</v>
      </c>
      <c r="J22" s="0" t="n">
        <f aca="false">J21-(2^$H22)</f>
        <v>3687</v>
      </c>
      <c r="K22" s="0" t="n">
        <f aca="false">K21-(2^$H22)</f>
        <v>8173</v>
      </c>
      <c r="L22" s="0" t="n">
        <v>7</v>
      </c>
    </row>
    <row r="23" customFormat="false" ht="15" hidden="false" customHeight="false" outlineLevel="0" collapsed="false">
      <c r="H23" s="0" t="n">
        <v>7</v>
      </c>
      <c r="I23" s="0" t="n">
        <f aca="false">I22-(2^H23)</f>
        <v>4745</v>
      </c>
      <c r="J23" s="0" t="n">
        <f aca="false">J22-(2^$H23)</f>
        <v>3559</v>
      </c>
      <c r="K23" s="0" t="n">
        <f aca="false">K22-(2^$H23)</f>
        <v>8045</v>
      </c>
      <c r="L23" s="0" t="n">
        <v>8</v>
      </c>
    </row>
    <row r="24" customFormat="false" ht="15" hidden="false" customHeight="false" outlineLevel="0" collapsed="false">
      <c r="G24" s="15"/>
      <c r="H24" s="0" t="n">
        <v>8</v>
      </c>
      <c r="I24" s="0" t="n">
        <f aca="false">I23-(2^H24)</f>
        <v>4489</v>
      </c>
      <c r="J24" s="0" t="n">
        <f aca="false">J23-(2^$H24)</f>
        <v>3303</v>
      </c>
      <c r="K24" s="0" t="n">
        <f aca="false">K23-(2^$H24)</f>
        <v>7789</v>
      </c>
      <c r="L24" s="0" t="n">
        <v>9</v>
      </c>
    </row>
    <row r="25" customFormat="false" ht="15" hidden="false" customHeight="false" outlineLevel="0" collapsed="false">
      <c r="G25" s="16" t="s">
        <v>30</v>
      </c>
      <c r="H25" s="0" t="n">
        <v>9</v>
      </c>
      <c r="I25" s="0" t="n">
        <f aca="false">I24-(2^H25)</f>
        <v>3977</v>
      </c>
      <c r="J25" s="0" t="n">
        <f aca="false">J24-(2^$H25)</f>
        <v>2791</v>
      </c>
      <c r="K25" s="0" t="n">
        <f aca="false">K24-(2^$H25)</f>
        <v>7277</v>
      </c>
      <c r="L25" s="0" t="n">
        <v>10</v>
      </c>
      <c r="N25" s="0" t="s">
        <v>31</v>
      </c>
      <c r="O25" s="0" t="s">
        <v>32</v>
      </c>
    </row>
    <row r="26" customFormat="false" ht="15" hidden="false" customHeight="false" outlineLevel="0" collapsed="false">
      <c r="F26" s="0" t="s">
        <v>33</v>
      </c>
      <c r="G26" s="17" t="n">
        <f aca="false">2/(1*2*3*4*5*6*7*8*9*10*11)</f>
        <v>5.01042167708834E-008</v>
      </c>
      <c r="H26" s="0" t="n">
        <v>10</v>
      </c>
      <c r="I26" s="0" t="n">
        <f aca="false">I25-(2^H26)</f>
        <v>2953</v>
      </c>
      <c r="J26" s="0" t="n">
        <f aca="false">J25-(2^$H26)</f>
        <v>1767</v>
      </c>
      <c r="K26" s="0" t="n">
        <f aca="false">K25-(2^$H26)</f>
        <v>6253</v>
      </c>
      <c r="L26" s="0" t="n">
        <v>11</v>
      </c>
      <c r="N26" s="0" t="n">
        <f aca="false">2/(1*2*3*4*5*6*7*8*9*10)</f>
        <v>5.51146384479718E-007</v>
      </c>
      <c r="O26" s="0" t="n">
        <f aca="false">2/(1*2*3*4*5*6*7*8*9*10*11*12*13)</f>
        <v>3.21180876736432E-010</v>
      </c>
    </row>
    <row r="27" customFormat="false" ht="15" hidden="false" customHeight="false" outlineLevel="0" collapsed="false">
      <c r="H27" s="0" t="n">
        <v>11</v>
      </c>
      <c r="I27" s="0" t="n">
        <f aca="false">I26-(2^H27)</f>
        <v>905</v>
      </c>
      <c r="K27" s="0" t="n">
        <f aca="false">K26-(2^$H27)</f>
        <v>4205</v>
      </c>
    </row>
    <row r="28" customFormat="false" ht="15" hidden="false" customHeight="false" outlineLevel="0" collapsed="false">
      <c r="H28" s="0" t="n">
        <v>12</v>
      </c>
      <c r="K28" s="0" t="n">
        <f aca="false">K27-(2^$H28)</f>
        <v>109</v>
      </c>
    </row>
    <row r="29" customFormat="false" ht="15" hidden="false" customHeight="false" outlineLevel="0" collapsed="false">
      <c r="H29" s="0" t="n">
        <v>13</v>
      </c>
    </row>
  </sheetData>
  <mergeCells count="1">
    <mergeCell ref="L5:M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11.57"/>
    <col collapsed="false" customWidth="true" hidden="false" outlineLevel="0" max="3" min="3" style="0" width="11.29"/>
    <col collapsed="false" customWidth="true" hidden="false" outlineLevel="0" max="4" min="4" style="0" width="13.01"/>
    <col collapsed="false" customWidth="true" hidden="false" outlineLevel="0" max="6" min="6" style="0" width="11.57"/>
    <col collapsed="false" customWidth="true" hidden="false" outlineLevel="0" max="8" min="8" style="0" width="12.29"/>
  </cols>
  <sheetData>
    <row r="1" customFormat="false" ht="15" hidden="false" customHeight="false" outlineLevel="0" collapsed="false">
      <c r="A1" s="0" t="s">
        <v>34</v>
      </c>
      <c r="B1" s="0" t="s">
        <v>35</v>
      </c>
      <c r="C1" s="0" t="s">
        <v>36</v>
      </c>
      <c r="D1" s="0" t="s">
        <v>37</v>
      </c>
      <c r="E1" s="0" t="s">
        <v>38</v>
      </c>
      <c r="F1" s="0" t="s">
        <v>39</v>
      </c>
      <c r="G1" s="0" t="s">
        <v>40</v>
      </c>
      <c r="H1" s="0" t="s">
        <v>41</v>
      </c>
      <c r="I1" s="0" t="s">
        <v>42</v>
      </c>
      <c r="J1" s="18" t="s">
        <v>43</v>
      </c>
      <c r="K1" s="18"/>
      <c r="N1" s="19" t="s">
        <v>44</v>
      </c>
      <c r="O1" s="0" t="s">
        <v>45</v>
      </c>
      <c r="T1" s="0" t="s">
        <v>46</v>
      </c>
    </row>
    <row r="2" customFormat="false" ht="15" hidden="false" customHeight="false" outlineLevel="0" collapsed="false">
      <c r="A2" s="20" t="n">
        <v>42540</v>
      </c>
      <c r="B2" s="0" t="n">
        <v>2790</v>
      </c>
      <c r="C2" s="21" t="n">
        <v>0.456944444444444</v>
      </c>
      <c r="D2" s="0" t="n">
        <v>654</v>
      </c>
      <c r="E2" s="0" t="n">
        <v>317</v>
      </c>
      <c r="F2" s="0" t="n">
        <f aca="false">D2-E2</f>
        <v>337</v>
      </c>
      <c r="G2" s="0" t="n">
        <v>3107</v>
      </c>
      <c r="H2" s="0" t="n">
        <f aca="false">E2/D2*100</f>
        <v>48.4709480122324</v>
      </c>
      <c r="I2" s="0" t="n">
        <f aca="false">E2/1000</f>
        <v>0.317</v>
      </c>
      <c r="J2" s="18" t="s">
        <v>47</v>
      </c>
      <c r="K2" s="18"/>
      <c r="L2" s="18"/>
      <c r="M2" s="18"/>
      <c r="N2" s="0" t="n">
        <f aca="false">E2*2/1000</f>
        <v>0.634</v>
      </c>
      <c r="O2" s="0" t="n">
        <f aca="false">E2*3/1000</f>
        <v>0.951</v>
      </c>
      <c r="T2" s="0" t="s">
        <v>48</v>
      </c>
      <c r="U2" s="0" t="n">
        <f aca="false">I3</f>
        <v>0.333</v>
      </c>
    </row>
    <row r="3" customFormat="false" ht="15" hidden="false" customHeight="false" outlineLevel="0" collapsed="false">
      <c r="A3" s="20" t="n">
        <v>42541</v>
      </c>
      <c r="B3" s="0" t="n">
        <f aca="false">G2</f>
        <v>3107</v>
      </c>
      <c r="C3" s="21" t="n">
        <v>0.519444444444444</v>
      </c>
      <c r="D3" s="0" t="n">
        <f aca="false">1384-D2</f>
        <v>730</v>
      </c>
      <c r="E3" s="0" t="n">
        <f aca="false">G3-B3</f>
        <v>333</v>
      </c>
      <c r="F3" s="0" t="n">
        <f aca="false">D3-E3</f>
        <v>397</v>
      </c>
      <c r="G3" s="0" t="n">
        <v>3440</v>
      </c>
      <c r="H3" s="0" t="n">
        <f aca="false">E3/D3*100</f>
        <v>45.6164383561644</v>
      </c>
      <c r="I3" s="0" t="n">
        <f aca="false">E3/1000</f>
        <v>0.333</v>
      </c>
      <c r="J3" s="18" t="s">
        <v>49</v>
      </c>
      <c r="K3" s="18"/>
      <c r="L3" s="18"/>
      <c r="M3" s="18"/>
      <c r="N3" s="0" t="n">
        <f aca="false">E3*2/1000</f>
        <v>0.666</v>
      </c>
      <c r="O3" s="0" t="n">
        <f aca="false">E3*3/1000</f>
        <v>0.999</v>
      </c>
      <c r="P3" s="18" t="s">
        <v>50</v>
      </c>
      <c r="Q3" s="18"/>
      <c r="R3" s="18"/>
      <c r="S3" s="18"/>
      <c r="T3" s="0" t="s">
        <v>51</v>
      </c>
      <c r="U3" s="21"/>
    </row>
    <row r="4" customFormat="false" ht="15" hidden="false" customHeight="false" outlineLevel="0" collapsed="false">
      <c r="A4" s="20" t="n">
        <v>42542</v>
      </c>
      <c r="B4" s="0" t="n">
        <f aca="false">G3</f>
        <v>3440</v>
      </c>
      <c r="C4" s="21" t="n">
        <v>0.502777777777778</v>
      </c>
      <c r="D4" s="0" t="n">
        <f aca="false">2132-(D3+D2)</f>
        <v>748</v>
      </c>
      <c r="E4" s="0" t="n">
        <f aca="false">G4-B4</f>
        <v>374</v>
      </c>
      <c r="F4" s="0" t="n">
        <f aca="false">D4-E4</f>
        <v>374</v>
      </c>
      <c r="G4" s="0" t="n">
        <v>3814</v>
      </c>
      <c r="H4" s="0" t="n">
        <f aca="false">E4/D4*100</f>
        <v>50</v>
      </c>
      <c r="I4" s="0" t="n">
        <f aca="false">E4/1000</f>
        <v>0.374</v>
      </c>
      <c r="N4" s="0" t="n">
        <f aca="false">E4*2/1000</f>
        <v>0.748</v>
      </c>
      <c r="O4" s="0" t="n">
        <f aca="false">E4*3/1000</f>
        <v>1.122</v>
      </c>
      <c r="P4" s="18" t="s">
        <v>52</v>
      </c>
      <c r="Q4" s="18"/>
      <c r="R4" s="18"/>
      <c r="S4" s="18"/>
      <c r="T4" s="0" t="s">
        <v>53</v>
      </c>
      <c r="U4" s="0" t="n">
        <f aca="false">I2*7</f>
        <v>2.219</v>
      </c>
    </row>
    <row r="5" customFormat="false" ht="15" hidden="false" customHeight="false" outlineLevel="0" collapsed="false">
      <c r="A5" s="20" t="n">
        <v>42543</v>
      </c>
      <c r="B5" s="0" t="n">
        <f aca="false">G4</f>
        <v>3814</v>
      </c>
      <c r="C5" s="0" t="s">
        <v>54</v>
      </c>
      <c r="D5" s="0" t="s">
        <v>54</v>
      </c>
      <c r="E5" s="0" t="n">
        <f aca="false">G5-B5</f>
        <v>325</v>
      </c>
      <c r="F5" s="0" t="s">
        <v>54</v>
      </c>
      <c r="G5" s="0" t="n">
        <v>4139</v>
      </c>
      <c r="H5" s="0" t="s">
        <v>55</v>
      </c>
      <c r="I5" s="0" t="n">
        <f aca="false">E5/1000</f>
        <v>0.325</v>
      </c>
      <c r="N5" s="0" t="n">
        <f aca="false">E5*2/1000</f>
        <v>0.65</v>
      </c>
      <c r="O5" s="0" t="n">
        <f aca="false">E5*3/1000</f>
        <v>0.975</v>
      </c>
      <c r="T5" s="0" t="s">
        <v>56</v>
      </c>
      <c r="U5" s="0" t="n">
        <f aca="false">U4*2</f>
        <v>4.438</v>
      </c>
    </row>
    <row r="6" customFormat="false" ht="15" hidden="false" customHeight="false" outlineLevel="0" collapsed="false">
      <c r="A6" s="20" t="n">
        <v>42544</v>
      </c>
      <c r="B6" s="0" t="n">
        <f aca="false">G5</f>
        <v>4139</v>
      </c>
      <c r="C6" s="21" t="n">
        <v>0.333333333333333</v>
      </c>
      <c r="D6" s="0" t="n">
        <f aca="false">2914-(D2+D3+D4)</f>
        <v>782</v>
      </c>
      <c r="E6" s="0" t="n">
        <f aca="false">G6-B6</f>
        <v>364</v>
      </c>
      <c r="F6" s="0" t="n">
        <f aca="false">D6-E6</f>
        <v>418</v>
      </c>
      <c r="G6" s="0" t="n">
        <v>4503</v>
      </c>
      <c r="H6" s="0" t="n">
        <f aca="false">E6/D6*100</f>
        <v>46.5473145780051</v>
      </c>
      <c r="I6" s="0" t="n">
        <f aca="false">E6/1000</f>
        <v>0.364</v>
      </c>
      <c r="J6" s="18" t="s">
        <v>57</v>
      </c>
      <c r="K6" s="18"/>
      <c r="L6" s="18"/>
      <c r="M6" s="18"/>
      <c r="N6" s="0" t="n">
        <f aca="false">E6*2/1000</f>
        <v>0.728</v>
      </c>
      <c r="O6" s="0" t="n">
        <f aca="false">E6*3/1000</f>
        <v>1.092</v>
      </c>
      <c r="P6" s="18" t="s">
        <v>58</v>
      </c>
      <c r="Q6" s="18"/>
      <c r="R6" s="18"/>
      <c r="S6" s="18"/>
      <c r="T6" s="0" t="s">
        <v>59</v>
      </c>
      <c r="U6" s="0" t="n">
        <f aca="false">U5*2</f>
        <v>8.876</v>
      </c>
    </row>
    <row r="7" customFormat="false" ht="15" hidden="false" customHeight="false" outlineLevel="0" collapsed="false">
      <c r="A7" s="20" t="n">
        <v>42545</v>
      </c>
      <c r="B7" s="0" t="n">
        <f aca="false">G6</f>
        <v>4503</v>
      </c>
      <c r="C7" s="21" t="n">
        <v>0.510416666666667</v>
      </c>
      <c r="D7" s="0" t="n">
        <f aca="false">3659-(D2+D6+D4+D3)</f>
        <v>745</v>
      </c>
      <c r="E7" s="0" t="n">
        <f aca="false">G7-B7</f>
        <v>360</v>
      </c>
      <c r="F7" s="0" t="n">
        <f aca="false">D7-E7</f>
        <v>385</v>
      </c>
      <c r="G7" s="0" t="n">
        <v>4863</v>
      </c>
      <c r="H7" s="0" t="n">
        <f aca="false">E7/D7*100</f>
        <v>48.3221476510067</v>
      </c>
      <c r="I7" s="0" t="n">
        <f aca="false">E7/1000</f>
        <v>0.36</v>
      </c>
      <c r="J7" s="18"/>
      <c r="K7" s="18"/>
      <c r="L7" s="18"/>
      <c r="M7" s="18"/>
      <c r="N7" s="0" t="n">
        <f aca="false">E7*2/1000</f>
        <v>0.72</v>
      </c>
      <c r="O7" s="0" t="n">
        <f aca="false">E7*3/1000</f>
        <v>1.08</v>
      </c>
      <c r="T7" s="0" t="s">
        <v>44</v>
      </c>
    </row>
    <row r="8" customFormat="false" ht="15" hidden="false" customHeight="false" outlineLevel="0" collapsed="false">
      <c r="A8" s="20" t="n">
        <v>42546</v>
      </c>
      <c r="B8" s="0" t="n">
        <f aca="false">G7</f>
        <v>4863</v>
      </c>
      <c r="C8" s="21" t="n">
        <v>0.511111111111111</v>
      </c>
      <c r="D8" s="0" t="n">
        <f aca="false">4418-(D2+D3+D4+D7+D6)</f>
        <v>759</v>
      </c>
      <c r="E8" s="0" t="n">
        <f aca="false">G8-B8</f>
        <v>383</v>
      </c>
      <c r="F8" s="0" t="n">
        <f aca="false">D8-E8</f>
        <v>376</v>
      </c>
      <c r="G8" s="0" t="n">
        <v>5246</v>
      </c>
      <c r="H8" s="0" t="n">
        <f aca="false">E8/D8*100</f>
        <v>50.4611330698287</v>
      </c>
      <c r="I8" s="0" t="n">
        <f aca="false">E8/1000</f>
        <v>0.383</v>
      </c>
      <c r="J8" s="0" t="s">
        <v>60</v>
      </c>
      <c r="N8" s="0" t="n">
        <f aca="false">E8*2/1000</f>
        <v>0.766</v>
      </c>
      <c r="O8" s="0" t="n">
        <f aca="false">E8*3/1000</f>
        <v>1.149</v>
      </c>
      <c r="T8" s="0" t="s">
        <v>48</v>
      </c>
      <c r="U8" s="0" t="n">
        <f aca="false">N3</f>
        <v>0.666</v>
      </c>
    </row>
    <row r="9" customFormat="false" ht="15" hidden="false" customHeight="false" outlineLevel="0" collapsed="false">
      <c r="A9" s="20" t="n">
        <v>42547</v>
      </c>
      <c r="B9" s="0" t="n">
        <f aca="false">G8</f>
        <v>5246</v>
      </c>
      <c r="C9" s="21" t="n">
        <v>0.424305555555556</v>
      </c>
      <c r="D9" s="0" t="n">
        <f aca="false">4991-(D8+D7+D6+D4+D3+D2)</f>
        <v>573</v>
      </c>
      <c r="E9" s="0" t="n">
        <f aca="false">G9-B9</f>
        <v>255</v>
      </c>
      <c r="F9" s="0" t="n">
        <f aca="false">D9-E9</f>
        <v>318</v>
      </c>
      <c r="G9" s="0" t="n">
        <v>5501</v>
      </c>
      <c r="H9" s="0" t="n">
        <f aca="false">E9/D9*100</f>
        <v>44.5026178010471</v>
      </c>
      <c r="I9" s="0" t="n">
        <f aca="false">E9/1000</f>
        <v>0.255</v>
      </c>
      <c r="J9" s="0" t="s">
        <v>61</v>
      </c>
      <c r="N9" s="0" t="n">
        <f aca="false">E9*2/1000</f>
        <v>0.51</v>
      </c>
      <c r="O9" s="0" t="n">
        <f aca="false">E9*3/1000</f>
        <v>0.765</v>
      </c>
      <c r="T9" s="0" t="s">
        <v>51</v>
      </c>
      <c r="U9" s="21"/>
    </row>
    <row r="10" customFormat="false" ht="15" hidden="false" customHeight="false" outlineLevel="0" collapsed="false">
      <c r="A10" s="20" t="n">
        <v>42548</v>
      </c>
      <c r="B10" s="0" t="n">
        <f aca="false">G9</f>
        <v>5501</v>
      </c>
      <c r="J10" s="18" t="s">
        <v>62</v>
      </c>
      <c r="K10" s="18"/>
      <c r="L10" s="18"/>
      <c r="M10" s="18"/>
      <c r="T10" s="0" t="s">
        <v>53</v>
      </c>
      <c r="U10" s="0" t="n">
        <f aca="false">U8*7</f>
        <v>4.662</v>
      </c>
    </row>
    <row r="11" customFormat="false" ht="15" hidden="false" customHeight="false" outlineLevel="0" collapsed="false">
      <c r="T11" s="0" t="s">
        <v>56</v>
      </c>
      <c r="U11" s="0" t="n">
        <f aca="false">U10*2</f>
        <v>9.324</v>
      </c>
    </row>
    <row r="12" customFormat="false" ht="15" hidden="false" customHeight="false" outlineLevel="0" collapsed="false">
      <c r="T12" s="0" t="s">
        <v>59</v>
      </c>
      <c r="U12" s="0" t="n">
        <f aca="false">U11*2</f>
        <v>18.648</v>
      </c>
    </row>
    <row r="13" customFormat="false" ht="15" hidden="false" customHeight="false" outlineLevel="0" collapsed="false">
      <c r="T13" s="0" t="s">
        <v>63</v>
      </c>
    </row>
    <row r="14" customFormat="false" ht="15" hidden="false" customHeight="false" outlineLevel="0" collapsed="false">
      <c r="T14" s="0" t="s">
        <v>48</v>
      </c>
      <c r="U14" s="0" t="n">
        <f aca="false">O2</f>
        <v>0.951</v>
      </c>
    </row>
    <row r="15" customFormat="false" ht="15" hidden="false" customHeight="false" outlineLevel="0" collapsed="false">
      <c r="T15" s="0" t="s">
        <v>51</v>
      </c>
      <c r="U15" s="21"/>
    </row>
    <row r="16" customFormat="false" ht="15" hidden="false" customHeight="false" outlineLevel="0" collapsed="false">
      <c r="T16" s="0" t="s">
        <v>53</v>
      </c>
      <c r="U16" s="0" t="n">
        <f aca="false">U14*7</f>
        <v>6.657</v>
      </c>
    </row>
    <row r="17" customFormat="false" ht="15" hidden="false" customHeight="false" outlineLevel="0" collapsed="false">
      <c r="T17" s="0" t="s">
        <v>56</v>
      </c>
      <c r="U17" s="0" t="n">
        <f aca="false">U16*2</f>
        <v>13.314</v>
      </c>
    </row>
    <row r="18" customFormat="false" ht="15" hidden="false" customHeight="false" outlineLevel="0" collapsed="false">
      <c r="T18" s="0" t="s">
        <v>59</v>
      </c>
      <c r="U18" s="0" t="n">
        <f aca="false">U17*2</f>
        <v>26.628</v>
      </c>
    </row>
  </sheetData>
  <mergeCells count="9">
    <mergeCell ref="J1:K1"/>
    <mergeCell ref="J2:M2"/>
    <mergeCell ref="J3:M3"/>
    <mergeCell ref="P3:S3"/>
    <mergeCell ref="P4:S4"/>
    <mergeCell ref="J6:M6"/>
    <mergeCell ref="P6:S6"/>
    <mergeCell ref="J7:M7"/>
    <mergeCell ref="J10:M10"/>
  </mergeCells>
  <conditionalFormatting sqref="H2:H4 H6:H1048576">
    <cfRule type="cellIs" priority="2" operator="lessThan" aboveAverage="0" equalAverage="0" bottom="0" percent="0" rank="0" text="" dxfId="0">
      <formula>45</formula>
    </cfRule>
    <cfRule type="cellIs" priority="3" operator="greaterThan" aboveAverage="0" equalAverage="0" bottom="0" percent="0" rank="0" text="" dxfId="1">
      <formula>45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9.29"/>
    <col collapsed="false" customWidth="true" hidden="false" outlineLevel="0" max="2" min="2" style="0" width="10.99"/>
    <col collapsed="false" customWidth="true" hidden="false" outlineLevel="0" max="3" min="3" style="0" width="9.29"/>
    <col collapsed="false" customWidth="true" hidden="false" outlineLevel="0" max="4" min="4" style="0" width="12.57"/>
    <col collapsed="false" customWidth="true" hidden="false" outlineLevel="0" max="8" min="5" style="0" width="9.29"/>
  </cols>
  <sheetData>
    <row r="1" customFormat="false" ht="15" hidden="false" customHeight="false" outlineLevel="0" collapsed="false">
      <c r="A1" s="22" t="s">
        <v>25</v>
      </c>
      <c r="B1" s="23" t="n">
        <v>8</v>
      </c>
      <c r="C1" s="23"/>
      <c r="D1" s="23" t="s">
        <v>64</v>
      </c>
      <c r="E1" s="23" t="s">
        <v>65</v>
      </c>
      <c r="F1" s="23" t="s">
        <v>66</v>
      </c>
      <c r="G1" s="23" t="s">
        <v>67</v>
      </c>
      <c r="H1" s="24" t="s">
        <v>67</v>
      </c>
    </row>
    <row r="2" customFormat="false" ht="15" hidden="false" customHeight="false" outlineLevel="0" collapsed="false">
      <c r="A2" s="25"/>
      <c r="B2" s="26"/>
      <c r="C2" s="26"/>
      <c r="D2" s="26" t="s">
        <v>68</v>
      </c>
      <c r="E2" s="26" t="n">
        <v>1440</v>
      </c>
      <c r="F2" s="26"/>
      <c r="G2" s="26" t="n">
        <v>1530</v>
      </c>
      <c r="H2" s="27" t="n">
        <v>1600</v>
      </c>
    </row>
    <row r="3" customFormat="false" ht="15" hidden="false" customHeight="false" outlineLevel="0" collapsed="false">
      <c r="A3" s="25" t="n">
        <v>1000</v>
      </c>
      <c r="B3" s="26" t="s">
        <v>69</v>
      </c>
      <c r="C3" s="26" t="s">
        <v>70</v>
      </c>
      <c r="D3" s="26" t="s">
        <v>71</v>
      </c>
      <c r="E3" s="26" t="s">
        <v>72</v>
      </c>
      <c r="F3" s="26"/>
      <c r="G3" s="26"/>
      <c r="H3" s="27"/>
    </row>
    <row r="4" customFormat="false" ht="15" hidden="false" customHeight="false" outlineLevel="0" collapsed="false">
      <c r="A4" s="25" t="s">
        <v>73</v>
      </c>
      <c r="B4" s="26" t="n">
        <v>10</v>
      </c>
      <c r="C4" s="26"/>
      <c r="D4" s="26"/>
      <c r="E4" s="26"/>
      <c r="F4" s="26"/>
      <c r="G4" s="26"/>
      <c r="H4" s="27"/>
    </row>
    <row r="5" customFormat="false" ht="15" hidden="false" customHeight="false" outlineLevel="0" collapsed="false">
      <c r="A5" s="25" t="n">
        <v>1</v>
      </c>
      <c r="B5" s="26" t="n">
        <f aca="false">B4*A5</f>
        <v>10</v>
      </c>
      <c r="C5" s="26"/>
      <c r="D5" s="26"/>
      <c r="E5" s="26"/>
      <c r="F5" s="26"/>
      <c r="G5" s="26"/>
      <c r="H5" s="27"/>
    </row>
    <row r="6" customFormat="false" ht="15" hidden="false" customHeight="false" outlineLevel="0" collapsed="false">
      <c r="A6" s="25" t="n">
        <v>2</v>
      </c>
      <c r="B6" s="26" t="n">
        <f aca="false">B5*A6</f>
        <v>20</v>
      </c>
      <c r="C6" s="26"/>
      <c r="D6" s="26"/>
      <c r="E6" s="26"/>
      <c r="F6" s="26"/>
      <c r="G6" s="26"/>
      <c r="H6" s="27"/>
    </row>
    <row r="7" customFormat="false" ht="15" hidden="false" customHeight="false" outlineLevel="0" collapsed="false">
      <c r="A7" s="25" t="n">
        <v>3</v>
      </c>
      <c r="B7" s="26" t="n">
        <f aca="false">B6*A7</f>
        <v>60</v>
      </c>
      <c r="C7" s="26"/>
      <c r="D7" s="28" t="s">
        <v>74</v>
      </c>
      <c r="E7" s="28"/>
      <c r="F7" s="28"/>
      <c r="G7" s="26"/>
      <c r="H7" s="27"/>
    </row>
    <row r="8" customFormat="false" ht="15" hidden="false" customHeight="false" outlineLevel="0" collapsed="false">
      <c r="A8" s="25" t="n">
        <v>4</v>
      </c>
      <c r="B8" s="29" t="n">
        <f aca="false">B7*A8</f>
        <v>240</v>
      </c>
      <c r="C8" s="26" t="s">
        <v>75</v>
      </c>
      <c r="D8" s="26"/>
      <c r="E8" s="26"/>
      <c r="F8" s="26"/>
      <c r="G8" s="26"/>
      <c r="H8" s="27"/>
    </row>
    <row r="9" customFormat="false" ht="15" hidden="false" customHeight="false" outlineLevel="0" collapsed="false">
      <c r="A9" s="25" t="n">
        <v>5</v>
      </c>
      <c r="B9" s="26" t="n">
        <f aca="false">B8*A9</f>
        <v>1200</v>
      </c>
      <c r="C9" s="26" t="s">
        <v>76</v>
      </c>
      <c r="D9" s="26"/>
      <c r="E9" s="26"/>
      <c r="F9" s="26"/>
      <c r="G9" s="26"/>
      <c r="H9" s="27"/>
    </row>
    <row r="10" customFormat="false" ht="15" hidden="false" customHeight="false" outlineLevel="0" collapsed="false">
      <c r="A10" s="30" t="n">
        <v>6</v>
      </c>
      <c r="B10" s="31" t="n">
        <f aca="false">B9*A10</f>
        <v>7200</v>
      </c>
      <c r="C10" s="26"/>
      <c r="D10" s="26"/>
      <c r="E10" s="26"/>
      <c r="F10" s="26"/>
      <c r="G10" s="26"/>
      <c r="H10" s="27"/>
    </row>
    <row r="11" customFormat="false" ht="15" hidden="false" customHeight="false" outlineLevel="0" collapsed="false">
      <c r="A11" s="30" t="n">
        <v>7</v>
      </c>
      <c r="B11" s="31" t="n">
        <f aca="false">B10*A11</f>
        <v>50400</v>
      </c>
      <c r="C11" s="26" t="s">
        <v>77</v>
      </c>
      <c r="D11" s="26" t="s">
        <v>78</v>
      </c>
      <c r="E11" s="26" t="s">
        <v>79</v>
      </c>
      <c r="F11" s="26" t="s">
        <v>80</v>
      </c>
      <c r="G11" s="26"/>
      <c r="H11" s="27"/>
    </row>
    <row r="12" customFormat="false" ht="15" hidden="false" customHeight="false" outlineLevel="0" collapsed="false">
      <c r="A12" s="30" t="n">
        <v>8</v>
      </c>
      <c r="B12" s="31" t="n">
        <f aca="false">B11*A12</f>
        <v>403200</v>
      </c>
      <c r="C12" s="26" t="n">
        <v>26</v>
      </c>
      <c r="D12" s="26" t="n">
        <v>22</v>
      </c>
      <c r="E12" s="26" t="n">
        <v>17</v>
      </c>
      <c r="F12" s="26" t="n">
        <v>6</v>
      </c>
      <c r="G12" s="26"/>
      <c r="H12" s="27" t="n">
        <v>25</v>
      </c>
    </row>
    <row r="13" customFormat="false" ht="15" hidden="false" customHeight="false" outlineLevel="0" collapsed="false">
      <c r="A13" s="30" t="n">
        <v>9</v>
      </c>
      <c r="B13" s="31" t="n">
        <f aca="false">B12*A13</f>
        <v>3628800</v>
      </c>
      <c r="C13" s="26"/>
      <c r="D13" s="26"/>
      <c r="E13" s="26"/>
      <c r="F13" s="26"/>
      <c r="G13" s="26"/>
      <c r="H13" s="27"/>
    </row>
    <row r="14" customFormat="false" ht="15" hidden="false" customHeight="false" outlineLevel="0" collapsed="false">
      <c r="A14" s="30" t="n">
        <v>10</v>
      </c>
      <c r="B14" s="31" t="n">
        <f aca="false">B13*A14</f>
        <v>36288000</v>
      </c>
      <c r="C14" s="26"/>
      <c r="D14" s="26"/>
      <c r="E14" s="26"/>
      <c r="F14" s="26"/>
      <c r="G14" s="26"/>
      <c r="H14" s="27"/>
    </row>
    <row r="15" customFormat="false" ht="15" hidden="false" customHeight="false" outlineLevel="0" collapsed="false">
      <c r="A15" s="30" t="n">
        <v>11</v>
      </c>
      <c r="B15" s="31" t="n">
        <f aca="false">B14*A15</f>
        <v>399168000</v>
      </c>
      <c r="C15" s="26"/>
      <c r="D15" s="26"/>
      <c r="E15" s="26"/>
      <c r="F15" s="26"/>
      <c r="G15" s="26"/>
      <c r="H15" s="27"/>
    </row>
    <row r="16" customFormat="false" ht="15" hidden="false" customHeight="false" outlineLevel="0" collapsed="false">
      <c r="A16" s="32" t="n">
        <v>12</v>
      </c>
      <c r="B16" s="33" t="n">
        <f aca="false">B15*A16</f>
        <v>4790016000</v>
      </c>
      <c r="C16" s="34"/>
      <c r="D16" s="34"/>
      <c r="E16" s="34"/>
      <c r="F16" s="34"/>
      <c r="G16" s="34"/>
      <c r="H16" s="35"/>
    </row>
  </sheetData>
  <mergeCells count="1">
    <mergeCell ref="D7:F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2016-06-18T15:45:59Z</dcterms:created>
  <dc:creator>anonymouls</dc:creator>
  <dc:description/>
  <dc:language>en-US</dc:language>
  <cp:lastModifiedBy/>
  <dcterms:modified xsi:type="dcterms:W3CDTF">2020-07-06T00:48:50Z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