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drahman/AugustaUniversity/idxv2/new_evaluation/"/>
    </mc:Choice>
  </mc:AlternateContent>
  <xr:revisionPtr revIDLastSave="0" documentId="13_ncr:1_{55E0D79D-3188-DD45-BB1F-5067C7289345}" xr6:coauthVersionLast="47" xr6:coauthVersionMax="47" xr10:uidLastSave="{00000000-0000-0000-0000-000000000000}"/>
  <bookViews>
    <workbookView xWindow="0" yWindow="760" windowWidth="30240" windowHeight="17760" firstSheet="16" activeTab="18" xr2:uid="{26A9287B-9F93-274D-B7E0-DFD589EC2EFE}"/>
  </bookViews>
  <sheets>
    <sheet name="Questions" sheetId="7" r:id="rId1"/>
    <sheet name="iDX_Paper" sheetId="24" r:id="rId2"/>
    <sheet name="Training_RougeL_F1_All" sheetId="18" r:id="rId3"/>
    <sheet name="Training_RougeL_F1_Subjective" sheetId="19" r:id="rId4"/>
    <sheet name="Test_RougeL_F1_All" sheetId="20" r:id="rId5"/>
    <sheet name="Test_RougeL_F1_Subjective" sheetId="21" r:id="rId6"/>
    <sheet name="Training_Accuracy_All" sheetId="1" r:id="rId7"/>
    <sheet name="Training_Accuracy_Objective" sheetId="10" r:id="rId8"/>
    <sheet name="Test_Accuracy_All" sheetId="2" r:id="rId9"/>
    <sheet name="Test_Accuracy_Objective" sheetId="3" r:id="rId10"/>
    <sheet name="Training_Bert_F1_All" sheetId="4" r:id="rId11"/>
    <sheet name="Training_Bert_F1_Subjective" sheetId="13" r:id="rId12"/>
    <sheet name="Test_Bert_F1_All" sheetId="5" r:id="rId13"/>
    <sheet name="Test_Bert_F1_Subjective" sheetId="6" r:id="rId14"/>
    <sheet name="Training_Bleu_Base_All" sheetId="8" r:id="rId15"/>
    <sheet name="Training_Bleu_Base_Subjective" sheetId="14" r:id="rId16"/>
    <sheet name="Test_Bleu_Base_All" sheetId="11" r:id="rId17"/>
    <sheet name="Test_Bleu_Base_Subjective" sheetId="12" r:id="rId18"/>
    <sheet name="Human_Eval_All" sheetId="15" r:id="rId19"/>
    <sheet name="Survey_Actor" sheetId="17" r:id="rId20"/>
    <sheet name="Computational_Time" sheetId="22"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K9" i="24" l="1"/>
  <c r="L28" i="6"/>
  <c r="L3" i="6"/>
  <c r="L4" i="6"/>
  <c r="L5" i="6"/>
  <c r="L6" i="6"/>
  <c r="L7" i="6"/>
  <c r="L8" i="6"/>
  <c r="L9" i="6"/>
  <c r="L10" i="6"/>
  <c r="L11" i="6"/>
  <c r="L12" i="6"/>
  <c r="L13" i="6"/>
  <c r="L14" i="6"/>
  <c r="L15" i="6"/>
  <c r="L16" i="6"/>
  <c r="L17" i="6"/>
  <c r="L18" i="6"/>
  <c r="L19" i="6"/>
  <c r="L20" i="6"/>
  <c r="L21" i="6"/>
  <c r="L22" i="6"/>
  <c r="L23" i="6"/>
  <c r="L24" i="6"/>
  <c r="L25" i="6"/>
  <c r="L26" i="6"/>
  <c r="L2" i="6"/>
  <c r="K3" i="6"/>
  <c r="K4" i="6"/>
  <c r="K5" i="6"/>
  <c r="K6" i="6"/>
  <c r="K7" i="6"/>
  <c r="K8" i="6"/>
  <c r="K9" i="6"/>
  <c r="K10" i="6"/>
  <c r="K11" i="6"/>
  <c r="K12" i="6"/>
  <c r="K13" i="6"/>
  <c r="K14" i="6"/>
  <c r="K15" i="6"/>
  <c r="K16" i="6"/>
  <c r="K17" i="6"/>
  <c r="K18" i="6"/>
  <c r="K19" i="6"/>
  <c r="K20" i="6"/>
  <c r="K21" i="6"/>
  <c r="K22" i="6"/>
  <c r="K23" i="6"/>
  <c r="K24" i="6"/>
  <c r="K25" i="6"/>
  <c r="K26" i="6"/>
  <c r="K2" i="6"/>
  <c r="N97" i="5"/>
  <c r="N3" i="5"/>
  <c r="N4" i="5"/>
  <c r="N5" i="5"/>
  <c r="N6" i="5"/>
  <c r="N7" i="5"/>
  <c r="N8" i="5"/>
  <c r="N9" i="5"/>
  <c r="N10" i="5"/>
  <c r="N11" i="5"/>
  <c r="N12" i="5"/>
  <c r="N13" i="5"/>
  <c r="N14" i="5"/>
  <c r="N15" i="5"/>
  <c r="N16" i="5"/>
  <c r="N17" i="5"/>
  <c r="N18" i="5"/>
  <c r="N19" i="5"/>
  <c r="N20" i="5"/>
  <c r="N21" i="5"/>
  <c r="N22" i="5"/>
  <c r="N23" i="5"/>
  <c r="N24" i="5"/>
  <c r="N25" i="5"/>
  <c r="N26" i="5"/>
  <c r="N27" i="5"/>
  <c r="N28" i="5"/>
  <c r="N29" i="5"/>
  <c r="N30" i="5"/>
  <c r="N31" i="5"/>
  <c r="N32" i="5"/>
  <c r="N33" i="5"/>
  <c r="N34" i="5"/>
  <c r="N35" i="5"/>
  <c r="N36" i="5"/>
  <c r="N37" i="5"/>
  <c r="N38" i="5"/>
  <c r="N39" i="5"/>
  <c r="N40" i="5"/>
  <c r="N41" i="5"/>
  <c r="N42" i="5"/>
  <c r="N43" i="5"/>
  <c r="N44" i="5"/>
  <c r="N45" i="5"/>
  <c r="N46" i="5"/>
  <c r="N47" i="5"/>
  <c r="N48" i="5"/>
  <c r="N49" i="5"/>
  <c r="N50" i="5"/>
  <c r="N51" i="5"/>
  <c r="N52" i="5"/>
  <c r="N53" i="5"/>
  <c r="N54" i="5"/>
  <c r="N55" i="5"/>
  <c r="N56" i="5"/>
  <c r="N57" i="5"/>
  <c r="N58" i="5"/>
  <c r="N59" i="5"/>
  <c r="N60" i="5"/>
  <c r="N61" i="5"/>
  <c r="N62" i="5"/>
  <c r="N63" i="5"/>
  <c r="N64" i="5"/>
  <c r="N65" i="5"/>
  <c r="N66" i="5"/>
  <c r="N67" i="5"/>
  <c r="N68" i="5"/>
  <c r="N69" i="5"/>
  <c r="N70" i="5"/>
  <c r="N71" i="5"/>
  <c r="N72" i="5"/>
  <c r="N73" i="5"/>
  <c r="N74" i="5"/>
  <c r="N75" i="5"/>
  <c r="N76" i="5"/>
  <c r="N77" i="5"/>
  <c r="N78" i="5"/>
  <c r="N79" i="5"/>
  <c r="N80" i="5"/>
  <c r="N81" i="5"/>
  <c r="N82" i="5"/>
  <c r="N83" i="5"/>
  <c r="N84" i="5"/>
  <c r="N85" i="5"/>
  <c r="N86" i="5"/>
  <c r="N87" i="5"/>
  <c r="N88" i="5"/>
  <c r="N89" i="5"/>
  <c r="N90" i="5"/>
  <c r="N91" i="5"/>
  <c r="N92" i="5"/>
  <c r="N93" i="5"/>
  <c r="N94" i="5"/>
  <c r="N95" i="5"/>
  <c r="N2" i="5"/>
  <c r="M3" i="5"/>
  <c r="M4" i="5"/>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2" i="5"/>
  <c r="L97"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2" i="5"/>
  <c r="J28" i="13"/>
  <c r="J3" i="13"/>
  <c r="J4" i="13"/>
  <c r="J5" i="13"/>
  <c r="J6" i="13"/>
  <c r="J7" i="13"/>
  <c r="J8" i="13"/>
  <c r="J9" i="13"/>
  <c r="J10" i="13"/>
  <c r="J11" i="13"/>
  <c r="J12" i="13"/>
  <c r="J13" i="13"/>
  <c r="J14" i="13"/>
  <c r="J15" i="13"/>
  <c r="J16" i="13"/>
  <c r="J17" i="13"/>
  <c r="J18" i="13"/>
  <c r="J19" i="13"/>
  <c r="J20" i="13"/>
  <c r="J21" i="13"/>
  <c r="J22" i="13"/>
  <c r="J23" i="13"/>
  <c r="J24" i="13"/>
  <c r="J25" i="13"/>
  <c r="J26" i="13"/>
  <c r="J2" i="13"/>
  <c r="I3" i="13"/>
  <c r="I4" i="13"/>
  <c r="I5" i="13"/>
  <c r="I6" i="13"/>
  <c r="I7" i="13"/>
  <c r="I8" i="13"/>
  <c r="I9" i="13"/>
  <c r="I10" i="13"/>
  <c r="I11" i="13"/>
  <c r="I12" i="13"/>
  <c r="I13" i="13"/>
  <c r="I14" i="13"/>
  <c r="I15" i="13"/>
  <c r="I16" i="13"/>
  <c r="I17" i="13"/>
  <c r="I18" i="13"/>
  <c r="I19" i="13"/>
  <c r="I20" i="13"/>
  <c r="I21" i="13"/>
  <c r="I22" i="13"/>
  <c r="I23" i="13"/>
  <c r="I24" i="13"/>
  <c r="I25" i="13"/>
  <c r="I26" i="13"/>
  <c r="I2" i="13"/>
  <c r="J97" i="4"/>
  <c r="J3" i="4"/>
  <c r="J4" i="4"/>
  <c r="J5" i="4"/>
  <c r="J6" i="4"/>
  <c r="J7" i="4"/>
  <c r="J8" i="4"/>
  <c r="J9" i="4"/>
  <c r="J10" i="4"/>
  <c r="J11" i="4"/>
  <c r="J12" i="4"/>
  <c r="J13" i="4"/>
  <c r="J14" i="4"/>
  <c r="J15" i="4"/>
  <c r="J16" i="4"/>
  <c r="J17" i="4"/>
  <c r="J18" i="4"/>
  <c r="J19" i="4"/>
  <c r="J20" i="4"/>
  <c r="J21" i="4"/>
  <c r="J22" i="4"/>
  <c r="J23" i="4"/>
  <c r="J24" i="4"/>
  <c r="J25" i="4"/>
  <c r="J26" i="4"/>
  <c r="J27" i="4"/>
  <c r="J28" i="4"/>
  <c r="J29" i="4"/>
  <c r="J30" i="4"/>
  <c r="J31" i="4"/>
  <c r="J32" i="4"/>
  <c r="J33" i="4"/>
  <c r="J34" i="4"/>
  <c r="J35" i="4"/>
  <c r="J36" i="4"/>
  <c r="J37" i="4"/>
  <c r="J38" i="4"/>
  <c r="J39" i="4"/>
  <c r="J40" i="4"/>
  <c r="J41" i="4"/>
  <c r="J42" i="4"/>
  <c r="J43" i="4"/>
  <c r="J44" i="4"/>
  <c r="J45" i="4"/>
  <c r="J46" i="4"/>
  <c r="J47" i="4"/>
  <c r="J48" i="4"/>
  <c r="J49" i="4"/>
  <c r="J50" i="4"/>
  <c r="J51" i="4"/>
  <c r="J52" i="4"/>
  <c r="J53" i="4"/>
  <c r="J54" i="4"/>
  <c r="J55" i="4"/>
  <c r="J56" i="4"/>
  <c r="J57" i="4"/>
  <c r="J58" i="4"/>
  <c r="J59" i="4"/>
  <c r="J60" i="4"/>
  <c r="J61" i="4"/>
  <c r="J62" i="4"/>
  <c r="J63" i="4"/>
  <c r="J64" i="4"/>
  <c r="J65" i="4"/>
  <c r="J66" i="4"/>
  <c r="J67" i="4"/>
  <c r="J68" i="4"/>
  <c r="J69" i="4"/>
  <c r="J70" i="4"/>
  <c r="J71" i="4"/>
  <c r="J72" i="4"/>
  <c r="J73" i="4"/>
  <c r="J74" i="4"/>
  <c r="J75" i="4"/>
  <c r="J76" i="4"/>
  <c r="J77" i="4"/>
  <c r="J78" i="4"/>
  <c r="J79" i="4"/>
  <c r="J80" i="4"/>
  <c r="J81" i="4"/>
  <c r="J82" i="4"/>
  <c r="J83" i="4"/>
  <c r="J84" i="4"/>
  <c r="J85" i="4"/>
  <c r="J86" i="4"/>
  <c r="J87" i="4"/>
  <c r="J88" i="4"/>
  <c r="J89" i="4"/>
  <c r="J90" i="4"/>
  <c r="J91" i="4"/>
  <c r="J92" i="4"/>
  <c r="J93" i="4"/>
  <c r="J94" i="4"/>
  <c r="J95" i="4"/>
  <c r="J2" i="4"/>
  <c r="I3" i="4" a="1"/>
  <c r="I3" i="4"/>
  <c r="I4" i="4" a="1"/>
  <c r="I4" i="4" s="1"/>
  <c r="I5" i="4" a="1"/>
  <c r="I5" i="4"/>
  <c r="I6" i="4" a="1"/>
  <c r="I6" i="4"/>
  <c r="I7" i="4" a="1"/>
  <c r="I7" i="4"/>
  <c r="I8" i="4" a="1"/>
  <c r="I8" i="4" s="1"/>
  <c r="I9" i="4" a="1"/>
  <c r="I9" i="4"/>
  <c r="I10" i="4" a="1"/>
  <c r="I10" i="4"/>
  <c r="I11" i="4" a="1"/>
  <c r="I11" i="4"/>
  <c r="I12" i="4" a="1"/>
  <c r="I12" i="4" s="1"/>
  <c r="I13" i="4" a="1"/>
  <c r="I13" i="4"/>
  <c r="I14" i="4" a="1"/>
  <c r="I14" i="4"/>
  <c r="I15" i="4" a="1"/>
  <c r="I15" i="4"/>
  <c r="I16" i="4" a="1"/>
  <c r="I16" i="4" s="1"/>
  <c r="I17" i="4" a="1"/>
  <c r="I17" i="4"/>
  <c r="I18" i="4" a="1"/>
  <c r="I18" i="4"/>
  <c r="I19" i="4" a="1"/>
  <c r="I19" i="4"/>
  <c r="I20" i="4" a="1"/>
  <c r="I20" i="4" s="1"/>
  <c r="I21" i="4" a="1"/>
  <c r="I21" i="4"/>
  <c r="I22" i="4" a="1"/>
  <c r="I22" i="4"/>
  <c r="I23" i="4" a="1"/>
  <c r="I23" i="4"/>
  <c r="I24" i="4" a="1"/>
  <c r="I24" i="4" s="1"/>
  <c r="I25" i="4" a="1"/>
  <c r="I25" i="4"/>
  <c r="I26" i="4" a="1"/>
  <c r="I26" i="4"/>
  <c r="I27" i="4" a="1"/>
  <c r="I27" i="4"/>
  <c r="I28" i="4" a="1"/>
  <c r="I28" i="4" s="1"/>
  <c r="I29" i="4" a="1"/>
  <c r="I29" i="4"/>
  <c r="I30" i="4" a="1"/>
  <c r="I30" i="4"/>
  <c r="I31" i="4" a="1"/>
  <c r="I31" i="4"/>
  <c r="I32" i="4" a="1"/>
  <c r="I32" i="4" s="1"/>
  <c r="I33" i="4" a="1"/>
  <c r="I33" i="4"/>
  <c r="I34" i="4" a="1"/>
  <c r="I34" i="4"/>
  <c r="I35" i="4" a="1"/>
  <c r="I35" i="4"/>
  <c r="I36" i="4" a="1"/>
  <c r="I36" i="4" s="1"/>
  <c r="I37" i="4" a="1"/>
  <c r="I37" i="4"/>
  <c r="I38" i="4" a="1"/>
  <c r="I38" i="4" s="1"/>
  <c r="I39" i="4" a="1"/>
  <c r="I39" i="4"/>
  <c r="I40" i="4" a="1"/>
  <c r="I40" i="4" s="1"/>
  <c r="I41" i="4" a="1"/>
  <c r="I41" i="4"/>
  <c r="I42" i="4" a="1"/>
  <c r="I42" i="4" s="1"/>
  <c r="I43" i="4" a="1"/>
  <c r="I43" i="4"/>
  <c r="I44" i="4" a="1"/>
  <c r="I44" i="4" s="1"/>
  <c r="I45" i="4" a="1"/>
  <c r="I45" i="4"/>
  <c r="I46" i="4" a="1"/>
  <c r="I46" i="4"/>
  <c r="I47" i="4" a="1"/>
  <c r="I47" i="4"/>
  <c r="I48" i="4" a="1"/>
  <c r="I48" i="4" s="1"/>
  <c r="I49" i="4" a="1"/>
  <c r="I49" i="4"/>
  <c r="I50" i="4" a="1"/>
  <c r="I50" i="4"/>
  <c r="I51" i="4" a="1"/>
  <c r="I51" i="4"/>
  <c r="I52" i="4" a="1"/>
  <c r="I52" i="4" s="1"/>
  <c r="I53" i="4" a="1"/>
  <c r="I53" i="4"/>
  <c r="I54" i="4" a="1"/>
  <c r="I54" i="4"/>
  <c r="I55" i="4" a="1"/>
  <c r="I55" i="4"/>
  <c r="I56" i="4" a="1"/>
  <c r="I56" i="4" s="1"/>
  <c r="I57" i="4" a="1"/>
  <c r="I57" i="4"/>
  <c r="I58" i="4" a="1"/>
  <c r="I58" i="4"/>
  <c r="I59" i="4" a="1"/>
  <c r="I59" i="4"/>
  <c r="I60" i="4" a="1"/>
  <c r="I60" i="4" s="1"/>
  <c r="I61" i="4" a="1"/>
  <c r="I61" i="4"/>
  <c r="I62" i="4" a="1"/>
  <c r="I62" i="4"/>
  <c r="I63" i="4" a="1"/>
  <c r="I63" i="4"/>
  <c r="I64" i="4" a="1"/>
  <c r="I64" i="4" s="1"/>
  <c r="I65" i="4" a="1"/>
  <c r="I65" i="4"/>
  <c r="I66" i="4" a="1"/>
  <c r="I66" i="4"/>
  <c r="I67" i="4" a="1"/>
  <c r="I67" i="4"/>
  <c r="I68" i="4" a="1"/>
  <c r="I68" i="4" s="1"/>
  <c r="I69" i="4" a="1"/>
  <c r="I69" i="4"/>
  <c r="I70" i="4" a="1"/>
  <c r="I70" i="4"/>
  <c r="I71" i="4" a="1"/>
  <c r="I71" i="4"/>
  <c r="I72" i="4" a="1"/>
  <c r="I72" i="4" s="1"/>
  <c r="I73" i="4" a="1"/>
  <c r="I73" i="4"/>
  <c r="I74" i="4" a="1"/>
  <c r="I74" i="4"/>
  <c r="I75" i="4" a="1"/>
  <c r="I75" i="4" s="1"/>
  <c r="I76" i="4" a="1"/>
  <c r="I76" i="4" s="1"/>
  <c r="I77" i="4" a="1"/>
  <c r="I77" i="4"/>
  <c r="I78" i="4" a="1"/>
  <c r="I78" i="4"/>
  <c r="I79" i="4" a="1"/>
  <c r="I79" i="4" s="1"/>
  <c r="I80" i="4" a="1"/>
  <c r="I80" i="4" s="1"/>
  <c r="I81" i="4" a="1"/>
  <c r="I81" i="4"/>
  <c r="I82" i="4" a="1"/>
  <c r="I82" i="4"/>
  <c r="I83" i="4" a="1"/>
  <c r="I83" i="4" s="1"/>
  <c r="I84" i="4" a="1"/>
  <c r="I84" i="4" s="1"/>
  <c r="I85" i="4" a="1"/>
  <c r="I85" i="4"/>
  <c r="I86" i="4" a="1"/>
  <c r="I86" i="4"/>
  <c r="I87" i="4" a="1"/>
  <c r="I87" i="4" s="1"/>
  <c r="I88" i="4" a="1"/>
  <c r="I88" i="4" s="1"/>
  <c r="I89" i="4" a="1"/>
  <c r="I89" i="4"/>
  <c r="I90" i="4" a="1"/>
  <c r="I90" i="4"/>
  <c r="I91" i="4" a="1"/>
  <c r="I91" i="4" s="1"/>
  <c r="I92" i="4" a="1"/>
  <c r="I92" i="4" s="1"/>
  <c r="I93" i="4" a="1"/>
  <c r="I93" i="4"/>
  <c r="I94" i="4" a="1"/>
  <c r="I94" i="4"/>
  <c r="I95" i="4" a="1"/>
  <c r="I95" i="4" s="1"/>
  <c r="I2" i="4" a="1"/>
  <c r="I2" i="4" s="1"/>
  <c r="M72" i="3"/>
  <c r="H50" i="10"/>
  <c r="K97"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2" i="1"/>
  <c r="J3" i="1" a="1"/>
  <c r="J3" i="1"/>
  <c r="J4" i="1" a="1"/>
  <c r="J4" i="1"/>
  <c r="J5" i="1" a="1"/>
  <c r="J5" i="1"/>
  <c r="J6" i="1" a="1"/>
  <c r="J6" i="1"/>
  <c r="J7" i="1" a="1"/>
  <c r="J7" i="1"/>
  <c r="J8" i="1" a="1"/>
  <c r="J8" i="1"/>
  <c r="J9" i="1" a="1"/>
  <c r="J9" i="1"/>
  <c r="J10" i="1" a="1"/>
  <c r="J10" i="1"/>
  <c r="J11" i="1" a="1"/>
  <c r="J11" i="1"/>
  <c r="J12" i="1" a="1"/>
  <c r="J12" i="1"/>
  <c r="J13" i="1" a="1"/>
  <c r="J13" i="1"/>
  <c r="J14" i="1" a="1"/>
  <c r="J14" i="1"/>
  <c r="J15" i="1" a="1"/>
  <c r="J15" i="1"/>
  <c r="J16" i="1" a="1"/>
  <c r="J16" i="1"/>
  <c r="J17" i="1" a="1"/>
  <c r="J17" i="1"/>
  <c r="J18" i="1" a="1"/>
  <c r="J18" i="1"/>
  <c r="J19" i="1" a="1"/>
  <c r="J19" i="1"/>
  <c r="J20" i="1" a="1"/>
  <c r="J20" i="1"/>
  <c r="J21" i="1" a="1"/>
  <c r="J21" i="1"/>
  <c r="J22" i="1" a="1"/>
  <c r="J22" i="1"/>
  <c r="J23" i="1" a="1"/>
  <c r="J23" i="1"/>
  <c r="J24" i="1" a="1"/>
  <c r="J24" i="1" s="1"/>
  <c r="J25" i="1" a="1"/>
  <c r="J25" i="1"/>
  <c r="J26" i="1" a="1"/>
  <c r="J26" i="1"/>
  <c r="J27" i="1" a="1"/>
  <c r="J27" i="1"/>
  <c r="J28" i="1" a="1"/>
  <c r="J28" i="1"/>
  <c r="J29" i="1" a="1"/>
  <c r="J29" i="1"/>
  <c r="J30" i="1" a="1"/>
  <c r="J30" i="1"/>
  <c r="J31" i="1" a="1"/>
  <c r="J31" i="1"/>
  <c r="J32" i="1" a="1"/>
  <c r="J32" i="1"/>
  <c r="J33" i="1" a="1"/>
  <c r="J33" i="1"/>
  <c r="J34" i="1" a="1"/>
  <c r="J34" i="1"/>
  <c r="J35" i="1" a="1"/>
  <c r="J35" i="1"/>
  <c r="J36" i="1" a="1"/>
  <c r="J36" i="1"/>
  <c r="J37" i="1" a="1"/>
  <c r="J37" i="1"/>
  <c r="J38" i="1" a="1"/>
  <c r="J38" i="1"/>
  <c r="J39" i="1" a="1"/>
  <c r="J39" i="1"/>
  <c r="J40" i="1" a="1"/>
  <c r="J40" i="1"/>
  <c r="J41" i="1" a="1"/>
  <c r="J41" i="1"/>
  <c r="J42" i="1" a="1"/>
  <c r="J42" i="1"/>
  <c r="J43" i="1" a="1"/>
  <c r="J43" i="1"/>
  <c r="J44" i="1" a="1"/>
  <c r="J44" i="1"/>
  <c r="J45" i="1" a="1"/>
  <c r="J45" i="1"/>
  <c r="J46" i="1" a="1"/>
  <c r="J46" i="1"/>
  <c r="J47" i="1" a="1"/>
  <c r="J47" i="1"/>
  <c r="J48" i="1" a="1"/>
  <c r="J48" i="1"/>
  <c r="J49" i="1" a="1"/>
  <c r="J49" i="1"/>
  <c r="J50" i="1" a="1"/>
  <c r="J50" i="1"/>
  <c r="J51" i="1" a="1"/>
  <c r="J51" i="1"/>
  <c r="J52" i="1" a="1"/>
  <c r="J52" i="1" s="1"/>
  <c r="J53" i="1" a="1"/>
  <c r="J53" i="1"/>
  <c r="J54" i="1" a="1"/>
  <c r="J54" i="1"/>
  <c r="J55" i="1" a="1"/>
  <c r="J55" i="1"/>
  <c r="J56" i="1" a="1"/>
  <c r="J56" i="1" s="1"/>
  <c r="J57" i="1" a="1"/>
  <c r="J57" i="1"/>
  <c r="J58" i="1" a="1"/>
  <c r="J58" i="1"/>
  <c r="J59" i="1" a="1"/>
  <c r="J59" i="1" s="1"/>
  <c r="J60" i="1" a="1"/>
  <c r="J60" i="1" s="1"/>
  <c r="J61" i="1" a="1"/>
  <c r="J61" i="1"/>
  <c r="J62" i="1" a="1"/>
  <c r="J62" i="1"/>
  <c r="J63" i="1" a="1"/>
  <c r="J63" i="1" s="1"/>
  <c r="J64" i="1" a="1"/>
  <c r="J64" i="1" s="1"/>
  <c r="J65" i="1" a="1"/>
  <c r="J65" i="1"/>
  <c r="J66" i="1" a="1"/>
  <c r="J66" i="1"/>
  <c r="J67" i="1" a="1"/>
  <c r="J67" i="1" s="1"/>
  <c r="J68" i="1" a="1"/>
  <c r="J68" i="1" s="1"/>
  <c r="J69" i="1" a="1"/>
  <c r="J69" i="1"/>
  <c r="J70" i="1" a="1"/>
  <c r="J70" i="1"/>
  <c r="J71" i="1" a="1"/>
  <c r="J71" i="1" s="1"/>
  <c r="J72" i="1" a="1"/>
  <c r="J72" i="1" s="1"/>
  <c r="J73" i="1" a="1"/>
  <c r="J73" i="1"/>
  <c r="J74" i="1" a="1"/>
  <c r="J74" i="1"/>
  <c r="J75" i="1" a="1"/>
  <c r="J75" i="1" s="1"/>
  <c r="J76" i="1" a="1"/>
  <c r="J76" i="1" s="1"/>
  <c r="J77" i="1" a="1"/>
  <c r="J77" i="1"/>
  <c r="J78" i="1" a="1"/>
  <c r="J78" i="1"/>
  <c r="J79" i="1" a="1"/>
  <c r="J79" i="1" s="1"/>
  <c r="J80" i="1" a="1"/>
  <c r="J80" i="1" s="1"/>
  <c r="J81" i="1" a="1"/>
  <c r="J81" i="1"/>
  <c r="J82" i="1" a="1"/>
  <c r="J82" i="1"/>
  <c r="J83" i="1" a="1"/>
  <c r="J83" i="1" s="1"/>
  <c r="J84" i="1" a="1"/>
  <c r="J84" i="1" s="1"/>
  <c r="J85" i="1" a="1"/>
  <c r="J85" i="1"/>
  <c r="J86" i="1" a="1"/>
  <c r="J86" i="1"/>
  <c r="J87" i="1" a="1"/>
  <c r="J87" i="1" s="1"/>
  <c r="J88" i="1" a="1"/>
  <c r="J88" i="1" s="1"/>
  <c r="J89" i="1" a="1"/>
  <c r="J89" i="1"/>
  <c r="J90" i="1" a="1"/>
  <c r="J90" i="1"/>
  <c r="J91" i="1" a="1"/>
  <c r="J91" i="1" s="1"/>
  <c r="J92" i="1" a="1"/>
  <c r="J92" i="1" s="1"/>
  <c r="J93" i="1" a="1"/>
  <c r="J93" i="1"/>
  <c r="J94" i="1" a="1"/>
  <c r="J94" i="1"/>
  <c r="J95" i="1" a="1"/>
  <c r="J95" i="1" s="1"/>
  <c r="J2" i="1" a="1"/>
  <c r="J2" i="1" s="1"/>
  <c r="M3" i="3"/>
  <c r="M4" i="3"/>
  <c r="M5" i="3"/>
  <c r="M6" i="3"/>
  <c r="M7" i="3"/>
  <c r="M8" i="3"/>
  <c r="M9" i="3"/>
  <c r="M10" i="3"/>
  <c r="M11" i="3"/>
  <c r="M12" i="3"/>
  <c r="M13" i="3"/>
  <c r="M14" i="3"/>
  <c r="M15" i="3"/>
  <c r="M16" i="3"/>
  <c r="M17" i="3"/>
  <c r="M18" i="3"/>
  <c r="M19" i="3"/>
  <c r="M20" i="3"/>
  <c r="M21" i="3"/>
  <c r="M22" i="3"/>
  <c r="M23" i="3"/>
  <c r="M24" i="3"/>
  <c r="M25" i="3"/>
  <c r="M26" i="3"/>
  <c r="M27" i="3"/>
  <c r="M28" i="3"/>
  <c r="M29" i="3"/>
  <c r="M30" i="3"/>
  <c r="M31" i="3"/>
  <c r="M32" i="3"/>
  <c r="M33" i="3"/>
  <c r="M34" i="3"/>
  <c r="M35" i="3"/>
  <c r="M36" i="3"/>
  <c r="M37" i="3"/>
  <c r="M38" i="3"/>
  <c r="M39" i="3"/>
  <c r="M40" i="3"/>
  <c r="M41" i="3"/>
  <c r="M42" i="3"/>
  <c r="M43" i="3"/>
  <c r="M44" i="3"/>
  <c r="M45" i="3"/>
  <c r="M46" i="3"/>
  <c r="M47" i="3"/>
  <c r="M48" i="3"/>
  <c r="M49" i="3"/>
  <c r="M50" i="3"/>
  <c r="M51" i="3"/>
  <c r="M52" i="3"/>
  <c r="M53" i="3"/>
  <c r="M54" i="3"/>
  <c r="M55" i="3"/>
  <c r="M56" i="3"/>
  <c r="M57" i="3"/>
  <c r="M58" i="3"/>
  <c r="M59" i="3"/>
  <c r="M60" i="3"/>
  <c r="M61" i="3"/>
  <c r="M62" i="3"/>
  <c r="M63" i="3"/>
  <c r="M64" i="3"/>
  <c r="M65" i="3"/>
  <c r="M66" i="3"/>
  <c r="M67" i="3"/>
  <c r="M68" i="3"/>
  <c r="M69" i="3"/>
  <c r="M70" i="3"/>
  <c r="M2" i="3"/>
  <c r="L3" i="3"/>
  <c r="L4" i="3"/>
  <c r="L5" i="3"/>
  <c r="L6" i="3"/>
  <c r="L7" i="3"/>
  <c r="L8" i="3"/>
  <c r="L9" i="3"/>
  <c r="L10" i="3"/>
  <c r="L11" i="3"/>
  <c r="L12" i="3"/>
  <c r="L13" i="3"/>
  <c r="L14" i="3"/>
  <c r="L15" i="3"/>
  <c r="L16" i="3"/>
  <c r="L17" i="3"/>
  <c r="L18" i="3"/>
  <c r="L19" i="3"/>
  <c r="L20" i="3"/>
  <c r="L21" i="3"/>
  <c r="L22" i="3"/>
  <c r="L23" i="3"/>
  <c r="L24" i="3"/>
  <c r="L25" i="3"/>
  <c r="L26" i="3"/>
  <c r="L27" i="3"/>
  <c r="L28" i="3"/>
  <c r="L29" i="3"/>
  <c r="L30" i="3"/>
  <c r="L31" i="3"/>
  <c r="L32" i="3"/>
  <c r="L33" i="3"/>
  <c r="L34" i="3"/>
  <c r="L35" i="3"/>
  <c r="L36" i="3"/>
  <c r="L37" i="3"/>
  <c r="L38" i="3"/>
  <c r="L39" i="3"/>
  <c r="L40" i="3"/>
  <c r="L41" i="3"/>
  <c r="L42" i="3"/>
  <c r="L43" i="3"/>
  <c r="L44" i="3"/>
  <c r="L45" i="3"/>
  <c r="L46" i="3"/>
  <c r="L47" i="3"/>
  <c r="L48" i="3"/>
  <c r="L49" i="3"/>
  <c r="L50" i="3"/>
  <c r="L51" i="3"/>
  <c r="L52" i="3"/>
  <c r="L53" i="3"/>
  <c r="L54" i="3"/>
  <c r="L55" i="3"/>
  <c r="L56" i="3"/>
  <c r="L57" i="3"/>
  <c r="L58" i="3"/>
  <c r="L59" i="3"/>
  <c r="L60" i="3"/>
  <c r="L61" i="3"/>
  <c r="L62" i="3"/>
  <c r="L63" i="3"/>
  <c r="L64" i="3"/>
  <c r="L65" i="3"/>
  <c r="L66" i="3"/>
  <c r="L67" i="3"/>
  <c r="L68" i="3"/>
  <c r="L69" i="3"/>
  <c r="L70" i="3"/>
  <c r="L2" i="3"/>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97" i="2" s="1"/>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2" i="2"/>
  <c r="AJ9" i="24"/>
  <c r="AI9" i="24"/>
  <c r="AH9" i="24"/>
  <c r="AG9" i="24"/>
  <c r="AK5" i="24"/>
  <c r="AJ5" i="24"/>
  <c r="AI5" i="24"/>
  <c r="AH5" i="24"/>
  <c r="AG5" i="24"/>
  <c r="C98" i="22"/>
  <c r="D98" i="22"/>
  <c r="E98" i="22"/>
  <c r="F98" i="22"/>
  <c r="B98" i="22"/>
  <c r="C97" i="22"/>
  <c r="D97" i="22"/>
  <c r="E97" i="22"/>
  <c r="F97" i="22"/>
  <c r="B97" i="22"/>
  <c r="D28" i="13"/>
  <c r="E28" i="13"/>
  <c r="F28" i="13"/>
  <c r="G28" i="13"/>
  <c r="H25" i="13"/>
  <c r="C28" i="13"/>
  <c r="G26" i="13"/>
  <c r="H26" i="13" s="1"/>
  <c r="G25" i="13"/>
  <c r="G24" i="13"/>
  <c r="H24" i="13" s="1"/>
  <c r="G23" i="13"/>
  <c r="H23" i="13" s="1"/>
  <c r="G22" i="13"/>
  <c r="H22" i="13" s="1"/>
  <c r="G21" i="13"/>
  <c r="H21" i="13" s="1"/>
  <c r="G20" i="13"/>
  <c r="H20" i="13" s="1"/>
  <c r="G19" i="13"/>
  <c r="H19" i="13" s="1"/>
  <c r="G18" i="13"/>
  <c r="H18" i="13" s="1"/>
  <c r="G17" i="13"/>
  <c r="H17" i="13" s="1"/>
  <c r="G16" i="13"/>
  <c r="H16" i="13" s="1"/>
  <c r="G15" i="13"/>
  <c r="H15" i="13" s="1"/>
  <c r="G14" i="13"/>
  <c r="H14" i="13" s="1"/>
  <c r="G13" i="13"/>
  <c r="H13" i="13" s="1"/>
  <c r="G12" i="13"/>
  <c r="H12" i="13" s="1"/>
  <c r="G11" i="13"/>
  <c r="H11" i="13" s="1"/>
  <c r="G10" i="13"/>
  <c r="H10" i="13" s="1"/>
  <c r="G9" i="13"/>
  <c r="H9" i="13" s="1"/>
  <c r="G8" i="13"/>
  <c r="H8" i="13" s="1"/>
  <c r="G7" i="13"/>
  <c r="H7" i="13" s="1"/>
  <c r="G6" i="13"/>
  <c r="H6" i="13" s="1"/>
  <c r="G5" i="13"/>
  <c r="H5" i="13" s="1"/>
  <c r="G4" i="13"/>
  <c r="H4" i="13" s="1"/>
  <c r="G3" i="13"/>
  <c r="H3" i="13" s="1"/>
  <c r="G2" i="13"/>
  <c r="H2" i="13" s="1"/>
  <c r="D97" i="20"/>
  <c r="E97" i="20"/>
  <c r="F97" i="20"/>
  <c r="G97" i="20"/>
  <c r="I97" i="20"/>
  <c r="C97" i="20"/>
  <c r="G95" i="20"/>
  <c r="H95" i="20" s="1"/>
  <c r="G94" i="20"/>
  <c r="H94" i="20" s="1"/>
  <c r="G93" i="20"/>
  <c r="H93" i="20" s="1"/>
  <c r="H92" i="20"/>
  <c r="G92" i="20"/>
  <c r="G91" i="20"/>
  <c r="H91" i="20" s="1"/>
  <c r="G90" i="20"/>
  <c r="H90" i="20" s="1"/>
  <c r="G89" i="20"/>
  <c r="H89" i="20" s="1"/>
  <c r="G88" i="20"/>
  <c r="H88" i="20" s="1"/>
  <c r="G87" i="20"/>
  <c r="H87" i="20" s="1"/>
  <c r="G86" i="20"/>
  <c r="H86" i="20" s="1"/>
  <c r="G85" i="20"/>
  <c r="H85" i="20" s="1"/>
  <c r="G84" i="20"/>
  <c r="H84" i="20" s="1"/>
  <c r="G83" i="20"/>
  <c r="H83" i="20" s="1"/>
  <c r="G82" i="20"/>
  <c r="H82" i="20" s="1"/>
  <c r="G81" i="20"/>
  <c r="H81" i="20" s="1"/>
  <c r="G80" i="20"/>
  <c r="H80" i="20" s="1"/>
  <c r="G79" i="20"/>
  <c r="H79" i="20" s="1"/>
  <c r="G78" i="20"/>
  <c r="H78" i="20" s="1"/>
  <c r="G77" i="20"/>
  <c r="H77" i="20" s="1"/>
  <c r="G76" i="20"/>
  <c r="H76" i="20" s="1"/>
  <c r="G75" i="20"/>
  <c r="H75" i="20" s="1"/>
  <c r="G74" i="20"/>
  <c r="H74" i="20" s="1"/>
  <c r="G73" i="20"/>
  <c r="H73" i="20" s="1"/>
  <c r="G72" i="20"/>
  <c r="H72" i="20" s="1"/>
  <c r="G71" i="20"/>
  <c r="H71" i="20" s="1"/>
  <c r="G70" i="20"/>
  <c r="H70" i="20" s="1"/>
  <c r="G69" i="20"/>
  <c r="H69" i="20" s="1"/>
  <c r="G68" i="20"/>
  <c r="H68" i="20" s="1"/>
  <c r="G67" i="20"/>
  <c r="H67" i="20" s="1"/>
  <c r="G66" i="20"/>
  <c r="H66" i="20" s="1"/>
  <c r="G65" i="20"/>
  <c r="H65" i="20" s="1"/>
  <c r="G64" i="20"/>
  <c r="H64" i="20" s="1"/>
  <c r="G63" i="20"/>
  <c r="H63" i="20" s="1"/>
  <c r="G62" i="20"/>
  <c r="H62" i="20" s="1"/>
  <c r="G61" i="20"/>
  <c r="H61" i="20" s="1"/>
  <c r="H60" i="20"/>
  <c r="G60" i="20"/>
  <c r="G59" i="20"/>
  <c r="H59" i="20" s="1"/>
  <c r="G58" i="20"/>
  <c r="H58" i="20" s="1"/>
  <c r="G57" i="20"/>
  <c r="H57" i="20" s="1"/>
  <c r="G56" i="20"/>
  <c r="H56" i="20" s="1"/>
  <c r="G55" i="20"/>
  <c r="H55" i="20" s="1"/>
  <c r="G54" i="20"/>
  <c r="H54" i="20" s="1"/>
  <c r="G53" i="20"/>
  <c r="H53" i="20" s="1"/>
  <c r="G52" i="20"/>
  <c r="H52" i="20" s="1"/>
  <c r="G51" i="20"/>
  <c r="H51" i="20" s="1"/>
  <c r="G50" i="20"/>
  <c r="H50" i="20" s="1"/>
  <c r="G49" i="20"/>
  <c r="H49" i="20" s="1"/>
  <c r="G48" i="20"/>
  <c r="H48" i="20" s="1"/>
  <c r="G47" i="20"/>
  <c r="H47" i="20" s="1"/>
  <c r="G46" i="20"/>
  <c r="H46" i="20" s="1"/>
  <c r="G45" i="20"/>
  <c r="H45" i="20" s="1"/>
  <c r="G44" i="20"/>
  <c r="H44" i="20" s="1"/>
  <c r="G43" i="20"/>
  <c r="H43" i="20" s="1"/>
  <c r="G42" i="20"/>
  <c r="H42" i="20" s="1"/>
  <c r="G41" i="20"/>
  <c r="H41" i="20" s="1"/>
  <c r="G40" i="20"/>
  <c r="H40" i="20" s="1"/>
  <c r="G39" i="20"/>
  <c r="H39" i="20" s="1"/>
  <c r="G38" i="20"/>
  <c r="H38" i="20" s="1"/>
  <c r="G37" i="20"/>
  <c r="H37" i="20" s="1"/>
  <c r="G36" i="20"/>
  <c r="H36" i="20" s="1"/>
  <c r="G35" i="20"/>
  <c r="H35" i="20" s="1"/>
  <c r="G34" i="20"/>
  <c r="H34" i="20" s="1"/>
  <c r="G33" i="20"/>
  <c r="H33" i="20" s="1"/>
  <c r="G32" i="20"/>
  <c r="H32" i="20" s="1"/>
  <c r="G31" i="20"/>
  <c r="H31" i="20" s="1"/>
  <c r="G30" i="20"/>
  <c r="H30" i="20" s="1"/>
  <c r="G29" i="20"/>
  <c r="H29" i="20" s="1"/>
  <c r="H28" i="20"/>
  <c r="G28" i="20"/>
  <c r="G27" i="20"/>
  <c r="H27" i="20" s="1"/>
  <c r="G26" i="20"/>
  <c r="H26" i="20" s="1"/>
  <c r="G25" i="20"/>
  <c r="H25" i="20" s="1"/>
  <c r="G24" i="20"/>
  <c r="H24" i="20" s="1"/>
  <c r="G23" i="20"/>
  <c r="H23" i="20" s="1"/>
  <c r="G22" i="20"/>
  <c r="H22" i="20" s="1"/>
  <c r="G21" i="20"/>
  <c r="H21" i="20" s="1"/>
  <c r="G20" i="20"/>
  <c r="H20" i="20" s="1"/>
  <c r="G19" i="20"/>
  <c r="H19" i="20" s="1"/>
  <c r="G18" i="20"/>
  <c r="H18" i="20" s="1"/>
  <c r="G17" i="20"/>
  <c r="H17" i="20" s="1"/>
  <c r="G16" i="20"/>
  <c r="H16" i="20" s="1"/>
  <c r="G15" i="20"/>
  <c r="H15" i="20" s="1"/>
  <c r="G14" i="20"/>
  <c r="H14" i="20" s="1"/>
  <c r="G13" i="20"/>
  <c r="H13" i="20" s="1"/>
  <c r="G12" i="20"/>
  <c r="H12" i="20" s="1"/>
  <c r="G11" i="20"/>
  <c r="H11" i="20" s="1"/>
  <c r="G10" i="20"/>
  <c r="H10" i="20" s="1"/>
  <c r="G9" i="20"/>
  <c r="H9" i="20" s="1"/>
  <c r="G8" i="20"/>
  <c r="H8" i="20" s="1"/>
  <c r="G7" i="20"/>
  <c r="H7" i="20" s="1"/>
  <c r="G6" i="20"/>
  <c r="H6" i="20" s="1"/>
  <c r="G5" i="20"/>
  <c r="H5" i="20" s="1"/>
  <c r="G4" i="20"/>
  <c r="H4" i="20" s="1"/>
  <c r="G3" i="20"/>
  <c r="H3" i="20" s="1"/>
  <c r="G2" i="20"/>
  <c r="G80" i="18"/>
  <c r="D97" i="18"/>
  <c r="E97" i="18"/>
  <c r="F97" i="18"/>
  <c r="G97" i="18"/>
  <c r="C97" i="18"/>
  <c r="D28" i="19"/>
  <c r="E28" i="19"/>
  <c r="F28" i="19"/>
  <c r="G28" i="19"/>
  <c r="C28" i="19"/>
  <c r="G95" i="18"/>
  <c r="H95" i="18" s="1"/>
  <c r="H94" i="18"/>
  <c r="G94" i="18"/>
  <c r="G93" i="18"/>
  <c r="H93" i="18" s="1"/>
  <c r="G92" i="18"/>
  <c r="H92" i="18" s="1"/>
  <c r="G91" i="18"/>
  <c r="H91" i="18" s="1"/>
  <c r="H90" i="18"/>
  <c r="G90" i="18"/>
  <c r="G89" i="18"/>
  <c r="H89" i="18" s="1"/>
  <c r="G88" i="18"/>
  <c r="H88" i="18" s="1"/>
  <c r="G87" i="18"/>
  <c r="H87" i="18" s="1"/>
  <c r="H86" i="18"/>
  <c r="G86" i="18"/>
  <c r="G85" i="18"/>
  <c r="H85" i="18" s="1"/>
  <c r="G84" i="18"/>
  <c r="H84" i="18" s="1"/>
  <c r="G83" i="18"/>
  <c r="H83" i="18" s="1"/>
  <c r="H82" i="18"/>
  <c r="G82" i="18"/>
  <c r="G81" i="18"/>
  <c r="H81" i="18" s="1"/>
  <c r="H80" i="18"/>
  <c r="G79" i="18"/>
  <c r="H79" i="18" s="1"/>
  <c r="H78" i="18"/>
  <c r="G78" i="18"/>
  <c r="G77" i="18"/>
  <c r="H77" i="18" s="1"/>
  <c r="G76" i="18"/>
  <c r="H76" i="18" s="1"/>
  <c r="G75" i="18"/>
  <c r="H75" i="18" s="1"/>
  <c r="H74" i="18"/>
  <c r="G74" i="18"/>
  <c r="G73" i="18"/>
  <c r="H73" i="18" s="1"/>
  <c r="G72" i="18"/>
  <c r="H72" i="18" s="1"/>
  <c r="G71" i="18"/>
  <c r="H71" i="18" s="1"/>
  <c r="H70" i="18"/>
  <c r="G70" i="18"/>
  <c r="G69" i="18"/>
  <c r="H69" i="18" s="1"/>
  <c r="G68" i="18"/>
  <c r="H68" i="18" s="1"/>
  <c r="G67" i="18"/>
  <c r="H67" i="18" s="1"/>
  <c r="H66" i="18"/>
  <c r="G66" i="18"/>
  <c r="G65" i="18"/>
  <c r="H65" i="18" s="1"/>
  <c r="G64" i="18"/>
  <c r="H64" i="18" s="1"/>
  <c r="G63" i="18"/>
  <c r="H63" i="18" s="1"/>
  <c r="H62" i="18"/>
  <c r="G62" i="18"/>
  <c r="G61" i="18"/>
  <c r="H61" i="18" s="1"/>
  <c r="G60" i="18"/>
  <c r="H60" i="18" s="1"/>
  <c r="G59" i="18"/>
  <c r="H59" i="18" s="1"/>
  <c r="H58" i="18"/>
  <c r="G58" i="18"/>
  <c r="G57" i="18"/>
  <c r="H57" i="18" s="1"/>
  <c r="G56" i="18"/>
  <c r="H56" i="18" s="1"/>
  <c r="G55" i="18"/>
  <c r="H55" i="18" s="1"/>
  <c r="H54" i="18"/>
  <c r="G54" i="18"/>
  <c r="G53" i="18"/>
  <c r="H53" i="18" s="1"/>
  <c r="G52" i="18"/>
  <c r="H52" i="18" s="1"/>
  <c r="G51" i="18"/>
  <c r="H51" i="18" s="1"/>
  <c r="H50" i="18"/>
  <c r="G50" i="18"/>
  <c r="G49" i="18"/>
  <c r="H49" i="18" s="1"/>
  <c r="G48" i="18"/>
  <c r="H48" i="18" s="1"/>
  <c r="G47" i="18"/>
  <c r="H47" i="18" s="1"/>
  <c r="H46" i="18"/>
  <c r="G46" i="18"/>
  <c r="G45" i="18"/>
  <c r="H45" i="18" s="1"/>
  <c r="G44" i="18"/>
  <c r="H44" i="18" s="1"/>
  <c r="G43" i="18"/>
  <c r="H43" i="18" s="1"/>
  <c r="H42" i="18"/>
  <c r="G42" i="18"/>
  <c r="G41" i="18"/>
  <c r="H41" i="18" s="1"/>
  <c r="G40" i="18"/>
  <c r="H40" i="18" s="1"/>
  <c r="G39" i="18"/>
  <c r="H39" i="18" s="1"/>
  <c r="H38" i="18"/>
  <c r="G38" i="18"/>
  <c r="G37" i="18"/>
  <c r="H37" i="18" s="1"/>
  <c r="G36" i="18"/>
  <c r="H36" i="18" s="1"/>
  <c r="G35" i="18"/>
  <c r="H35" i="18" s="1"/>
  <c r="H34" i="18"/>
  <c r="G34" i="18"/>
  <c r="G33" i="18"/>
  <c r="H33" i="18" s="1"/>
  <c r="G32" i="18"/>
  <c r="H32" i="18" s="1"/>
  <c r="G31" i="18"/>
  <c r="H31" i="18" s="1"/>
  <c r="H30" i="18"/>
  <c r="G30" i="18"/>
  <c r="G29" i="18"/>
  <c r="H29" i="18" s="1"/>
  <c r="G28" i="18"/>
  <c r="H28" i="18" s="1"/>
  <c r="G27" i="18"/>
  <c r="H27" i="18" s="1"/>
  <c r="H26" i="18"/>
  <c r="G26" i="18"/>
  <c r="G25" i="18"/>
  <c r="H25" i="18" s="1"/>
  <c r="G24" i="18"/>
  <c r="H24" i="18" s="1"/>
  <c r="G23" i="18"/>
  <c r="H23" i="18" s="1"/>
  <c r="H22" i="18"/>
  <c r="G22" i="18"/>
  <c r="G21" i="18"/>
  <c r="H21" i="18" s="1"/>
  <c r="G20" i="18"/>
  <c r="H20" i="18" s="1"/>
  <c r="G19" i="18"/>
  <c r="H19" i="18" s="1"/>
  <c r="H18" i="18"/>
  <c r="G18" i="18"/>
  <c r="G17" i="18"/>
  <c r="H17" i="18" s="1"/>
  <c r="G16" i="18"/>
  <c r="H16" i="18" s="1"/>
  <c r="G15" i="18"/>
  <c r="H15" i="18" s="1"/>
  <c r="H14" i="18"/>
  <c r="G14" i="18"/>
  <c r="G13" i="18"/>
  <c r="H13" i="18" s="1"/>
  <c r="G12" i="18"/>
  <c r="H12" i="18" s="1"/>
  <c r="G11" i="18"/>
  <c r="H11" i="18" s="1"/>
  <c r="H10" i="18"/>
  <c r="G10" i="18"/>
  <c r="G9" i="18"/>
  <c r="H9" i="18" s="1"/>
  <c r="G8" i="18"/>
  <c r="H8" i="18" s="1"/>
  <c r="G7" i="18"/>
  <c r="H7" i="18" s="1"/>
  <c r="H6" i="18"/>
  <c r="G6" i="18"/>
  <c r="G5" i="18"/>
  <c r="H5" i="18" s="1"/>
  <c r="G4" i="18"/>
  <c r="H4" i="18" s="1"/>
  <c r="G3" i="18"/>
  <c r="H3" i="18" s="1"/>
  <c r="H2" i="18"/>
  <c r="G2" i="18"/>
  <c r="D97" i="17"/>
  <c r="E97" i="17"/>
  <c r="F97" i="17"/>
  <c r="I97" i="17"/>
  <c r="J97" i="17"/>
  <c r="K97" i="17"/>
  <c r="L97" i="17"/>
  <c r="O97" i="17"/>
  <c r="P97" i="17"/>
  <c r="Q97" i="17"/>
  <c r="R97" i="17"/>
  <c r="U97" i="17"/>
  <c r="V97" i="17"/>
  <c r="W97" i="17"/>
  <c r="X97" i="17"/>
  <c r="AA97" i="17"/>
  <c r="AB97" i="17"/>
  <c r="AC97" i="17"/>
  <c r="AD97" i="17"/>
  <c r="AG97" i="17"/>
  <c r="AH97" i="17"/>
  <c r="AI97" i="17"/>
  <c r="AJ97" i="17"/>
  <c r="C97" i="17"/>
  <c r="I3" i="15"/>
  <c r="I4" i="15"/>
  <c r="I5" i="15"/>
  <c r="L5" i="15" s="1"/>
  <c r="I6" i="15"/>
  <c r="L6" i="15" s="1"/>
  <c r="I7" i="15"/>
  <c r="L7" i="15" s="1"/>
  <c r="I8" i="15"/>
  <c r="L8" i="15" s="1"/>
  <c r="I9" i="15"/>
  <c r="L9" i="15" s="1"/>
  <c r="I10" i="15"/>
  <c r="L10" i="15" s="1"/>
  <c r="I11" i="15"/>
  <c r="L11" i="15" s="1"/>
  <c r="I12" i="15"/>
  <c r="L12" i="15" s="1"/>
  <c r="I13" i="15"/>
  <c r="L13" i="15" s="1"/>
  <c r="I14" i="15"/>
  <c r="L14" i="15" s="1"/>
  <c r="I15" i="15"/>
  <c r="L15" i="15" s="1"/>
  <c r="I16" i="15"/>
  <c r="L16" i="15" s="1"/>
  <c r="I17" i="15"/>
  <c r="L17" i="15" s="1"/>
  <c r="I18" i="15"/>
  <c r="L18" i="15" s="1"/>
  <c r="I19" i="15"/>
  <c r="L19" i="15" s="1"/>
  <c r="I20" i="15"/>
  <c r="L20" i="15" s="1"/>
  <c r="I21" i="15"/>
  <c r="L21" i="15" s="1"/>
  <c r="I22" i="15"/>
  <c r="L22" i="15" s="1"/>
  <c r="I23" i="15"/>
  <c r="L23" i="15" s="1"/>
  <c r="I24" i="15"/>
  <c r="L24" i="15" s="1"/>
  <c r="I25" i="15"/>
  <c r="L25" i="15" s="1"/>
  <c r="I26" i="15"/>
  <c r="L26" i="15" s="1"/>
  <c r="I27" i="15"/>
  <c r="L27" i="15" s="1"/>
  <c r="I28" i="15"/>
  <c r="L28" i="15" s="1"/>
  <c r="I29" i="15"/>
  <c r="L29" i="15" s="1"/>
  <c r="I30" i="15"/>
  <c r="L30" i="15" s="1"/>
  <c r="I31" i="15"/>
  <c r="L31" i="15" s="1"/>
  <c r="I32" i="15"/>
  <c r="L32" i="15" s="1"/>
  <c r="I33" i="15"/>
  <c r="L33" i="15" s="1"/>
  <c r="I34" i="15"/>
  <c r="L34" i="15" s="1"/>
  <c r="I35" i="15"/>
  <c r="L35" i="15" s="1"/>
  <c r="I36" i="15"/>
  <c r="L36" i="15" s="1"/>
  <c r="I37" i="15"/>
  <c r="L37" i="15" s="1"/>
  <c r="I38" i="15"/>
  <c r="L38" i="15" s="1"/>
  <c r="I39" i="15"/>
  <c r="L39" i="15" s="1"/>
  <c r="I40" i="15"/>
  <c r="L40" i="15" s="1"/>
  <c r="I41" i="15"/>
  <c r="L41" i="15" s="1"/>
  <c r="I42" i="15"/>
  <c r="L42" i="15" s="1"/>
  <c r="I43" i="15"/>
  <c r="L43" i="15" s="1"/>
  <c r="I44" i="15"/>
  <c r="L44" i="15" s="1"/>
  <c r="I45" i="15"/>
  <c r="L45" i="15" s="1"/>
  <c r="I46" i="15"/>
  <c r="L46" i="15" s="1"/>
  <c r="I47" i="15"/>
  <c r="L47" i="15" s="1"/>
  <c r="I48" i="15"/>
  <c r="L48" i="15" s="1"/>
  <c r="I49" i="15"/>
  <c r="L49" i="15" s="1"/>
  <c r="I50" i="15"/>
  <c r="L50" i="15" s="1"/>
  <c r="I51" i="15"/>
  <c r="L51" i="15" s="1"/>
  <c r="I52" i="15"/>
  <c r="L52" i="15" s="1"/>
  <c r="I53" i="15"/>
  <c r="L53" i="15" s="1"/>
  <c r="I54" i="15"/>
  <c r="L54" i="15" s="1"/>
  <c r="I55" i="15"/>
  <c r="L55" i="15" s="1"/>
  <c r="I56" i="15"/>
  <c r="L56" i="15" s="1"/>
  <c r="I57" i="15"/>
  <c r="L57" i="15" s="1"/>
  <c r="I58" i="15"/>
  <c r="L58" i="15" s="1"/>
  <c r="I59" i="15"/>
  <c r="I60" i="15"/>
  <c r="L60" i="15" s="1"/>
  <c r="I61" i="15"/>
  <c r="L61" i="15" s="1"/>
  <c r="I62" i="15"/>
  <c r="L62" i="15" s="1"/>
  <c r="I63" i="15"/>
  <c r="I64" i="15"/>
  <c r="L64" i="15" s="1"/>
  <c r="I65" i="15"/>
  <c r="L65" i="15" s="1"/>
  <c r="I66" i="15"/>
  <c r="L66" i="15" s="1"/>
  <c r="I67" i="15"/>
  <c r="L67" i="15" s="1"/>
  <c r="I68" i="15"/>
  <c r="L68" i="15" s="1"/>
  <c r="I69" i="15"/>
  <c r="L69" i="15" s="1"/>
  <c r="I70" i="15"/>
  <c r="L70" i="15" s="1"/>
  <c r="I71" i="15"/>
  <c r="L71" i="15" s="1"/>
  <c r="I72" i="15"/>
  <c r="L72" i="15" s="1"/>
  <c r="I73" i="15"/>
  <c r="L73" i="15" s="1"/>
  <c r="I74" i="15"/>
  <c r="L74" i="15" s="1"/>
  <c r="I75" i="15"/>
  <c r="L75" i="15" s="1"/>
  <c r="I76" i="15"/>
  <c r="L76" i="15" s="1"/>
  <c r="I77" i="15"/>
  <c r="L77" i="15" s="1"/>
  <c r="I78" i="15"/>
  <c r="L78" i="15" s="1"/>
  <c r="I79" i="15"/>
  <c r="L79" i="15" s="1"/>
  <c r="I80" i="15"/>
  <c r="L80" i="15" s="1"/>
  <c r="I81" i="15"/>
  <c r="L81" i="15" s="1"/>
  <c r="I82" i="15"/>
  <c r="L82" i="15" s="1"/>
  <c r="I83" i="15"/>
  <c r="L83" i="15" s="1"/>
  <c r="I84" i="15"/>
  <c r="L84" i="15" s="1"/>
  <c r="I85" i="15"/>
  <c r="L85" i="15" s="1"/>
  <c r="I86" i="15"/>
  <c r="L86" i="15" s="1"/>
  <c r="I87" i="15"/>
  <c r="L87" i="15" s="1"/>
  <c r="I88" i="15"/>
  <c r="L88" i="15" s="1"/>
  <c r="I89" i="15"/>
  <c r="L89" i="15" s="1"/>
  <c r="I90" i="15"/>
  <c r="L90" i="15" s="1"/>
  <c r="I91" i="15"/>
  <c r="L91" i="15" s="1"/>
  <c r="I92" i="15"/>
  <c r="L92" i="15" s="1"/>
  <c r="I93" i="15"/>
  <c r="L93" i="15" s="1"/>
  <c r="I94" i="15"/>
  <c r="L94" i="15" s="1"/>
  <c r="I95" i="15"/>
  <c r="L95" i="15" s="1"/>
  <c r="I2" i="15"/>
  <c r="L2" i="15" s="1"/>
  <c r="J97" i="15"/>
  <c r="F97" i="15"/>
  <c r="E97" i="15"/>
  <c r="D97" i="15"/>
  <c r="G97" i="15"/>
  <c r="H97" i="15"/>
  <c r="L97" i="15" l="1"/>
  <c r="L98" i="15" s="1"/>
  <c r="H2" i="20"/>
  <c r="F28" i="14"/>
  <c r="E28" i="14"/>
  <c r="D28" i="14"/>
  <c r="C28" i="14"/>
  <c r="G26" i="14"/>
  <c r="H26" i="14" s="1"/>
  <c r="G25" i="14"/>
  <c r="H25" i="14" s="1"/>
  <c r="G24" i="14"/>
  <c r="H24" i="14" s="1"/>
  <c r="G23" i="14"/>
  <c r="H23" i="14" s="1"/>
  <c r="G22" i="14"/>
  <c r="H22" i="14" s="1"/>
  <c r="G21" i="14"/>
  <c r="H21" i="14" s="1"/>
  <c r="G20" i="14"/>
  <c r="H20" i="14" s="1"/>
  <c r="G19" i="14"/>
  <c r="H19" i="14" s="1"/>
  <c r="G18" i="14"/>
  <c r="H18" i="14" s="1"/>
  <c r="G17" i="14"/>
  <c r="H17" i="14" s="1"/>
  <c r="G16" i="14"/>
  <c r="H16" i="14" s="1"/>
  <c r="G15" i="14"/>
  <c r="H15" i="14" s="1"/>
  <c r="G14" i="14"/>
  <c r="H14" i="14" s="1"/>
  <c r="G13" i="14"/>
  <c r="H13" i="14" s="1"/>
  <c r="G12" i="14"/>
  <c r="H12" i="14" s="1"/>
  <c r="G11" i="14"/>
  <c r="H11" i="14" s="1"/>
  <c r="G10" i="14"/>
  <c r="H10" i="14" s="1"/>
  <c r="G9" i="14"/>
  <c r="H9" i="14" s="1"/>
  <c r="G8" i="14"/>
  <c r="H8" i="14" s="1"/>
  <c r="G7" i="14"/>
  <c r="H7" i="14" s="1"/>
  <c r="G6" i="14"/>
  <c r="H6" i="14" s="1"/>
  <c r="G5" i="14"/>
  <c r="H5" i="14" s="1"/>
  <c r="G4" i="14"/>
  <c r="H4" i="14" s="1"/>
  <c r="G3" i="14"/>
  <c r="G2" i="14"/>
  <c r="H2" i="14" s="1"/>
  <c r="I28" i="12"/>
  <c r="F28" i="12"/>
  <c r="E28" i="12"/>
  <c r="D28" i="12"/>
  <c r="C28" i="12"/>
  <c r="G26" i="12"/>
  <c r="H26" i="12" s="1"/>
  <c r="G25" i="12"/>
  <c r="H25" i="12" s="1"/>
  <c r="G24" i="12"/>
  <c r="H24" i="12" s="1"/>
  <c r="G23" i="12"/>
  <c r="H23" i="12" s="1"/>
  <c r="G22" i="12"/>
  <c r="H22" i="12" s="1"/>
  <c r="G21" i="12"/>
  <c r="H21" i="12" s="1"/>
  <c r="G20" i="12"/>
  <c r="H20" i="12" s="1"/>
  <c r="G19" i="12"/>
  <c r="H19" i="12" s="1"/>
  <c r="G18" i="12"/>
  <c r="H18" i="12" s="1"/>
  <c r="G17" i="12"/>
  <c r="H17" i="12" s="1"/>
  <c r="G16" i="12"/>
  <c r="H16" i="12" s="1"/>
  <c r="G15" i="12"/>
  <c r="H15" i="12" s="1"/>
  <c r="G14" i="12"/>
  <c r="H14" i="12" s="1"/>
  <c r="G13" i="12"/>
  <c r="H13" i="12" s="1"/>
  <c r="G12" i="12"/>
  <c r="H12" i="12" s="1"/>
  <c r="G11" i="12"/>
  <c r="H11" i="12" s="1"/>
  <c r="G10" i="12"/>
  <c r="H10" i="12" s="1"/>
  <c r="G9" i="12"/>
  <c r="H9" i="12" s="1"/>
  <c r="G8" i="12"/>
  <c r="H8" i="12" s="1"/>
  <c r="G7" i="12"/>
  <c r="H7" i="12" s="1"/>
  <c r="G6" i="12"/>
  <c r="H6" i="12" s="1"/>
  <c r="G5" i="12"/>
  <c r="H5" i="12" s="1"/>
  <c r="G4" i="12"/>
  <c r="H4" i="12" s="1"/>
  <c r="G3" i="12"/>
  <c r="H3" i="12" s="1"/>
  <c r="G2" i="12"/>
  <c r="H2" i="12" s="1"/>
  <c r="I97" i="11"/>
  <c r="F97" i="11"/>
  <c r="E97" i="11"/>
  <c r="D97" i="11"/>
  <c r="C97" i="11"/>
  <c r="G95" i="11"/>
  <c r="H95" i="11" s="1"/>
  <c r="G94" i="11"/>
  <c r="H94" i="11" s="1"/>
  <c r="G93" i="11"/>
  <c r="H93" i="11" s="1"/>
  <c r="H92" i="11"/>
  <c r="G92" i="11"/>
  <c r="G91" i="11"/>
  <c r="H91" i="11" s="1"/>
  <c r="G90" i="11"/>
  <c r="H90" i="11" s="1"/>
  <c r="G89" i="11"/>
  <c r="H89" i="11" s="1"/>
  <c r="G88" i="11"/>
  <c r="H88" i="11" s="1"/>
  <c r="G87" i="11"/>
  <c r="H87" i="11" s="1"/>
  <c r="G86" i="11"/>
  <c r="H86" i="11" s="1"/>
  <c r="G85" i="11"/>
  <c r="H85" i="11" s="1"/>
  <c r="G84" i="11"/>
  <c r="H84" i="11" s="1"/>
  <c r="G83" i="11"/>
  <c r="H83" i="11" s="1"/>
  <c r="G82" i="11"/>
  <c r="H82" i="11" s="1"/>
  <c r="G81" i="11"/>
  <c r="H81" i="11" s="1"/>
  <c r="G80" i="11"/>
  <c r="H80" i="11" s="1"/>
  <c r="G79" i="11"/>
  <c r="H79" i="11" s="1"/>
  <c r="G78" i="11"/>
  <c r="H78" i="11" s="1"/>
  <c r="G77" i="11"/>
  <c r="H77" i="11" s="1"/>
  <c r="G76" i="11"/>
  <c r="H76" i="11" s="1"/>
  <c r="G75" i="11"/>
  <c r="H75" i="11" s="1"/>
  <c r="G74" i="11"/>
  <c r="H74" i="11" s="1"/>
  <c r="G73" i="11"/>
  <c r="H73" i="11" s="1"/>
  <c r="G72" i="11"/>
  <c r="H72" i="11" s="1"/>
  <c r="G71" i="11"/>
  <c r="H71" i="11" s="1"/>
  <c r="G70" i="11"/>
  <c r="H70" i="11" s="1"/>
  <c r="G69" i="11"/>
  <c r="H69" i="11" s="1"/>
  <c r="G68" i="11"/>
  <c r="H68" i="11" s="1"/>
  <c r="G67" i="11"/>
  <c r="H67" i="11" s="1"/>
  <c r="G66" i="11"/>
  <c r="H66" i="11" s="1"/>
  <c r="G65" i="11"/>
  <c r="H65" i="11" s="1"/>
  <c r="G64" i="11"/>
  <c r="H64" i="11" s="1"/>
  <c r="G63" i="11"/>
  <c r="H63" i="11" s="1"/>
  <c r="G62" i="11"/>
  <c r="H62" i="11" s="1"/>
  <c r="G61" i="11"/>
  <c r="H61" i="11" s="1"/>
  <c r="H60" i="11"/>
  <c r="G60" i="11"/>
  <c r="G59" i="11"/>
  <c r="H59" i="11" s="1"/>
  <c r="G58" i="11"/>
  <c r="H58" i="11" s="1"/>
  <c r="G57" i="11"/>
  <c r="H57" i="11" s="1"/>
  <c r="G56" i="11"/>
  <c r="H56" i="11" s="1"/>
  <c r="G55" i="11"/>
  <c r="H55" i="11" s="1"/>
  <c r="G54" i="11"/>
  <c r="H54" i="11" s="1"/>
  <c r="G53" i="11"/>
  <c r="H53" i="11" s="1"/>
  <c r="G52" i="11"/>
  <c r="H52" i="11" s="1"/>
  <c r="G51" i="11"/>
  <c r="H51" i="11" s="1"/>
  <c r="G50" i="11"/>
  <c r="H50" i="11" s="1"/>
  <c r="G49" i="11"/>
  <c r="H49" i="11" s="1"/>
  <c r="G48" i="11"/>
  <c r="H48" i="11" s="1"/>
  <c r="G47" i="11"/>
  <c r="H47" i="11" s="1"/>
  <c r="G46" i="11"/>
  <c r="H46" i="11" s="1"/>
  <c r="G45" i="11"/>
  <c r="H45" i="11" s="1"/>
  <c r="G44" i="11"/>
  <c r="H44" i="11" s="1"/>
  <c r="G43" i="11"/>
  <c r="H43" i="11" s="1"/>
  <c r="G42" i="11"/>
  <c r="H42" i="11" s="1"/>
  <c r="G41" i="11"/>
  <c r="H41" i="11" s="1"/>
  <c r="G40" i="11"/>
  <c r="H40" i="11" s="1"/>
  <c r="G39" i="11"/>
  <c r="H39" i="11" s="1"/>
  <c r="G38" i="11"/>
  <c r="H38" i="11" s="1"/>
  <c r="G37" i="11"/>
  <c r="H37" i="11" s="1"/>
  <c r="G36" i="11"/>
  <c r="H36" i="11" s="1"/>
  <c r="G35" i="11"/>
  <c r="H35" i="11" s="1"/>
  <c r="G34" i="11"/>
  <c r="H34" i="11" s="1"/>
  <c r="G33" i="11"/>
  <c r="H33" i="11" s="1"/>
  <c r="G32" i="11"/>
  <c r="H32" i="11" s="1"/>
  <c r="G31" i="11"/>
  <c r="H31" i="11" s="1"/>
  <c r="G30" i="11"/>
  <c r="H30" i="11" s="1"/>
  <c r="G29" i="11"/>
  <c r="H29" i="11" s="1"/>
  <c r="H28" i="11"/>
  <c r="G28" i="11"/>
  <c r="G27" i="11"/>
  <c r="H27" i="11" s="1"/>
  <c r="G26" i="11"/>
  <c r="H26" i="11" s="1"/>
  <c r="G25" i="11"/>
  <c r="H25" i="11" s="1"/>
  <c r="G24" i="11"/>
  <c r="H24" i="11" s="1"/>
  <c r="G23" i="11"/>
  <c r="H23" i="11" s="1"/>
  <c r="G22" i="11"/>
  <c r="H22" i="11" s="1"/>
  <c r="G21" i="11"/>
  <c r="H21" i="11" s="1"/>
  <c r="G20" i="11"/>
  <c r="H20" i="11" s="1"/>
  <c r="G19" i="11"/>
  <c r="H19" i="11" s="1"/>
  <c r="G18" i="11"/>
  <c r="H18" i="11" s="1"/>
  <c r="G17" i="11"/>
  <c r="H17" i="11" s="1"/>
  <c r="G16" i="11"/>
  <c r="H16" i="11" s="1"/>
  <c r="G15" i="11"/>
  <c r="H15" i="11" s="1"/>
  <c r="G14" i="11"/>
  <c r="H14" i="11" s="1"/>
  <c r="G13" i="11"/>
  <c r="H13" i="11" s="1"/>
  <c r="G12" i="11"/>
  <c r="H12" i="11" s="1"/>
  <c r="G11" i="11"/>
  <c r="H11" i="11" s="1"/>
  <c r="G10" i="11"/>
  <c r="H10" i="11" s="1"/>
  <c r="G9" i="11"/>
  <c r="H9" i="11" s="1"/>
  <c r="G8" i="11"/>
  <c r="H8" i="11" s="1"/>
  <c r="G7" i="11"/>
  <c r="H7" i="11" s="1"/>
  <c r="G6" i="11"/>
  <c r="H6" i="11" s="1"/>
  <c r="G5" i="11"/>
  <c r="H5" i="11" s="1"/>
  <c r="G4" i="11"/>
  <c r="H4" i="11" s="1"/>
  <c r="G3" i="11"/>
  <c r="H3" i="11" s="1"/>
  <c r="G2" i="11"/>
  <c r="F72" i="10"/>
  <c r="E72" i="10"/>
  <c r="D72" i="10"/>
  <c r="C72" i="10"/>
  <c r="G70" i="10"/>
  <c r="H70" i="10" s="1"/>
  <c r="G69" i="10"/>
  <c r="H69" i="10" s="1"/>
  <c r="G68" i="10"/>
  <c r="H68" i="10" s="1"/>
  <c r="G67" i="10"/>
  <c r="H67" i="10" s="1"/>
  <c r="G66" i="10"/>
  <c r="H66" i="10" s="1"/>
  <c r="G65" i="10"/>
  <c r="H65" i="10" s="1"/>
  <c r="G64" i="10"/>
  <c r="H64" i="10" s="1"/>
  <c r="G63" i="10"/>
  <c r="H63" i="10" s="1"/>
  <c r="G62" i="10"/>
  <c r="H62" i="10" s="1"/>
  <c r="G61" i="10"/>
  <c r="H61" i="10" s="1"/>
  <c r="G60" i="10"/>
  <c r="H60" i="10" s="1"/>
  <c r="G59" i="10"/>
  <c r="H59" i="10" s="1"/>
  <c r="G58" i="10"/>
  <c r="H58" i="10" s="1"/>
  <c r="G57" i="10"/>
  <c r="H57" i="10" s="1"/>
  <c r="G56" i="10"/>
  <c r="H56" i="10" s="1"/>
  <c r="G55" i="10"/>
  <c r="H55" i="10" s="1"/>
  <c r="G54" i="10"/>
  <c r="H54" i="10" s="1"/>
  <c r="G53" i="10"/>
  <c r="H53" i="10" s="1"/>
  <c r="G52" i="10"/>
  <c r="H52" i="10" s="1"/>
  <c r="G51" i="10"/>
  <c r="H51" i="10" s="1"/>
  <c r="G50" i="10"/>
  <c r="G49" i="10"/>
  <c r="H49" i="10" s="1"/>
  <c r="G48" i="10"/>
  <c r="H48" i="10" s="1"/>
  <c r="G47" i="10"/>
  <c r="H47" i="10" s="1"/>
  <c r="G46" i="10"/>
  <c r="H46" i="10" s="1"/>
  <c r="G45" i="10"/>
  <c r="H45" i="10" s="1"/>
  <c r="G44" i="10"/>
  <c r="H44" i="10" s="1"/>
  <c r="G43" i="10"/>
  <c r="H43" i="10" s="1"/>
  <c r="G42" i="10"/>
  <c r="H42" i="10" s="1"/>
  <c r="G41" i="10"/>
  <c r="H41" i="10" s="1"/>
  <c r="G40" i="10"/>
  <c r="H40" i="10" s="1"/>
  <c r="G39" i="10"/>
  <c r="H39" i="10" s="1"/>
  <c r="G38" i="10"/>
  <c r="H38" i="10" s="1"/>
  <c r="G37" i="10"/>
  <c r="H37" i="10" s="1"/>
  <c r="G36" i="10"/>
  <c r="H36" i="10" s="1"/>
  <c r="G35" i="10"/>
  <c r="H35" i="10" s="1"/>
  <c r="G34" i="10"/>
  <c r="H34" i="10" s="1"/>
  <c r="G33" i="10"/>
  <c r="H33" i="10" s="1"/>
  <c r="G32" i="10"/>
  <c r="H32" i="10" s="1"/>
  <c r="G31" i="10"/>
  <c r="H31" i="10" s="1"/>
  <c r="G30" i="10"/>
  <c r="H30" i="10" s="1"/>
  <c r="G29" i="10"/>
  <c r="H29" i="10" s="1"/>
  <c r="G28" i="10"/>
  <c r="H28" i="10" s="1"/>
  <c r="G27" i="10"/>
  <c r="H27" i="10" s="1"/>
  <c r="G26" i="10"/>
  <c r="H26" i="10" s="1"/>
  <c r="G25" i="10"/>
  <c r="H25" i="10" s="1"/>
  <c r="G24" i="10"/>
  <c r="H24" i="10" s="1"/>
  <c r="G23" i="10"/>
  <c r="H23" i="10" s="1"/>
  <c r="G22" i="10"/>
  <c r="H22" i="10" s="1"/>
  <c r="G21" i="10"/>
  <c r="H21" i="10" s="1"/>
  <c r="G20" i="10"/>
  <c r="H20" i="10" s="1"/>
  <c r="G19" i="10"/>
  <c r="H19" i="10" s="1"/>
  <c r="G18" i="10"/>
  <c r="H18" i="10" s="1"/>
  <c r="G17" i="10"/>
  <c r="H17" i="10" s="1"/>
  <c r="G16" i="10"/>
  <c r="H16" i="10" s="1"/>
  <c r="G15" i="10"/>
  <c r="H15" i="10" s="1"/>
  <c r="G14" i="10"/>
  <c r="H14" i="10" s="1"/>
  <c r="G13" i="10"/>
  <c r="H13" i="10" s="1"/>
  <c r="G12" i="10"/>
  <c r="H12" i="10" s="1"/>
  <c r="G11" i="10"/>
  <c r="H11" i="10" s="1"/>
  <c r="G10" i="10"/>
  <c r="H10" i="10" s="1"/>
  <c r="G9" i="10"/>
  <c r="H9" i="10" s="1"/>
  <c r="G8" i="10"/>
  <c r="H8" i="10" s="1"/>
  <c r="G7" i="10"/>
  <c r="H7" i="10" s="1"/>
  <c r="G6" i="10"/>
  <c r="H6" i="10" s="1"/>
  <c r="G5" i="10"/>
  <c r="H5" i="10" s="1"/>
  <c r="G4" i="10"/>
  <c r="H4" i="10" s="1"/>
  <c r="G3" i="10"/>
  <c r="H3" i="10" s="1"/>
  <c r="G2" i="10"/>
  <c r="F97" i="8"/>
  <c r="E97" i="8"/>
  <c r="D97" i="8"/>
  <c r="C97" i="8"/>
  <c r="G95" i="8"/>
  <c r="H95" i="8" s="1"/>
  <c r="H94" i="8"/>
  <c r="G94" i="8"/>
  <c r="G93" i="8"/>
  <c r="H93" i="8" s="1"/>
  <c r="G92" i="8"/>
  <c r="H92" i="8" s="1"/>
  <c r="G91" i="8"/>
  <c r="H91" i="8" s="1"/>
  <c r="H90" i="8"/>
  <c r="G90" i="8"/>
  <c r="G89" i="8"/>
  <c r="H89" i="8" s="1"/>
  <c r="G88" i="8"/>
  <c r="H88" i="8" s="1"/>
  <c r="G87" i="8"/>
  <c r="H87" i="8" s="1"/>
  <c r="H86" i="8"/>
  <c r="G86" i="8"/>
  <c r="G85" i="8"/>
  <c r="H85" i="8" s="1"/>
  <c r="G84" i="8"/>
  <c r="H84" i="8" s="1"/>
  <c r="G83" i="8"/>
  <c r="H83" i="8" s="1"/>
  <c r="H82" i="8"/>
  <c r="G82" i="8"/>
  <c r="G81" i="8"/>
  <c r="H81" i="8" s="1"/>
  <c r="G80" i="8"/>
  <c r="H80" i="8" s="1"/>
  <c r="G79" i="8"/>
  <c r="H79" i="8" s="1"/>
  <c r="H78" i="8"/>
  <c r="G78" i="8"/>
  <c r="G77" i="8"/>
  <c r="H77" i="8" s="1"/>
  <c r="G76" i="8"/>
  <c r="H76" i="8" s="1"/>
  <c r="G75" i="8"/>
  <c r="H75" i="8" s="1"/>
  <c r="H74" i="8"/>
  <c r="G74" i="8"/>
  <c r="G73" i="8"/>
  <c r="H73" i="8" s="1"/>
  <c r="G72" i="8"/>
  <c r="H72" i="8" s="1"/>
  <c r="G71" i="8"/>
  <c r="H71" i="8" s="1"/>
  <c r="H70" i="8"/>
  <c r="G70" i="8"/>
  <c r="G69" i="8"/>
  <c r="H69" i="8" s="1"/>
  <c r="G68" i="8"/>
  <c r="H68" i="8" s="1"/>
  <c r="G67" i="8"/>
  <c r="H67" i="8" s="1"/>
  <c r="H66" i="8"/>
  <c r="G66" i="8"/>
  <c r="G65" i="8"/>
  <c r="H65" i="8" s="1"/>
  <c r="G64" i="8"/>
  <c r="H64" i="8" s="1"/>
  <c r="G63" i="8"/>
  <c r="H63" i="8" s="1"/>
  <c r="H62" i="8"/>
  <c r="G62" i="8"/>
  <c r="G61" i="8"/>
  <c r="H61" i="8" s="1"/>
  <c r="G60" i="8"/>
  <c r="H60" i="8" s="1"/>
  <c r="G59" i="8"/>
  <c r="H59" i="8" s="1"/>
  <c r="H58" i="8"/>
  <c r="G58" i="8"/>
  <c r="G57" i="8"/>
  <c r="H57" i="8" s="1"/>
  <c r="G56" i="8"/>
  <c r="H56" i="8" s="1"/>
  <c r="G55" i="8"/>
  <c r="H55" i="8" s="1"/>
  <c r="H54" i="8"/>
  <c r="G54" i="8"/>
  <c r="G53" i="8"/>
  <c r="H53" i="8" s="1"/>
  <c r="G52" i="8"/>
  <c r="H52" i="8" s="1"/>
  <c r="G51" i="8"/>
  <c r="H51" i="8" s="1"/>
  <c r="H50" i="8"/>
  <c r="G50" i="8"/>
  <c r="G49" i="8"/>
  <c r="H49" i="8" s="1"/>
  <c r="G48" i="8"/>
  <c r="H48" i="8" s="1"/>
  <c r="G47" i="8"/>
  <c r="H47" i="8" s="1"/>
  <c r="H46" i="8"/>
  <c r="G46" i="8"/>
  <c r="G45" i="8"/>
  <c r="H45" i="8" s="1"/>
  <c r="G44" i="8"/>
  <c r="H44" i="8" s="1"/>
  <c r="G43" i="8"/>
  <c r="H43" i="8" s="1"/>
  <c r="H42" i="8"/>
  <c r="G42" i="8"/>
  <c r="G41" i="8"/>
  <c r="H41" i="8" s="1"/>
  <c r="G40" i="8"/>
  <c r="H40" i="8" s="1"/>
  <c r="G39" i="8"/>
  <c r="H39" i="8" s="1"/>
  <c r="H38" i="8"/>
  <c r="G38" i="8"/>
  <c r="G37" i="8"/>
  <c r="H37" i="8" s="1"/>
  <c r="G36" i="8"/>
  <c r="H36" i="8" s="1"/>
  <c r="G35" i="8"/>
  <c r="H35" i="8" s="1"/>
  <c r="H34" i="8"/>
  <c r="G34" i="8"/>
  <c r="G33" i="8"/>
  <c r="H33" i="8" s="1"/>
  <c r="G32" i="8"/>
  <c r="H32" i="8" s="1"/>
  <c r="G31" i="8"/>
  <c r="H31" i="8" s="1"/>
  <c r="H30" i="8"/>
  <c r="G30" i="8"/>
  <c r="G29" i="8"/>
  <c r="H29" i="8" s="1"/>
  <c r="G28" i="8"/>
  <c r="H28" i="8" s="1"/>
  <c r="G27" i="8"/>
  <c r="H27" i="8" s="1"/>
  <c r="H26" i="8"/>
  <c r="G26" i="8"/>
  <c r="G25" i="8"/>
  <c r="H25" i="8" s="1"/>
  <c r="G24" i="8"/>
  <c r="H24" i="8" s="1"/>
  <c r="G23" i="8"/>
  <c r="H23" i="8" s="1"/>
  <c r="H22" i="8"/>
  <c r="G22" i="8"/>
  <c r="G21" i="8"/>
  <c r="H21" i="8" s="1"/>
  <c r="G20" i="8"/>
  <c r="H20" i="8" s="1"/>
  <c r="G19" i="8"/>
  <c r="H19" i="8" s="1"/>
  <c r="H18" i="8"/>
  <c r="G18" i="8"/>
  <c r="G17" i="8"/>
  <c r="H17" i="8" s="1"/>
  <c r="G16" i="8"/>
  <c r="H16" i="8" s="1"/>
  <c r="G15" i="8"/>
  <c r="H15" i="8" s="1"/>
  <c r="H14" i="8"/>
  <c r="G14" i="8"/>
  <c r="G13" i="8"/>
  <c r="H13" i="8" s="1"/>
  <c r="G12" i="8"/>
  <c r="H12" i="8" s="1"/>
  <c r="G11" i="8"/>
  <c r="H11" i="8" s="1"/>
  <c r="H10" i="8"/>
  <c r="G10" i="8"/>
  <c r="G9" i="8"/>
  <c r="H9" i="8" s="1"/>
  <c r="G8" i="8"/>
  <c r="H8" i="8" s="1"/>
  <c r="G7" i="8"/>
  <c r="H7" i="8" s="1"/>
  <c r="H6" i="8"/>
  <c r="G6" i="8"/>
  <c r="G5" i="8"/>
  <c r="H5" i="8" s="1"/>
  <c r="G4" i="8"/>
  <c r="H4" i="8" s="1"/>
  <c r="G3" i="8"/>
  <c r="H3" i="8" s="1"/>
  <c r="H2" i="8"/>
  <c r="G2" i="8"/>
  <c r="G97" i="8" s="1"/>
  <c r="I28" i="6"/>
  <c r="F28" i="6"/>
  <c r="E28" i="6"/>
  <c r="D28" i="6"/>
  <c r="C28" i="6"/>
  <c r="G26" i="6"/>
  <c r="H26" i="6" s="1"/>
  <c r="G25" i="6"/>
  <c r="H25" i="6" s="1"/>
  <c r="G24" i="6"/>
  <c r="H24" i="6" s="1"/>
  <c r="G23" i="6"/>
  <c r="H23" i="6" s="1"/>
  <c r="G22" i="6"/>
  <c r="H22" i="6" s="1"/>
  <c r="G21" i="6"/>
  <c r="H21" i="6" s="1"/>
  <c r="G20" i="6"/>
  <c r="H20" i="6" s="1"/>
  <c r="G19" i="6"/>
  <c r="H19" i="6" s="1"/>
  <c r="G18" i="6"/>
  <c r="H18" i="6" s="1"/>
  <c r="G17" i="6"/>
  <c r="H17" i="6" s="1"/>
  <c r="G16" i="6"/>
  <c r="H16" i="6" s="1"/>
  <c r="G15" i="6"/>
  <c r="H15" i="6" s="1"/>
  <c r="G14" i="6"/>
  <c r="H14" i="6" s="1"/>
  <c r="G13" i="6"/>
  <c r="H13" i="6" s="1"/>
  <c r="G12" i="6"/>
  <c r="H12" i="6" s="1"/>
  <c r="G11" i="6"/>
  <c r="H11" i="6" s="1"/>
  <c r="G10" i="6"/>
  <c r="H10" i="6" s="1"/>
  <c r="G9" i="6"/>
  <c r="H9" i="6" s="1"/>
  <c r="G8" i="6"/>
  <c r="H8" i="6" s="1"/>
  <c r="G7" i="6"/>
  <c r="H7" i="6" s="1"/>
  <c r="G6" i="6"/>
  <c r="H6" i="6" s="1"/>
  <c r="G5" i="6"/>
  <c r="H5" i="6" s="1"/>
  <c r="G4" i="6"/>
  <c r="H4" i="6" s="1"/>
  <c r="G3" i="6"/>
  <c r="H3" i="6" s="1"/>
  <c r="G2" i="6"/>
  <c r="H2" i="6" s="1"/>
  <c r="I97" i="5"/>
  <c r="F97" i="5"/>
  <c r="E97" i="5"/>
  <c r="D97" i="5"/>
  <c r="C97" i="5"/>
  <c r="G95" i="5"/>
  <c r="H95" i="5" s="1"/>
  <c r="G94" i="5"/>
  <c r="H94" i="5" s="1"/>
  <c r="G93" i="5"/>
  <c r="H93" i="5" s="1"/>
  <c r="G92" i="5"/>
  <c r="H92" i="5" s="1"/>
  <c r="G91" i="5"/>
  <c r="H91" i="5" s="1"/>
  <c r="G90" i="5"/>
  <c r="H90" i="5" s="1"/>
  <c r="G89" i="5"/>
  <c r="H89" i="5" s="1"/>
  <c r="G88" i="5"/>
  <c r="H88" i="5" s="1"/>
  <c r="G87" i="5"/>
  <c r="H87" i="5" s="1"/>
  <c r="G86" i="5"/>
  <c r="H86" i="5" s="1"/>
  <c r="G85" i="5"/>
  <c r="H85" i="5" s="1"/>
  <c r="H84" i="5"/>
  <c r="G84" i="5"/>
  <c r="G83" i="5"/>
  <c r="H83" i="5" s="1"/>
  <c r="G82" i="5"/>
  <c r="H82" i="5" s="1"/>
  <c r="G81" i="5"/>
  <c r="H81" i="5" s="1"/>
  <c r="G80" i="5"/>
  <c r="H80" i="5" s="1"/>
  <c r="G79" i="5"/>
  <c r="H79" i="5" s="1"/>
  <c r="G78" i="5"/>
  <c r="H78" i="5" s="1"/>
  <c r="G77" i="5"/>
  <c r="H77" i="5" s="1"/>
  <c r="G76" i="5"/>
  <c r="H76" i="5" s="1"/>
  <c r="G75" i="5"/>
  <c r="H75" i="5" s="1"/>
  <c r="G74" i="5"/>
  <c r="H74" i="5" s="1"/>
  <c r="G73" i="5"/>
  <c r="H73" i="5" s="1"/>
  <c r="G72" i="5"/>
  <c r="H72" i="5" s="1"/>
  <c r="G71" i="5"/>
  <c r="H71" i="5" s="1"/>
  <c r="G70" i="5"/>
  <c r="H70" i="5" s="1"/>
  <c r="G69" i="5"/>
  <c r="H69" i="5" s="1"/>
  <c r="G68" i="5"/>
  <c r="H68" i="5" s="1"/>
  <c r="G67" i="5"/>
  <c r="H67" i="5" s="1"/>
  <c r="G66" i="5"/>
  <c r="H66" i="5" s="1"/>
  <c r="G65" i="5"/>
  <c r="H65" i="5" s="1"/>
  <c r="G64" i="5"/>
  <c r="H64" i="5" s="1"/>
  <c r="G63" i="5"/>
  <c r="H63" i="5" s="1"/>
  <c r="G62" i="5"/>
  <c r="H62" i="5" s="1"/>
  <c r="G61" i="5"/>
  <c r="H61" i="5" s="1"/>
  <c r="G60" i="5"/>
  <c r="H60" i="5" s="1"/>
  <c r="G59" i="5"/>
  <c r="H59" i="5" s="1"/>
  <c r="G58" i="5"/>
  <c r="H58" i="5" s="1"/>
  <c r="G57" i="5"/>
  <c r="H57" i="5" s="1"/>
  <c r="G56" i="5"/>
  <c r="H56" i="5" s="1"/>
  <c r="G55" i="5"/>
  <c r="H55" i="5" s="1"/>
  <c r="G54" i="5"/>
  <c r="H54" i="5" s="1"/>
  <c r="G53" i="5"/>
  <c r="H53" i="5" s="1"/>
  <c r="G52" i="5"/>
  <c r="H52" i="5" s="1"/>
  <c r="G51" i="5"/>
  <c r="H51" i="5" s="1"/>
  <c r="G50" i="5"/>
  <c r="H50" i="5" s="1"/>
  <c r="G49" i="5"/>
  <c r="H49" i="5" s="1"/>
  <c r="G48" i="5"/>
  <c r="H48" i="5" s="1"/>
  <c r="G47" i="5"/>
  <c r="H47" i="5" s="1"/>
  <c r="G46" i="5"/>
  <c r="H46" i="5" s="1"/>
  <c r="G45" i="5"/>
  <c r="H45" i="5" s="1"/>
  <c r="G44" i="5"/>
  <c r="H44" i="5" s="1"/>
  <c r="G43" i="5"/>
  <c r="H43" i="5" s="1"/>
  <c r="G42" i="5"/>
  <c r="H42" i="5" s="1"/>
  <c r="G41" i="5"/>
  <c r="H41" i="5" s="1"/>
  <c r="G40" i="5"/>
  <c r="H40" i="5" s="1"/>
  <c r="G39" i="5"/>
  <c r="H39" i="5" s="1"/>
  <c r="G38" i="5"/>
  <c r="H38" i="5" s="1"/>
  <c r="G37" i="5"/>
  <c r="H37" i="5" s="1"/>
  <c r="G36" i="5"/>
  <c r="H36" i="5" s="1"/>
  <c r="G35" i="5"/>
  <c r="H35" i="5" s="1"/>
  <c r="G34" i="5"/>
  <c r="H34" i="5" s="1"/>
  <c r="G33" i="5"/>
  <c r="H33" i="5" s="1"/>
  <c r="G32" i="5"/>
  <c r="H32" i="5" s="1"/>
  <c r="G31" i="5"/>
  <c r="H31" i="5" s="1"/>
  <c r="G30" i="5"/>
  <c r="H30" i="5" s="1"/>
  <c r="G29" i="5"/>
  <c r="H29" i="5" s="1"/>
  <c r="G28" i="5"/>
  <c r="H28" i="5" s="1"/>
  <c r="G27" i="5"/>
  <c r="H27" i="5" s="1"/>
  <c r="G26" i="5"/>
  <c r="H26" i="5" s="1"/>
  <c r="G25" i="5"/>
  <c r="H25" i="5" s="1"/>
  <c r="G24" i="5"/>
  <c r="H24" i="5" s="1"/>
  <c r="G23" i="5"/>
  <c r="H23" i="5" s="1"/>
  <c r="G22" i="5"/>
  <c r="H22" i="5" s="1"/>
  <c r="G21" i="5"/>
  <c r="H21" i="5" s="1"/>
  <c r="G20" i="5"/>
  <c r="H20" i="5" s="1"/>
  <c r="G19" i="5"/>
  <c r="H19" i="5" s="1"/>
  <c r="G18" i="5"/>
  <c r="H18" i="5" s="1"/>
  <c r="G17" i="5"/>
  <c r="H17" i="5" s="1"/>
  <c r="G16" i="5"/>
  <c r="H16" i="5" s="1"/>
  <c r="G15" i="5"/>
  <c r="H15" i="5" s="1"/>
  <c r="G14" i="5"/>
  <c r="H14" i="5" s="1"/>
  <c r="G13" i="5"/>
  <c r="H13" i="5" s="1"/>
  <c r="G12" i="5"/>
  <c r="H12" i="5" s="1"/>
  <c r="G11" i="5"/>
  <c r="H11" i="5" s="1"/>
  <c r="G10" i="5"/>
  <c r="H10" i="5" s="1"/>
  <c r="G9" i="5"/>
  <c r="H9" i="5" s="1"/>
  <c r="G8" i="5"/>
  <c r="H8" i="5" s="1"/>
  <c r="G7" i="5"/>
  <c r="H7" i="5" s="1"/>
  <c r="G6" i="5"/>
  <c r="H6" i="5" s="1"/>
  <c r="G5" i="5"/>
  <c r="H5" i="5" s="1"/>
  <c r="G4" i="5"/>
  <c r="H4" i="5" s="1"/>
  <c r="G3" i="5"/>
  <c r="H3" i="5" s="1"/>
  <c r="G2" i="5"/>
  <c r="F97" i="4"/>
  <c r="E97" i="4"/>
  <c r="D97" i="4"/>
  <c r="C97" i="4"/>
  <c r="G95" i="4"/>
  <c r="H95" i="4" s="1"/>
  <c r="H94" i="4"/>
  <c r="G94" i="4"/>
  <c r="H93" i="4"/>
  <c r="G93" i="4"/>
  <c r="G92" i="4"/>
  <c r="H92" i="4" s="1"/>
  <c r="G91" i="4"/>
  <c r="H91" i="4" s="1"/>
  <c r="H90" i="4"/>
  <c r="G90" i="4"/>
  <c r="H89" i="4"/>
  <c r="G89" i="4"/>
  <c r="G88" i="4"/>
  <c r="H88" i="4" s="1"/>
  <c r="G87" i="4"/>
  <c r="H87" i="4" s="1"/>
  <c r="H86" i="4"/>
  <c r="G86" i="4"/>
  <c r="H85" i="4"/>
  <c r="G85" i="4"/>
  <c r="G84" i="4"/>
  <c r="H84" i="4" s="1"/>
  <c r="G83" i="4"/>
  <c r="H83" i="4" s="1"/>
  <c r="H82" i="4"/>
  <c r="G82" i="4"/>
  <c r="H81" i="4"/>
  <c r="G81" i="4"/>
  <c r="G80" i="4"/>
  <c r="H80" i="4" s="1"/>
  <c r="G79" i="4"/>
  <c r="H79" i="4" s="1"/>
  <c r="H78" i="4"/>
  <c r="G78" i="4"/>
  <c r="H77" i="4"/>
  <c r="G77" i="4"/>
  <c r="G76" i="4"/>
  <c r="H76" i="4" s="1"/>
  <c r="G75" i="4"/>
  <c r="H75" i="4" s="1"/>
  <c r="H74" i="4"/>
  <c r="G74" i="4"/>
  <c r="H73" i="4"/>
  <c r="G73" i="4"/>
  <c r="G72" i="4"/>
  <c r="H72" i="4" s="1"/>
  <c r="G71" i="4"/>
  <c r="H71" i="4" s="1"/>
  <c r="H70" i="4"/>
  <c r="G70" i="4"/>
  <c r="H69" i="4"/>
  <c r="G69" i="4"/>
  <c r="G68" i="4"/>
  <c r="H68" i="4" s="1"/>
  <c r="G67" i="4"/>
  <c r="H67" i="4" s="1"/>
  <c r="H66" i="4"/>
  <c r="G66" i="4"/>
  <c r="H65" i="4"/>
  <c r="G65" i="4"/>
  <c r="G64" i="4"/>
  <c r="H64" i="4" s="1"/>
  <c r="G63" i="4"/>
  <c r="H63" i="4" s="1"/>
  <c r="H62" i="4"/>
  <c r="G62" i="4"/>
  <c r="H61" i="4"/>
  <c r="G61" i="4"/>
  <c r="G60" i="4"/>
  <c r="H60" i="4" s="1"/>
  <c r="G59" i="4"/>
  <c r="H59" i="4" s="1"/>
  <c r="H58" i="4"/>
  <c r="G58" i="4"/>
  <c r="H57" i="4"/>
  <c r="G57" i="4"/>
  <c r="G56" i="4"/>
  <c r="H56" i="4" s="1"/>
  <c r="G55" i="4"/>
  <c r="H55" i="4" s="1"/>
  <c r="H54" i="4"/>
  <c r="G54" i="4"/>
  <c r="H53" i="4"/>
  <c r="G53" i="4"/>
  <c r="G52" i="4"/>
  <c r="H52" i="4" s="1"/>
  <c r="G51" i="4"/>
  <c r="H51" i="4" s="1"/>
  <c r="H50" i="4"/>
  <c r="G50" i="4"/>
  <c r="H49" i="4"/>
  <c r="G49" i="4"/>
  <c r="G48" i="4"/>
  <c r="H48" i="4" s="1"/>
  <c r="G47" i="4"/>
  <c r="H47" i="4" s="1"/>
  <c r="H46" i="4"/>
  <c r="G46" i="4"/>
  <c r="H45" i="4"/>
  <c r="G45" i="4"/>
  <c r="G44" i="4"/>
  <c r="H44" i="4" s="1"/>
  <c r="G43" i="4"/>
  <c r="H43" i="4" s="1"/>
  <c r="H42" i="4"/>
  <c r="G42" i="4"/>
  <c r="H41" i="4"/>
  <c r="G41" i="4"/>
  <c r="G40" i="4"/>
  <c r="H40" i="4" s="1"/>
  <c r="G39" i="4"/>
  <c r="H39" i="4" s="1"/>
  <c r="H38" i="4"/>
  <c r="G38" i="4"/>
  <c r="H37" i="4"/>
  <c r="G37" i="4"/>
  <c r="G36" i="4"/>
  <c r="H36" i="4" s="1"/>
  <c r="G35" i="4"/>
  <c r="H35" i="4" s="1"/>
  <c r="H34" i="4"/>
  <c r="G34" i="4"/>
  <c r="H33" i="4"/>
  <c r="G33" i="4"/>
  <c r="G32" i="4"/>
  <c r="H32" i="4" s="1"/>
  <c r="G31" i="4"/>
  <c r="H31" i="4" s="1"/>
  <c r="H30" i="4"/>
  <c r="G30" i="4"/>
  <c r="H29" i="4"/>
  <c r="G29" i="4"/>
  <c r="G28" i="4"/>
  <c r="H28" i="4" s="1"/>
  <c r="G27" i="4"/>
  <c r="H27" i="4" s="1"/>
  <c r="H26" i="4"/>
  <c r="G26" i="4"/>
  <c r="H25" i="4"/>
  <c r="G25" i="4"/>
  <c r="G24" i="4"/>
  <c r="H24" i="4" s="1"/>
  <c r="G23" i="4"/>
  <c r="H23" i="4" s="1"/>
  <c r="H22" i="4"/>
  <c r="G22" i="4"/>
  <c r="H21" i="4"/>
  <c r="G21" i="4"/>
  <c r="G20" i="4"/>
  <c r="H20" i="4" s="1"/>
  <c r="G19" i="4"/>
  <c r="H19" i="4" s="1"/>
  <c r="H18" i="4"/>
  <c r="G18" i="4"/>
  <c r="H17" i="4"/>
  <c r="G17" i="4"/>
  <c r="G16" i="4"/>
  <c r="H16" i="4" s="1"/>
  <c r="G15" i="4"/>
  <c r="H15" i="4" s="1"/>
  <c r="H14" i="4"/>
  <c r="G14" i="4"/>
  <c r="H13" i="4"/>
  <c r="G13" i="4"/>
  <c r="G12" i="4"/>
  <c r="H12" i="4" s="1"/>
  <c r="G11" i="4"/>
  <c r="H11" i="4" s="1"/>
  <c r="H10" i="4"/>
  <c r="G10" i="4"/>
  <c r="H9" i="4"/>
  <c r="G9" i="4"/>
  <c r="G8" i="4"/>
  <c r="H8" i="4" s="1"/>
  <c r="G7" i="4"/>
  <c r="H7" i="4" s="1"/>
  <c r="H6" i="4"/>
  <c r="G6" i="4"/>
  <c r="H5" i="4"/>
  <c r="G5" i="4"/>
  <c r="G4" i="4"/>
  <c r="H4" i="4" s="1"/>
  <c r="G3" i="4"/>
  <c r="H3" i="4" s="1"/>
  <c r="H2" i="4"/>
  <c r="G2" i="4"/>
  <c r="G97" i="4" s="1"/>
  <c r="J72" i="3"/>
  <c r="G72" i="3"/>
  <c r="F72" i="3"/>
  <c r="E72" i="3"/>
  <c r="D72" i="3"/>
  <c r="H70" i="3"/>
  <c r="I70" i="3" s="1"/>
  <c r="H69" i="3"/>
  <c r="I69" i="3" s="1"/>
  <c r="H68" i="3"/>
  <c r="I68" i="3" s="1"/>
  <c r="H67" i="3"/>
  <c r="I67" i="3" s="1"/>
  <c r="H66" i="3"/>
  <c r="I66" i="3" s="1"/>
  <c r="H65" i="3"/>
  <c r="I65" i="3" s="1"/>
  <c r="H64" i="3"/>
  <c r="I64" i="3" s="1"/>
  <c r="H63" i="3"/>
  <c r="I63" i="3" s="1"/>
  <c r="H62" i="3"/>
  <c r="I62" i="3" s="1"/>
  <c r="H61" i="3"/>
  <c r="I61" i="3" s="1"/>
  <c r="H60" i="3"/>
  <c r="I60" i="3" s="1"/>
  <c r="H59" i="3"/>
  <c r="I59" i="3" s="1"/>
  <c r="H58" i="3"/>
  <c r="I58" i="3" s="1"/>
  <c r="H57" i="3"/>
  <c r="I57" i="3" s="1"/>
  <c r="H56" i="3"/>
  <c r="I56" i="3" s="1"/>
  <c r="H55" i="3"/>
  <c r="I55" i="3" s="1"/>
  <c r="H54" i="3"/>
  <c r="I54" i="3" s="1"/>
  <c r="H53" i="3"/>
  <c r="I53" i="3" s="1"/>
  <c r="H52" i="3"/>
  <c r="I52" i="3" s="1"/>
  <c r="H51" i="3"/>
  <c r="I51" i="3" s="1"/>
  <c r="H50" i="3"/>
  <c r="I50" i="3" s="1"/>
  <c r="H49" i="3"/>
  <c r="I49" i="3" s="1"/>
  <c r="H48" i="3"/>
  <c r="I48" i="3" s="1"/>
  <c r="H47" i="3"/>
  <c r="I47" i="3" s="1"/>
  <c r="H46" i="3"/>
  <c r="I46" i="3" s="1"/>
  <c r="H45" i="3"/>
  <c r="I45" i="3" s="1"/>
  <c r="H44" i="3"/>
  <c r="I44" i="3" s="1"/>
  <c r="H43" i="3"/>
  <c r="I43" i="3" s="1"/>
  <c r="H42" i="3"/>
  <c r="I42" i="3" s="1"/>
  <c r="H41" i="3"/>
  <c r="I41" i="3" s="1"/>
  <c r="H40" i="3"/>
  <c r="I40" i="3" s="1"/>
  <c r="H39" i="3"/>
  <c r="I39" i="3" s="1"/>
  <c r="H38" i="3"/>
  <c r="I38" i="3" s="1"/>
  <c r="H37" i="3"/>
  <c r="I37" i="3" s="1"/>
  <c r="H36" i="3"/>
  <c r="I36" i="3" s="1"/>
  <c r="H35" i="3"/>
  <c r="I35" i="3" s="1"/>
  <c r="H34" i="3"/>
  <c r="I34" i="3" s="1"/>
  <c r="H33" i="3"/>
  <c r="I33" i="3" s="1"/>
  <c r="H32" i="3"/>
  <c r="I32" i="3" s="1"/>
  <c r="H31" i="3"/>
  <c r="I31" i="3" s="1"/>
  <c r="H30" i="3"/>
  <c r="I30" i="3" s="1"/>
  <c r="H29" i="3"/>
  <c r="I29" i="3" s="1"/>
  <c r="H28" i="3"/>
  <c r="I28" i="3" s="1"/>
  <c r="H27" i="3"/>
  <c r="I27" i="3" s="1"/>
  <c r="H26" i="3"/>
  <c r="I26" i="3" s="1"/>
  <c r="H25" i="3"/>
  <c r="I25" i="3" s="1"/>
  <c r="H24" i="3"/>
  <c r="I24" i="3" s="1"/>
  <c r="H23" i="3"/>
  <c r="I23" i="3" s="1"/>
  <c r="H22" i="3"/>
  <c r="I22" i="3" s="1"/>
  <c r="H21" i="3"/>
  <c r="I21" i="3" s="1"/>
  <c r="H20" i="3"/>
  <c r="I20" i="3" s="1"/>
  <c r="H19" i="3"/>
  <c r="I19" i="3" s="1"/>
  <c r="H18" i="3"/>
  <c r="I18" i="3" s="1"/>
  <c r="H17" i="3"/>
  <c r="I17" i="3" s="1"/>
  <c r="H16" i="3"/>
  <c r="I16" i="3" s="1"/>
  <c r="H15" i="3"/>
  <c r="I15" i="3" s="1"/>
  <c r="H14" i="3"/>
  <c r="I14" i="3" s="1"/>
  <c r="H13" i="3"/>
  <c r="I13" i="3" s="1"/>
  <c r="H12" i="3"/>
  <c r="I12" i="3" s="1"/>
  <c r="H11" i="3"/>
  <c r="I11" i="3" s="1"/>
  <c r="H10" i="3"/>
  <c r="I10" i="3" s="1"/>
  <c r="H9" i="3"/>
  <c r="I9" i="3" s="1"/>
  <c r="H8" i="3"/>
  <c r="I8" i="3" s="1"/>
  <c r="H7" i="3"/>
  <c r="I7" i="3" s="1"/>
  <c r="H6" i="3"/>
  <c r="I6" i="3" s="1"/>
  <c r="H5" i="3"/>
  <c r="I5" i="3" s="1"/>
  <c r="H4" i="3"/>
  <c r="I4" i="3" s="1"/>
  <c r="H3" i="3"/>
  <c r="I3" i="3" s="1"/>
  <c r="H2" i="3"/>
  <c r="I2" i="3" s="1"/>
  <c r="D97" i="1"/>
  <c r="E97" i="1"/>
  <c r="F97" i="1"/>
  <c r="C97" i="1"/>
  <c r="E97" i="2"/>
  <c r="F97" i="2"/>
  <c r="G97" i="2"/>
  <c r="J97" i="2"/>
  <c r="D97" i="2"/>
  <c r="H95" i="2"/>
  <c r="I95" i="2" s="1"/>
  <c r="H94" i="2"/>
  <c r="I94" i="2" s="1"/>
  <c r="H93" i="2"/>
  <c r="I93" i="2" s="1"/>
  <c r="H92" i="2"/>
  <c r="I92" i="2" s="1"/>
  <c r="H91" i="2"/>
  <c r="I91" i="2" s="1"/>
  <c r="H90" i="2"/>
  <c r="I90" i="2" s="1"/>
  <c r="H89" i="2"/>
  <c r="I89" i="2" s="1"/>
  <c r="H88" i="2"/>
  <c r="I88" i="2" s="1"/>
  <c r="H87" i="2"/>
  <c r="I87" i="2" s="1"/>
  <c r="H86" i="2"/>
  <c r="I86" i="2" s="1"/>
  <c r="H85" i="2"/>
  <c r="I85" i="2" s="1"/>
  <c r="H84" i="2"/>
  <c r="I84" i="2" s="1"/>
  <c r="H83" i="2"/>
  <c r="I83" i="2" s="1"/>
  <c r="H82" i="2"/>
  <c r="I82" i="2" s="1"/>
  <c r="H81" i="2"/>
  <c r="I81" i="2" s="1"/>
  <c r="H80" i="2"/>
  <c r="I80" i="2" s="1"/>
  <c r="H79" i="2"/>
  <c r="I79" i="2" s="1"/>
  <c r="H78" i="2"/>
  <c r="I78" i="2" s="1"/>
  <c r="H77" i="2"/>
  <c r="I77" i="2" s="1"/>
  <c r="H76" i="2"/>
  <c r="I76" i="2" s="1"/>
  <c r="H75" i="2"/>
  <c r="I75" i="2" s="1"/>
  <c r="H74" i="2"/>
  <c r="I74" i="2" s="1"/>
  <c r="H73" i="2"/>
  <c r="I73" i="2" s="1"/>
  <c r="H72" i="2"/>
  <c r="I72" i="2" s="1"/>
  <c r="H71" i="2"/>
  <c r="I71" i="2" s="1"/>
  <c r="H70" i="2"/>
  <c r="I70" i="2" s="1"/>
  <c r="H69" i="2"/>
  <c r="I69" i="2" s="1"/>
  <c r="H68" i="2"/>
  <c r="I68" i="2" s="1"/>
  <c r="H67" i="2"/>
  <c r="I67" i="2" s="1"/>
  <c r="H66" i="2"/>
  <c r="I66" i="2" s="1"/>
  <c r="H65" i="2"/>
  <c r="I65" i="2" s="1"/>
  <c r="H64" i="2"/>
  <c r="I64" i="2" s="1"/>
  <c r="H63" i="2"/>
  <c r="I63" i="2" s="1"/>
  <c r="H62" i="2"/>
  <c r="I62" i="2" s="1"/>
  <c r="H61" i="2"/>
  <c r="I61" i="2" s="1"/>
  <c r="H60" i="2"/>
  <c r="I60" i="2" s="1"/>
  <c r="H59" i="2"/>
  <c r="I59" i="2" s="1"/>
  <c r="H58" i="2"/>
  <c r="I58" i="2" s="1"/>
  <c r="H57" i="2"/>
  <c r="I57" i="2" s="1"/>
  <c r="H56" i="2"/>
  <c r="I56" i="2" s="1"/>
  <c r="H55" i="2"/>
  <c r="I55" i="2" s="1"/>
  <c r="H54" i="2"/>
  <c r="I54" i="2" s="1"/>
  <c r="H53" i="2"/>
  <c r="I53" i="2" s="1"/>
  <c r="H52" i="2"/>
  <c r="I52" i="2" s="1"/>
  <c r="H51" i="2"/>
  <c r="I51" i="2" s="1"/>
  <c r="H50" i="2"/>
  <c r="I50" i="2" s="1"/>
  <c r="H49" i="2"/>
  <c r="I49" i="2" s="1"/>
  <c r="H48" i="2"/>
  <c r="I48" i="2" s="1"/>
  <c r="H47" i="2"/>
  <c r="I47" i="2" s="1"/>
  <c r="H46" i="2"/>
  <c r="I46" i="2" s="1"/>
  <c r="H45" i="2"/>
  <c r="I45" i="2" s="1"/>
  <c r="H44" i="2"/>
  <c r="I44" i="2" s="1"/>
  <c r="H43" i="2"/>
  <c r="I43" i="2" s="1"/>
  <c r="H42" i="2"/>
  <c r="I42" i="2" s="1"/>
  <c r="H41" i="2"/>
  <c r="I41" i="2" s="1"/>
  <c r="H40" i="2"/>
  <c r="I40" i="2" s="1"/>
  <c r="H39" i="2"/>
  <c r="I39" i="2" s="1"/>
  <c r="H38" i="2"/>
  <c r="I38" i="2" s="1"/>
  <c r="H37" i="2"/>
  <c r="I37" i="2" s="1"/>
  <c r="H36" i="2"/>
  <c r="I36" i="2" s="1"/>
  <c r="H35" i="2"/>
  <c r="I35" i="2" s="1"/>
  <c r="H34" i="2"/>
  <c r="I34" i="2" s="1"/>
  <c r="H33" i="2"/>
  <c r="I33" i="2" s="1"/>
  <c r="H32" i="2"/>
  <c r="I32" i="2" s="1"/>
  <c r="H31" i="2"/>
  <c r="I31" i="2" s="1"/>
  <c r="H30" i="2"/>
  <c r="I30" i="2" s="1"/>
  <c r="H29" i="2"/>
  <c r="I29" i="2" s="1"/>
  <c r="H28" i="2"/>
  <c r="I28" i="2" s="1"/>
  <c r="H27" i="2"/>
  <c r="I27" i="2" s="1"/>
  <c r="H26" i="2"/>
  <c r="I26" i="2" s="1"/>
  <c r="H25" i="2"/>
  <c r="I25" i="2" s="1"/>
  <c r="H24" i="2"/>
  <c r="I24" i="2" s="1"/>
  <c r="H23" i="2"/>
  <c r="I23" i="2" s="1"/>
  <c r="H22" i="2"/>
  <c r="I22" i="2" s="1"/>
  <c r="H21" i="2"/>
  <c r="I21" i="2" s="1"/>
  <c r="H20" i="2"/>
  <c r="I20" i="2" s="1"/>
  <c r="H19" i="2"/>
  <c r="I19" i="2" s="1"/>
  <c r="H18" i="2"/>
  <c r="I18" i="2" s="1"/>
  <c r="H17" i="2"/>
  <c r="I17" i="2" s="1"/>
  <c r="H16" i="2"/>
  <c r="I16" i="2" s="1"/>
  <c r="H15" i="2"/>
  <c r="I15" i="2" s="1"/>
  <c r="H14" i="2"/>
  <c r="I14" i="2" s="1"/>
  <c r="H13" i="2"/>
  <c r="I13" i="2" s="1"/>
  <c r="H12" i="2"/>
  <c r="I12" i="2" s="1"/>
  <c r="H11" i="2"/>
  <c r="I11" i="2" s="1"/>
  <c r="H10" i="2"/>
  <c r="I10" i="2" s="1"/>
  <c r="H9" i="2"/>
  <c r="I9" i="2" s="1"/>
  <c r="H8" i="2"/>
  <c r="I8" i="2" s="1"/>
  <c r="H7" i="2"/>
  <c r="I7" i="2" s="1"/>
  <c r="H6" i="2"/>
  <c r="I6" i="2" s="1"/>
  <c r="H5" i="2"/>
  <c r="I5" i="2" s="1"/>
  <c r="H4" i="2"/>
  <c r="I4" i="2" s="1"/>
  <c r="H3" i="2"/>
  <c r="I3" i="2" s="1"/>
  <c r="H2" i="2"/>
  <c r="G95" i="1"/>
  <c r="H95" i="1" s="1"/>
  <c r="G94" i="1"/>
  <c r="H94" i="1" s="1"/>
  <c r="G93" i="1"/>
  <c r="H93" i="1" s="1"/>
  <c r="G92" i="1"/>
  <c r="H92" i="1" s="1"/>
  <c r="G91" i="1"/>
  <c r="H91" i="1" s="1"/>
  <c r="G90" i="1"/>
  <c r="H90" i="1" s="1"/>
  <c r="G89" i="1"/>
  <c r="H89" i="1" s="1"/>
  <c r="G88" i="1"/>
  <c r="H88" i="1" s="1"/>
  <c r="G87" i="1"/>
  <c r="H87" i="1" s="1"/>
  <c r="G86" i="1"/>
  <c r="H86" i="1" s="1"/>
  <c r="G85" i="1"/>
  <c r="H85" i="1" s="1"/>
  <c r="G84" i="1"/>
  <c r="H84" i="1" s="1"/>
  <c r="G83" i="1"/>
  <c r="H83" i="1" s="1"/>
  <c r="G82" i="1"/>
  <c r="H82" i="1" s="1"/>
  <c r="G81" i="1"/>
  <c r="H81" i="1" s="1"/>
  <c r="G80" i="1"/>
  <c r="H80" i="1" s="1"/>
  <c r="G79" i="1"/>
  <c r="H79" i="1" s="1"/>
  <c r="G78" i="1"/>
  <c r="H78" i="1" s="1"/>
  <c r="G77" i="1"/>
  <c r="H77" i="1" s="1"/>
  <c r="G76" i="1"/>
  <c r="H76" i="1" s="1"/>
  <c r="G75" i="1"/>
  <c r="H75" i="1" s="1"/>
  <c r="G74" i="1"/>
  <c r="H74" i="1" s="1"/>
  <c r="G73" i="1"/>
  <c r="H73" i="1" s="1"/>
  <c r="G72" i="1"/>
  <c r="H72" i="1" s="1"/>
  <c r="G71" i="1"/>
  <c r="H71" i="1" s="1"/>
  <c r="G70" i="1"/>
  <c r="H70" i="1" s="1"/>
  <c r="G69" i="1"/>
  <c r="H69" i="1" s="1"/>
  <c r="G68" i="1"/>
  <c r="H68" i="1" s="1"/>
  <c r="G67" i="1"/>
  <c r="H67" i="1" s="1"/>
  <c r="G66" i="1"/>
  <c r="H66" i="1" s="1"/>
  <c r="G65" i="1"/>
  <c r="H65" i="1" s="1"/>
  <c r="G64" i="1"/>
  <c r="H64" i="1" s="1"/>
  <c r="G63" i="1"/>
  <c r="H63" i="1" s="1"/>
  <c r="G62" i="1"/>
  <c r="H62" i="1" s="1"/>
  <c r="G61" i="1"/>
  <c r="H61" i="1" s="1"/>
  <c r="G60" i="1"/>
  <c r="H60" i="1" s="1"/>
  <c r="G59" i="1"/>
  <c r="H59" i="1" s="1"/>
  <c r="G58" i="1"/>
  <c r="H58" i="1" s="1"/>
  <c r="G57" i="1"/>
  <c r="H57" i="1" s="1"/>
  <c r="G56" i="1"/>
  <c r="H56" i="1" s="1"/>
  <c r="G55" i="1"/>
  <c r="H55" i="1" s="1"/>
  <c r="G54" i="1"/>
  <c r="H54" i="1" s="1"/>
  <c r="G53" i="1"/>
  <c r="H53" i="1" s="1"/>
  <c r="G52" i="1"/>
  <c r="H52" i="1" s="1"/>
  <c r="G51" i="1"/>
  <c r="H51" i="1" s="1"/>
  <c r="G50" i="1"/>
  <c r="H50" i="1" s="1"/>
  <c r="G49" i="1"/>
  <c r="H49" i="1" s="1"/>
  <c r="G48" i="1"/>
  <c r="H48" i="1" s="1"/>
  <c r="G47" i="1"/>
  <c r="H47" i="1" s="1"/>
  <c r="G46" i="1"/>
  <c r="H46" i="1" s="1"/>
  <c r="G45" i="1"/>
  <c r="H45" i="1" s="1"/>
  <c r="G44" i="1"/>
  <c r="H44" i="1" s="1"/>
  <c r="G43" i="1"/>
  <c r="H43" i="1" s="1"/>
  <c r="G42" i="1"/>
  <c r="H42" i="1" s="1"/>
  <c r="G41" i="1"/>
  <c r="H41" i="1" s="1"/>
  <c r="G40" i="1"/>
  <c r="H40" i="1" s="1"/>
  <c r="G39" i="1"/>
  <c r="H39" i="1" s="1"/>
  <c r="G38" i="1"/>
  <c r="H38" i="1" s="1"/>
  <c r="G37" i="1"/>
  <c r="H37" i="1" s="1"/>
  <c r="G36" i="1"/>
  <c r="H36" i="1" s="1"/>
  <c r="G35" i="1"/>
  <c r="H35" i="1" s="1"/>
  <c r="G34" i="1"/>
  <c r="H34" i="1" s="1"/>
  <c r="G33" i="1"/>
  <c r="H33" i="1" s="1"/>
  <c r="G32" i="1"/>
  <c r="H32" i="1" s="1"/>
  <c r="G31" i="1"/>
  <c r="H31" i="1" s="1"/>
  <c r="G30" i="1"/>
  <c r="H30" i="1" s="1"/>
  <c r="G29" i="1"/>
  <c r="H29" i="1" s="1"/>
  <c r="G28" i="1"/>
  <c r="H28" i="1" s="1"/>
  <c r="G27" i="1"/>
  <c r="H27" i="1" s="1"/>
  <c r="G26" i="1"/>
  <c r="H26" i="1" s="1"/>
  <c r="G25" i="1"/>
  <c r="H25" i="1" s="1"/>
  <c r="G24" i="1"/>
  <c r="H24" i="1" s="1"/>
  <c r="G23" i="1"/>
  <c r="H23" i="1" s="1"/>
  <c r="G22" i="1"/>
  <c r="H22" i="1" s="1"/>
  <c r="G21" i="1"/>
  <c r="H21" i="1" s="1"/>
  <c r="G20" i="1"/>
  <c r="H20" i="1" s="1"/>
  <c r="G19" i="1"/>
  <c r="H19" i="1" s="1"/>
  <c r="G18" i="1"/>
  <c r="H18" i="1" s="1"/>
  <c r="G17" i="1"/>
  <c r="H17" i="1" s="1"/>
  <c r="G16" i="1"/>
  <c r="H16" i="1" s="1"/>
  <c r="G15" i="1"/>
  <c r="H15" i="1" s="1"/>
  <c r="G14" i="1"/>
  <c r="H14" i="1" s="1"/>
  <c r="G13" i="1"/>
  <c r="H13" i="1" s="1"/>
  <c r="G12" i="1"/>
  <c r="H12" i="1" s="1"/>
  <c r="G11" i="1"/>
  <c r="H11" i="1" s="1"/>
  <c r="G10" i="1"/>
  <c r="H10" i="1" s="1"/>
  <c r="G9" i="1"/>
  <c r="H9" i="1" s="1"/>
  <c r="G8" i="1"/>
  <c r="H8" i="1" s="1"/>
  <c r="G7" i="1"/>
  <c r="H7" i="1" s="1"/>
  <c r="G6" i="1"/>
  <c r="H6" i="1" s="1"/>
  <c r="G5" i="1"/>
  <c r="H5" i="1" s="1"/>
  <c r="G4" i="1"/>
  <c r="H4" i="1" s="1"/>
  <c r="G3" i="1"/>
  <c r="H3" i="1" s="1"/>
  <c r="G2" i="1"/>
  <c r="H2" i="1" s="1"/>
  <c r="G28" i="14" l="1"/>
  <c r="H3" i="14"/>
  <c r="G28" i="12"/>
  <c r="G97" i="11"/>
  <c r="H2" i="11"/>
  <c r="G72" i="10"/>
  <c r="H2" i="10"/>
  <c r="G28" i="6"/>
  <c r="G97" i="5"/>
  <c r="H2" i="5"/>
  <c r="G97" i="1"/>
  <c r="H97" i="2"/>
  <c r="H72" i="3"/>
  <c r="I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<sst xmlns="http://schemas.openxmlformats.org/spreadsheetml/2006/main" count="1846" uniqueCount="373">
  <si>
    <t>SL#</t>
  </si>
  <si>
    <t>PID</t>
  </si>
  <si>
    <t>ftllama3.1</t>
  </si>
  <si>
    <t>ftphi4</t>
  </si>
  <si>
    <t>iDX</t>
  </si>
  <si>
    <t>iDX_Model</t>
  </si>
  <si>
    <t>llama3.1</t>
  </si>
  <si>
    <t>phi4</t>
  </si>
  <si>
    <t>max</t>
  </si>
  <si>
    <t>max_Model</t>
  </si>
  <si>
    <t>regex</t>
  </si>
  <si>
    <t>id</t>
  </si>
  <si>
    <t>pid</t>
  </si>
  <si>
    <t>item</t>
  </si>
  <si>
    <t>searching_area</t>
  </si>
  <si>
    <t>category</t>
  </si>
  <si>
    <t>type</t>
  </si>
  <si>
    <t>description</t>
  </si>
  <si>
    <t>prompt</t>
  </si>
  <si>
    <t>revised_prompt</t>
  </si>
  <si>
    <t>paraphrased_questions</t>
  </si>
  <si>
    <t>Affidavit</t>
  </si>
  <si>
    <t>all</t>
  </si>
  <si>
    <t>Basic Warrant Divisions</t>
  </si>
  <si>
    <t>Objective</t>
  </si>
  <si>
    <t>THE FULL TEXT OF THE AFFIDAVIT SUBMITTED TO THE JUDGE</t>
  </si>
  <si>
    <t>EXTRACT THE 'AFFIDAVIT' PORTION FROM THE TEXT.</t>
  </si>
  <si>
    <t>TAKE OUT THE TEXT'S 'AFFIDAVIT' SECTION.,TAKE THE PASSAGE MARKED 'AFFIDAVIT' OUT OF THE TEXT.,EXTRACT THE 'AFFIDAVIT' PART OF THE TEXT.</t>
  </si>
  <si>
    <t>Warrant</t>
  </si>
  <si>
    <t>THE FULL TEXT OF THE WARRANT APPROVED BY THE JUDGE</t>
  </si>
  <si>
    <t xml:space="preserve">EXTRACT THE 'SEARCH WARRANT' PORTION FROM THE TEXT. </t>
  </si>
  <si>
    <t>TAKE OUT THE TEXT'S 'SEARCH WARRANT' SECTION.,TAKE THE PASSAGE MARKED 'SEARCH WARRANT' OUT OF THE TEXT.,EXTRACT THE 'SEARCH WARRANT' PART OF THE TEXT.</t>
  </si>
  <si>
    <t>Return</t>
  </si>
  <si>
    <t>THE FULL TEXT OF THE RETURN SUBMITTED BY LAW ENFORCEMENT OFFICER (LEO)</t>
  </si>
  <si>
    <t xml:space="preserve">EXTRACT THE 'RETURN' PORTION FROM THE TEXT. </t>
  </si>
  <si>
    <t>TAKE OUT THE TEXT'S 'RETURN' SECTION.,TAKE THE PASSAGE MARKED 'RETURN' OUT OF THE TEXT.,EXTRACT THE 'RETURN' PART OF THE TEXT.</t>
  </si>
  <si>
    <t>Affidavit Submission Date &amp; Time</t>
  </si>
  <si>
    <t>affidavit</t>
  </si>
  <si>
    <t>Searching Officer &amp; Demographic  Information</t>
  </si>
  <si>
    <t>THE DATE AND TIME THE AFFIDIVIT IS EXECUTED, IDENTIFIED AT THE END OF THE AFFIDAVIT</t>
  </si>
  <si>
    <t xml:space="preserve">WHAT IS THE AFFIDAVIT SUBMISSION TIME IN YYYY-MM-DD:HH:MM FORMAT? </t>
  </si>
  <si>
    <t>AT WHAT DATE AND TIME IS THE AFFIDAVIT SUBMITTED,FOLLOWING THE FORMAT YYYY-MM-DD:HH:MM?,IN THE FORMAT YYYY-MM-DD:HH:MM,WHEN IS THE AFFIDAVIT SUBMITTED?</t>
  </si>
  <si>
    <t>Affidavit County</t>
  </si>
  <si>
    <t>THE COUNTY OF THE SUBMITTED AFFIDAVIT, IDENTIFIED IN THE HEADER (DO NOT INCLUDE THE WORD "COUNTY")</t>
  </si>
  <si>
    <t xml:space="preserve">WHAT IS THE NAME OF THE 'COUNTY' MENTIONED IN THE TEXT? </t>
  </si>
  <si>
    <t>WHICH COUNTY IS MENTIONED IN THE 'AFFIDAVIT'?,WHICH COUNTY'S NAME APPEARS IN THE 'AFFIDAVIT'?,WHICH COUNTRY DOES THE 'AFFIDAVIT' REFER TO?</t>
  </si>
  <si>
    <t>Officer Rank</t>
  </si>
  <si>
    <t>THE AFFIANT'S RANK</t>
  </si>
  <si>
    <t xml:space="preserve">WHAT IS THE RANK OF THE AFFIANT? </t>
  </si>
  <si>
    <t>WHAT IS THE AFFIANT'S RANK?,WHAT IS THE APPLICANT'S RANK?,WHAT IS THE RANK OF THE INVESTIGATIVE OFFICER?,WHAT IS THE INVESTIGATING OFFICER'S RANK?,WHAT POSITION DOES THE INVESTIGATING OFFICER HOLD?,WHAT LEVEL OF AUTHORITY DOES THE INVESTIGATING OFFICER HAVE?</t>
  </si>
  <si>
    <t>Officer Agency</t>
  </si>
  <si>
    <t>THE AFFIANT'S AGENCY</t>
  </si>
  <si>
    <t xml:space="preserve">WHAT ORGANIZATION DOES THE AFFIANT WORK FOR? </t>
  </si>
  <si>
    <t>WHICH AGENCY THE AFFIANT BELONGS TO?,WHAT IS THE AFFILIATION OF THE AFFIANT?,TO WHAT AGENCY DOES THE AFFIANT BELONG?,WHAT IS THE NAME OF THE AGENCY OF THE INVESTIGATING OFFICER?,WHAT IS THE INVESTIGATING OFFICER'S AGENCY NAME?,WHAT IS THE INVESTIGATING OFFICER'S DEPARTMENT NAME?</t>
  </si>
  <si>
    <t>Officer Name</t>
  </si>
  <si>
    <t xml:space="preserve">THE AFFIANT'S NAME </t>
  </si>
  <si>
    <t xml:space="preserve">WHAT IS THE NAME OF THE AFFIANT IN THE FORM OF FIRST NAME, MIDDLE NAME, LAST NAME? </t>
  </si>
  <si>
    <t>WHAT IS THE NAME OF THE INVESTIGATIVE OFFICER?,WHAT IS THE AFFIANT'S NAME?,IDENTIFY THE AFFIANT BY NAME.,WHAT IS THE INVESTIGATING OFFICER'S NAME?,WHICH INVESTIGATING OFFICER'S NAME IS IT?</t>
  </si>
  <si>
    <t>Entity Being Searched</t>
  </si>
  <si>
    <t>Target of the Search</t>
  </si>
  <si>
    <t>THE PERSON(S) OR COMPANY WHO HAS OWNERSHIP OVER THE ITEMS BEING SOUGHT</t>
  </si>
  <si>
    <t>WHAT IS THE NAME OF THE SEARCH TARGET(S) IN THE FORM OF FIRST NAME, MIDDLE NAME, LAST NAME? PLEASE NOTE THAT WARRANT 'AFFIDAVIT'S OFTEN LIST THE NAME OF WITNESSES. DO NOT INCLUDE THE NAMES OF WITNESSES IN THE ANSWER IF THEY ARE NOT THE SEARCH TARGET. ANSWER BASED ON THE GIVEN TEXT ONLY. IF THE ANSWER IS NOT MENTIONED, PLEASE RETURN 'NOT MENTIONED'.</t>
  </si>
  <si>
    <t>WHAT IS THE NAME OF THE SEARCH TARGET OR SEARCH TARGETS IN THE FORM OF FIRST NAME, MIDDLE NAME, LAST NAME?,WHAT IS THE IDENTITY OF THE SEARCH TARGET OR SEARCH TARGETS IN THE FORM OF FIRST NAME,MIDDLE NAME,LAST NAME?,WHAT'S THE SEARCH TARGET'S OR SEARCH TARGETS' NAME IN THE FORM OF FIRST NAME,MIDDLE NAME,LAST NAME?,WHO IS THE PERSON WHO IS THE TARGET OF THE SEARCH?,WHO IS THE SUBJECT OF THE SUSPICION?,WHAT IS THE NAME OF THE DEFENDANT IN THE FORM OF FIRST NAME,MIDDLE NAME,LAST NAME?,WHAT IS THE NAME OF THE ACCUSED IN THE FORM OF FIRST NAME,MIDDLE NAME,LAST NAME?</t>
  </si>
  <si>
    <t>Entity Street Address</t>
  </si>
  <si>
    <t>THE STREET ADDRESS OF THE PERSON(S) OR COMPANY WHO HAS OWNERSHIP OVER THE ITEMS BEING SOUGHT</t>
  </si>
  <si>
    <t xml:space="preserve">WHAT IS THE STREET ADDRESS OF THE SEARCH TARGET(S)? </t>
  </si>
  <si>
    <t>WHAT WAS THE ADDRESS OF THE LOCATION WHERE THE SEARCH TARGET(S) LIVED?, AT WHAT ADDRESS DID THE SEARCH TARGET(S) LIVE?</t>
  </si>
  <si>
    <t>Entity Zip Code</t>
  </si>
  <si>
    <t>THE ZIP CODE OF THE PERSON(S) OR COMPANY WHO HAS OWNERSHIP OVER THE ITEMS BEING SOUGHT</t>
  </si>
  <si>
    <t xml:space="preserve">WHAT IS THE ZIP CODE OF THE SEARCH TARGET(S)? </t>
  </si>
  <si>
    <t>WHAT WAS THE ZIP CODE OF THE LOCATION WHERE THE SEARCH TARGET(S) LIVED?, IN WHAT ZIP CODE DID THE SEARCH TARGET(S) LIVE?</t>
  </si>
  <si>
    <t>Entity County</t>
  </si>
  <si>
    <t>THE COUNTY OF THE PERSON(S) OR COMPANY WHO HAS OWNERSHIP OVER THE ITEMS BEING SOUGHT</t>
  </si>
  <si>
    <t xml:space="preserve">WHAT IS THE COUNTY OF THE SEARCH TARGET(S)? </t>
  </si>
  <si>
    <t>WHAT WAS THE COUNTY OF THE LOCATION WHERE THE SEARCH TARGET(S) LIVED?, IN WHAT COUNTY DID THE SEARCH TARGET(S) LIVE?</t>
  </si>
  <si>
    <t>Entity City</t>
  </si>
  <si>
    <t>THE CITY OF THE PERSON(S) OR COMPANY WHO HAS OWNERSHIP OVER THE ITEMS BEING SOUGHT</t>
  </si>
  <si>
    <t xml:space="preserve">WHAT IS THE CITY OF THE SEARCH TARGET(S)? </t>
  </si>
  <si>
    <t>WHAT WAS THE CITY OF THE LOCATION WHERE THE SEARCH TARGET(S) LIVED?, IN WHAT CITY DID THE SEARCH TARGET(S) LIVE?</t>
  </si>
  <si>
    <t>Entity State</t>
  </si>
  <si>
    <t>THE STATE OF THE PERSON(S) OR COMPANY WHO HAS OWNERSHIP OVER THE ITEMS BEING SOUGHT</t>
  </si>
  <si>
    <t xml:space="preserve">WHAT IS THE STATE OF THE SEARCH TARGET(S)? </t>
  </si>
  <si>
    <t>WHAT WAS THE STATE OF THE LOCATION WHERE THE SEARCH TARGET(S) LIVED?, IN WHAT STATE DID THE SEARCH TARGET(S) LIVE?</t>
  </si>
  <si>
    <t>Entity SSN</t>
  </si>
  <si>
    <t>THE SSN OF THE PERSON(S) WHO HAS OWNERSHIP OVER THE ITEMS BEING SOUGHT</t>
  </si>
  <si>
    <t xml:space="preserve">WHAT IS THE SSN NUMBER OF THE SEARCH TARGET(S)? SSN MEANS 'SOCIAL SECURITY NUMBER' IS A 9 DIGIT NUMBER. </t>
  </si>
  <si>
    <t>WHAT IS THE SEARCH TARGET'S OR SEARCH TARGETS' SOCIAL SECURITY NUMBER?,WHAT IS THE SEARCH TARGET'S OR SEARCH TARGETS' SSN?,WHICH SSN BELONGS TO THE SEARCH TARGET OR SEARCH TARGETS?,WHICH SSN DOES THE SEARCH TARGET OR SEARCH TARGETS POSSESS?</t>
  </si>
  <si>
    <t>Entity DOB</t>
  </si>
  <si>
    <t>THE DOB OF THE PERSON(S) WHO HAS OWNERSHIP OVER THE ITEMS BEING SOUGHT</t>
  </si>
  <si>
    <t xml:space="preserve">WHAT IS THE DATE OF BIRTH OF THE SEARCH TARGET(S) FORMATTED AS YYYY-MM-DD:HH:MM. </t>
  </si>
  <si>
    <t>WHAT IS THE SEARCH TARGET'S OR SEARCH TARGETS' BIRTHDATE FORMATTED AS YYYY-MM-DD:HH:MM?,GIVEN IN THE FORMAT YYYY-MM-DD:HH:MM,WHAT IS THE SEARCH TARGET'S OR SEARCH TARGETS' BIRTHDATE?</t>
  </si>
  <si>
    <t>Entity Age</t>
  </si>
  <si>
    <t>THE AGE OF THE PERSON(S) WHO HAS OWNERSHIP OVER THE ITEMS BEING SOUGHT</t>
  </si>
  <si>
    <t xml:space="preserve">WHAT IS THE AGE OF THE SEARCH TARGET(S)? </t>
  </si>
  <si>
    <t>WHAT IS THE SEARCH TARGET'S OR SEARCH TARGETS' AGE?</t>
  </si>
  <si>
    <t>Entity Race</t>
  </si>
  <si>
    <t>THE RACE OR ETHNICITY OF THE PERSON(S) WHO HAS OWNERSHIP OVER THE ITEMS BEING SOUGHT</t>
  </si>
  <si>
    <t xml:space="preserve">WHAT IS THE RACE OR ETHNICITY OF THE SEARCH TARGET(S) MENTIONED IN THE AFFIDAVIT? </t>
  </si>
  <si>
    <t>WHAT IS THE SEARCH TARGET'S OR SEARCH TARGETS' RACE OR ETHNICITY?</t>
  </si>
  <si>
    <t>Entity Gender</t>
  </si>
  <si>
    <t>THE GENDER OR SEX OF THE PERSON(S) WHO HAS OWNERSHIP OVER THE ITEMS BEING SOUGHT</t>
  </si>
  <si>
    <t xml:space="preserve">WHAT IS THE GENDER OR SEX OF THE SEARCH TARGET(S)? </t>
  </si>
  <si>
    <t>WHAT IS THE SEARCH TARGET'S OR SEARCH TARGETS' GENDER OR SEX?</t>
  </si>
  <si>
    <t>Entity Height</t>
  </si>
  <si>
    <t>THE HEIGHT OF THE PERSON(S) WHO HAS OWNERSHIP OVER THE ITEMS BEING SOUGHT</t>
  </si>
  <si>
    <t xml:space="preserve">WHAT IS THE HEIGHT OF THE SEARCH TARGET(S)? </t>
  </si>
  <si>
    <t>WHAT IS THE SEARCH TARGET'S OR SEARCH TARGETS' HEIGHT?</t>
  </si>
  <si>
    <t>Entity Weight</t>
  </si>
  <si>
    <t>THE WEIGHT OF THE PERSON(S) WHO HAS OWNERSHIP OVER THE ITEMS BEING SOUGHT</t>
  </si>
  <si>
    <t xml:space="preserve">WHAT IS THE WEIGHT OF THE SEARCH TARGET OR SEARCH TARGETS? </t>
  </si>
  <si>
    <t>WHAT IS THE SEARCH TARGET'S OR SEARCH TARGETS' WEIGHT?</t>
  </si>
  <si>
    <t>Entity Hair Color</t>
  </si>
  <si>
    <t>THE HAIR COLOR OF THE PERSON(S) WHO HAS OWNERSHIP OVER THE ITEMS BEING SOUGHT</t>
  </si>
  <si>
    <t xml:space="preserve">WHAT IS THE COLOR OF THE HAIR OF THE SEARCH TARGET(S) MENTIONED IN THE AFFIDAVIT? </t>
  </si>
  <si>
    <t>WHAT IS THE SEARCH TARGET'S OR SEARCH TARGETS' HAIR COLOR?</t>
  </si>
  <si>
    <t>Entity Eye Color</t>
  </si>
  <si>
    <t>THE EYE COLOR OF THE PERSON(S) WHO HAS OWNERSHIP OVER THE ITEMS BEING SOUGHT</t>
  </si>
  <si>
    <t xml:space="preserve">WHAT IS THE EYE COLOR OF THE SEARCH TARGET(S) MENTIONED IN THE AFFIDAVIT? </t>
  </si>
  <si>
    <t>WHAT IS THE SEARCH TARGET'S OR SEARCH TARGETS' EYE COLOR?</t>
  </si>
  <si>
    <t>Street Address of Search</t>
  </si>
  <si>
    <t>Search Location Information</t>
  </si>
  <si>
    <t>THE STREET ADDRESS WHERE THE ENTITY IS BEING SEARCHED</t>
  </si>
  <si>
    <t xml:space="preserve">WHAT IS THE STREET ADDRESS OF THE SEARCH TARGET OR SEARCH TARGETS? </t>
  </si>
  <si>
    <t>WHAT IS THE SEARCH TARGET'S OR SEARCH TARGETS' STREET ADDRESS?</t>
  </si>
  <si>
    <t>Zip Code of Search</t>
  </si>
  <si>
    <t>THE ZIP CODE WHERE THE ENTITY IS BEING SEARCHED</t>
  </si>
  <si>
    <t xml:space="preserve">WHAT IS THE 'ZIP CODE' OF THE SEARCH TARGET OR SEARCH TARGETS? </t>
  </si>
  <si>
    <t>WHAT IS THE SEARCH TARGET'S OR SEARCH TARGETS' ZIP CODE?</t>
  </si>
  <si>
    <t>County of Search</t>
  </si>
  <si>
    <t>THE COUNTY WHERE THE ENTITY IS BEING SEARCHED</t>
  </si>
  <si>
    <t xml:space="preserve">WHICH COUNTY, AS STATED IN THE AFFIDAVIT, DOES THE SEARCH TARGET OR SEARCH TARGETS RESIDE IN? </t>
  </si>
  <si>
    <t>WHAT IS THE SEARCH TARGET'S OR SEARCH TARGETS' COUNTY NAME?</t>
  </si>
  <si>
    <t>City of Search</t>
  </si>
  <si>
    <t>THE CITY WHERE THE ENTITY IS BEING SEARCHED</t>
  </si>
  <si>
    <t xml:space="preserve">WHAT IS THE NAME OF THE CITY OF THE SEARCH TARGET OR SEARCH TARGETS MENTIONED IN THE AFFIDAVIT? </t>
  </si>
  <si>
    <t>WHAT IS THE SEARCH TARGET'S OR SEARCH TARGETS' CITY NAME?</t>
  </si>
  <si>
    <t>State of Search</t>
  </si>
  <si>
    <t>THE STATE WHERE THE ENTITY IS BEING SEARCHED</t>
  </si>
  <si>
    <t xml:space="preserve">WHAT IS THE NAME OF THE STATE OF THE SEARCH TARGET OR SEARCH TARGETS MENTIONED IN THE AFFIDAVIT? </t>
  </si>
  <si>
    <t>WHAT IS THE SEARCH TARGET'S OR SEARCH TARGETS' STATE NAME?</t>
  </si>
  <si>
    <t>Crime Suspect</t>
  </si>
  <si>
    <t>Crime Information</t>
  </si>
  <si>
    <t xml:space="preserve">THE PERSON(S) OR COMPANY ALLEGED TO HAVE COMMITTED THE CRIME </t>
  </si>
  <si>
    <t xml:space="preserve">WHAT IS THE NAME OF THE SUSPECT OR SUSPECTS IN THE FORM OF FIRST NAME, MIDDLE NAME, LAST NAME? PLEASE NOTE THAT WARRANT 'AFFIDAVIT'S OFTEN LIST THE NAME OF WITNESSES. DO NOT INCLUDE THE NAMES OF WITNESSES IN THE ANSWER. </t>
  </si>
  <si>
    <t>WHAT IS THE NAME OF THE SUSPECT IN THE FORM OF FIRST NAME, MIDDLE NAME, LAST NAME?,WHAT IS THE IDENTITY OF THE SUSPECT IN THE FORM OF FIRST NAME,MIDDLE NAME,LAST NAME?,WHAT'S THE SUSPECT'S NAME IN THE FORM OF FIRST NAME,MIDDLE NAME,LAST NAME?,WHO IS THE PERSON WHO IS BEING SUSPECTED?,WHO IS THE SUBJECT OF THE SUSPICION?,WHAT IS THE NAME OF THE DEFENDANT IN THE FORM OF FIRST NAME,MIDDLE NAME,LAST NAME?,WHAT IS THE NAME OF THE ACCUSED IN THE FORM OF FIRST NAME,MIDDLE NAME,LAST NAME?</t>
  </si>
  <si>
    <t>Crime Location</t>
  </si>
  <si>
    <t>THE LOCATION WHERE THE ALLEGED CRIME OCCURRED IF NOT AN ADDRESS (E.G. "IN A HONDA CIVIC", "BURGER KING", "THE INTERSECTION OF MAIN ST. AND 7TH AVE.")</t>
  </si>
  <si>
    <t xml:space="preserve">WHAT IS THE CRIME LOCATION? </t>
  </si>
  <si>
    <t>WHERE WAS THE CRIME COMMITTED?,WHAT LOCATION IS THE CRIME?,WHERE DID THE CRIME OCCUR?</t>
  </si>
  <si>
    <t>Crime Street Address</t>
  </si>
  <si>
    <t>THE STREET ADDRESS WHERE THE ALLEGED CRIME OCCURRED</t>
  </si>
  <si>
    <t xml:space="preserve">WHAT IS THE STREET ADDRESS WHERE THE ALLEGED CRIME OCCURRED? </t>
  </si>
  <si>
    <t>WHAT WAS THE ADDRESS OF THE LOCATION WHERE THE CRIME OCCURED?, AT WHAT ADDRESS DID THE CRIME OCCUR?</t>
  </si>
  <si>
    <t>Crime Zip Code</t>
  </si>
  <si>
    <t>THE ZIP CODE WHERE THE ALLEGED CRIME OCCURRED</t>
  </si>
  <si>
    <t xml:space="preserve">WHAT IS THE ZIP CODE WHERE THE ALLEGED CRIME OCCURRED? </t>
  </si>
  <si>
    <t>WHAT WAS THE ZIP CODE OF THE LOCATION WHERE THE CRIME OCCURED?, IN WHAT ZIP CODE DID THE CRIME OCCUR?</t>
  </si>
  <si>
    <t>Crime County</t>
  </si>
  <si>
    <t>THE COUNTY WHERE THE ALLEGED CRIME OCCURRED</t>
  </si>
  <si>
    <t xml:space="preserve">WHAT IS THE COUNTY WHERE THE ALLEGED CRIME OCCURRED? </t>
  </si>
  <si>
    <t>WHAT WAS THE COUNTY OF THE LOCATION WHERE THE CRIME OCCURED?, IN WHAT COUNTY DID THE CRIME OCCUR?</t>
  </si>
  <si>
    <t>Crime City</t>
  </si>
  <si>
    <t>THE CITY WHERE THE ALLEGED CRIME OCCURRED</t>
  </si>
  <si>
    <t xml:space="preserve">WHAT IS THE CITY WHERE THE ALLEGED CRIME OCCURRED? </t>
  </si>
  <si>
    <t>WHAT WAS THE CITY OF THE LOCATION WHERE THE CRIME OCCURED?, IN WHAT CITY DID THE CRIME OCCUR?</t>
  </si>
  <si>
    <t>Crime State</t>
  </si>
  <si>
    <t>THE STATE WHERE THE ALLEGED CRIME OCCURRED</t>
  </si>
  <si>
    <t xml:space="preserve">WHAT IS THE STATE WHERE THE ALLEGED CRIME OCCURRED? </t>
  </si>
  <si>
    <t>WHAT WAS THE STATE OF THE LOCATION WHERE THE CRIME OCCURED?, IN WHAT STATE DID THE CRIME OCCUR?</t>
  </si>
  <si>
    <t>Crime Date &amp; Time</t>
  </si>
  <si>
    <t>THE DATE AND TIME WHEN THE ALLEGED CRIME OCCURRED</t>
  </si>
  <si>
    <t xml:space="preserve">WHEN DID THE CRIME OCCUR IN THE FOLLOWING FORMAT: YYYY-MM-DD:HH:MM. </t>
  </si>
  <si>
    <t>WHAT IS THE TIME OF THE CRIME IN THE FORM OF YYYY-MM-DD:HH:MM?,WHAT TIME,EXPRESSED IN THE FORMAT YYYY-MM-DD:HH:MM,WAS THE CRIME COMMITTED?,WITH THE FORMAT YYYY-MM-DD:HH:MM,WHAT TIME WAS THE OFFENCE COMMITTED?,IN THE FORMAT YYYY-MM-DD:HH:MM,WHAT IS THE CRIME'S TIME?</t>
  </si>
  <si>
    <t>Crime Type</t>
  </si>
  <si>
    <t>THE CRIME ALLEGED TO HAVE BEEN COMMITTED (INCLUDING DEGREE OF THE CRIME, E.G. "THIRD DEGREE", "B")</t>
  </si>
  <si>
    <t xml:space="preserve">LIST THE CRIMES IDENTIFIED BY THE AFFIANT. </t>
  </si>
  <si>
    <t>ENUMERATE THE OFFENCES MENTIONED BY THE AFFIANT,GIVE A LIST OF THE CRIMES THAT THE AFFIANT HAS IDENTIFIED.,ENUMERATE THE CATEGORIES OF OFFENCES THAT THE INFORMANT IDENTIFIED.</t>
  </si>
  <si>
    <t>Statute Number</t>
  </si>
  <si>
    <t>THE NUMBER OF THE STATUTE(S) ALLEGED TO HAVE BEEN VIOLATED</t>
  </si>
  <si>
    <t xml:space="preserve">WHAT IS THE STATUTE NUMBER OR NUMBERS MENTIONED IN THE WARRANT? </t>
  </si>
  <si>
    <t>WHICH STATUTE NUMBERS ARE REFERENCED IN THE TEXT?,WHICH STATUTES ARE THE ONES LISTED IN THE TEXT?</t>
  </si>
  <si>
    <t>All Items Sought</t>
  </si>
  <si>
    <t>Digital Search Information</t>
  </si>
  <si>
    <t>THE ORIGINAL TEXT OF ALL OF THE ITEMS SOUGHT TO BE SEARCHED OR SEIZED, INCLUDING DEVICES AND OTHER ITEMS (E.G., GUNS, DRUGS, BLOOD ETC)</t>
  </si>
  <si>
    <t xml:space="preserve">WHAT IS THE ITEM OR ITEMS REQUESTED TO BE SEARCHED IN THE 'AFFIDAVIT'? </t>
  </si>
  <si>
    <t>WHAT ARE THE ITEMS SPECIFIED IN THE AFFIDAVIT FOR SEARCH?,GIVE THE LIST OF ITEMS IN THE AFFIDAVIT,WHAT THINGS IS THE AFFIDAVIT LISTING?,PROVIDE THE AFFIDAVIT'S LIST OF CONFISCATED ITEMS,DESCRIBE THE LIST OF ITEMS IN THE AFFIDAVIT</t>
  </si>
  <si>
    <t>Digital Search?</t>
  </si>
  <si>
    <t>Subjective</t>
  </si>
  <si>
    <t>DOES THE AFFIDAVIT SEEK TO SEARCH ANYTHING DIGITAL? THE DEFINING CHARACTERISTIC OF SOMETHING BEING DIGITAL IS THAT IT INCLUDES ELECTRONIC DATA, WHETHER CONTAINED ON AN INDIVIDUAL DEVICE OR ON A SERVER/THE INTERNET.</t>
  </si>
  <si>
    <t xml:space="preserve">IS THIS AFFIDAVIT 'DIGITAL' OR 'NOT DIGITAL'? IF THIS AFFIDAVIT REQUESTS TO SEARCH OR SEIZE ANY 'DIGITAL' ITEMS, THEN THE WARRANT IS 'DIGITAL'. IF THE AFFIDAVIT REQUESTS CELLPHONE, OR ANY DIGITAL, ELECTRONIC DEVICE THEN THE AFFIDAVIT IS 'DIGITAL'. IF THE AFFIDAVIT REQUESTS TO SEARCH ELECTRONIC DATA HELD BY A THIRD-PARTY INTERMEDIARY THEN THE AFFIDAVIT IS 'DIGITAL'. </t>
  </si>
  <si>
    <t>IS THE NATURE OF THIS AFFIDAVIT DIGITAL?,WHAT KIND OF AFFIDAVIT IS THIS‚ÄîDIGITAL?</t>
  </si>
  <si>
    <t>Device Search?</t>
  </si>
  <si>
    <t>DOES THE AFFIDAVIT SEEKS TO SEARCH DATA FROM A DEVICE, SUCH AS A COMPUTER, CELL PHONE, SMART WATCH, ETC? SEARCHES OF USERS' ELECTRONIC DATA STORED BY THIRD-PARTY INTERMEDIARIES (E.G., INSTAGRAM, GOOGLE, MICROSOFT, CELL-SERVICE PROVIDERS) ARE NOT DEVICE SEACHES.</t>
  </si>
  <si>
    <t xml:space="preserve">IF THE AFFIDAVIT SEEKS TO SEARCH SOMETHING DIGITAL, DOES IT SEEK TO SEARCH DATA FROM A DEVICE? </t>
  </si>
  <si>
    <t>DOES THE AFFIDAVIT SEEK TO SEARCH DATA FROM ELECTRONIC DEVICES SUCH AS CELL PHONES, COMPUTERS, LAPTOPS, TABLETS, OR E-WATCHES? DOES THE AFFIDAVIT SEEK INFORMATION FROM PERSONAL ELECTRONIC DEVICES?</t>
  </si>
  <si>
    <t>Intermediary Search?</t>
  </si>
  <si>
    <t>DOES THE AFFIDAVIT SEEK TO RECOVER A USER'S ELECTRONIC DATA FROM A THIRD-PARTY INTERMEDIARY?</t>
  </si>
  <si>
    <t xml:space="preserve">IF THE AFFIDAVIT SEEKS TO SEARCH SOMETHING DIGITAL, DOES IT SEEK TO SEARCH A USER'S DATA STORED BY A THIRD-PARTY INTERMEDIARY? </t>
  </si>
  <si>
    <t>DOES THE AFFIDAVIT SEEK TO SEARCH DATA FROM A CELL PHONE PROVIDER, CLOUD SERVICE OPERATOR, SOCIAL MEDIA COMPANY, EMAIL ACCOUNT OPERATOR, OR SIMILAR THIRD-PARTY INTERMEDIARY THAT STORES USERS' DATA?</t>
  </si>
  <si>
    <t>Digital Devices Sought</t>
  </si>
  <si>
    <t>THE ORIGINAL TEXT OF ALL OF THE DIGITAL DEVICES SOUGHT TO BE SEARCHED OR SEIZED</t>
  </si>
  <si>
    <t xml:space="preserve">WHAT IS THE DIGITAL DEVICE OR DEVICES REQUESTED TO BE SEARCHED IN THE 'AFFIDAVIT'? </t>
  </si>
  <si>
    <t>WHAT ARE THE DIGITAL DEVICES SPECIFIED IN THE AFFIDAVIT TO BE SEARCHED OR SEIZED?,GIVE THE LIST OF DIGITAL DEVICES TO BE SEARCHED</t>
  </si>
  <si>
    <t>Electronic Data Sought</t>
  </si>
  <si>
    <t>THE ORIGINAL TEXT OF ALL ELECTRONIC DATA SOUGHT TO BE SEARCHED OR SEIZED (E.G., THE SPECIFIC DATA SOUGHT TO BE RETRIEVED FROM A PHONE, LAPTOP, STORAGE DRIVE, CLOUD SERVER DATA)</t>
  </si>
  <si>
    <t xml:space="preserve">WHAT IS THE ELECTRONIC DATA REQUESTED TO BE SEARCHED IN THE 'AFFIDAVIT'? </t>
  </si>
  <si>
    <t>WHAT IS THE ELECTRONIC DATA SPECIFIED IN THE AFFIDAVIT TO BE SEARCHED OR SEIZED?,GIVE THE LIST OF ELECTRONIC DATA TO BE SEARCHED OR SEIZED</t>
  </si>
  <si>
    <t>Digital Search Limited?</t>
  </si>
  <si>
    <t>IF THERE IS A DIGITAL SEARCH, IS THE REQUEST OF DATA TO BE SOUGHT LIMITED OR UNLIMITED?</t>
  </si>
  <si>
    <t xml:space="preserve">IS THE REQUEST TO SEARCH DATA LIMITED IN SOME WAY? A REQUEST IS LIMITED IF THE 'AFFIDAVIT' PROVIDES SOME LIMITATION THAT NARROWS THE SCOPE OF ELECTRONIC DATA THAT MAY BE SEARCHED OR SEIZED ACCORDING TO CRITERIA LIKE FORMAT/ FILE TYPE, APP NAME, APP TYPE, TIME, LOCATION, IDENTITY, KEYWORD, OR TOPIC. FOR EXAMPLE, IF AN 'AFFIDAVIT' SEEKING TO SEARCH A DEVICE REQUESTS TO SEARCH A CELL PHONE FOR 'CALL RECORDS FROM JUNE 5, 2018 TO JULY 5, 2018' OR FOR 'PHOTOS AND TEXT MESSAGES RELATING TO THE SELLING OF ILLEGAL DRUGS', THAT WOULD BE A LIMITED REQUEST. LIKEWISE, IF AN 'AFFIDAVIT' SEEKING TO SEARCH A THIRD-PARTY INTERMEDIARY REQUESTS DATA FROM A USER'S ACCOUNT 'RELATED TO DRUG TRAFFICKING' OR 'SHOWING COMMUNICATIONS BETWEEN THIS ACCOUNT AND AN ACCOUNT WITH THE USERNAME @CINDY123', THAT WOULD BE A LIMITED REQUEST. A REQUEST IS UNLIMITED IF THE 'AFFIDAVIT' EITHER DOES NOT PROVIDE ANY LIMITING LANGUAGE REGARDING WHAT MAY BE SEARCHED OR THE 'AFFIDAVIT' EXPLICITLY STATES THAT 'EVERYTHING' OR 'ANY AND ALL DATA' (OR SIMILAR LANGUAGE) MAY BE SEARCHED. FOR EXAMPLE, AN 'AFFIDAVIT' SEEKING TO SEARCH A DEVICE REQUESTS TO SEARCH A CELL PHONE FOR 'ALL DIGITAL FILES' OR 'ALL DATA', THAT WOULD BE AN UNLIMITED SEARCH. LIKEWISE, IF AN 'AFFIDAVIT' SEEKING TO SEARCH A THIRD-PARTY INTERMEDIARY REQUESTS ‚ÄúALL DATA ASSOCIATED WITH @CINDY123'S ACCOUNT‚Äù, THAT WOULD BE AN UNLIMITED SEARCH. IN OTHER WORDS, A REQUEST IS UNLIMITED IF IT SEEK AUTHORIZATION TO SEARCH AN ENTIRE DEVICE (E.G., 'IPHONE' OR 'CELLPHONE'), TO EXTRACT ALL OF THE DATA FROM A DEVICE (E.G., 'ANY AND ALL DATA ON THE SUSPECT'S LAPTOP'), OR TO SEARCH ALL OF THE DATA RELATED TO A USER'S ACCOUNT WHEN THAT DATA IS HELD BY A THIRD-PARTY INTERMEDIARY; WHEREAS 'LIMITED' MEANS ANY OTHER REQUEST TO CONDUCT A DIGITAL SEARCH. TO THE EXTENT THAT THE 'AFFIDAVIT' REQUESTS TO SEARCH MULTIPLE DIGITAL DEVICES AND AT LEAST ONE REQUEST IS LIMITED AND AT LEAST ONE REQUEST IS UNLIMITED, YOU CAN CODE IT AS 'MIXED'. </t>
  </si>
  <si>
    <t>IS THE SEARCH LIMITED OR UNLIMITED?,IS THE SCOPE OF THE SEARCH LIMITED OR UNLIMITED?</t>
  </si>
  <si>
    <t>Digital Search Limitation</t>
  </si>
  <si>
    <t>THE LANGUAGE THAT LIMITS THIS DIGITAL SEARCH</t>
  </si>
  <si>
    <t xml:space="preserve">IF THE PREVIOUS QUESTION DETERMINED THAT THE REQUEST WAS LIMITED, ANALYZE THE PROVIDED AFFIDAVIT TEXT TO FIND THE LANGUAGE THAT LIMITS THE REQUEST. SOME LANGUAGE WILL LIMIT THE SEARCH BASED ON FORMAT/FILE TYPE (E.G., JPEG FILES). SOME LANGUAGE WILL LIMIT THE SEARCH BASED ON APP NAME (E.G., DATA FROM IMESSAGE). SOME LANGUAGE WILL LIMIT THE SEARCH BASED ON APP TYPE (E.G., APPS FOR VOICE CALLING). SOME LANGUAGE WILL LIMIT THE SEARCH BASED ON TIME (E.G., BETWEEN MAY AND DECEMBER 2023). SOME LANGUAGE WILL LIMIT THE SEARCH BASED ON LOCATION (E.G., DATA FROM CELL TOWERS AT PARTICULAR LOCATIONS). SOME LANGUAGE WILL LIMIT THE SEARCH BASED ON IDENTITY (E.G., MESSAGES BETWEEN @CINDY123 AND @MATT456). SOME LANGUAGE WILL LIMIT THE SEARCH BASED ON KEYWORDS (E.G., ALL FILES CONTAINING THE WORD 'EQUIFAX'). SOME LANGUAGE WILL LIMIT THE SEARCH BASED ON TOPIC (E.G., ALL DATA RELATED TO SEXUAL EXPLOITATION OF A MINOR). PROVIDE ALL LANGUAGE THAT LIMITS THE SEARCH. </t>
  </si>
  <si>
    <t>WHY IS THE SEARCH LIMITED OR UNLIMITED IN SCOPE?,WHY IS THE SCOPE OF THE SEARCH LIMITED OR UNLIMITED?</t>
  </si>
  <si>
    <t>Affiant's Experiences</t>
  </si>
  <si>
    <t>Affidavit Language Information</t>
  </si>
  <si>
    <t>TEXT FROM THE AFFIDAVIT DESCRIBING OFFICER'S BACKGROUND EXPERIENCE, NOT THIS SPECIFIC INVESTIGATION</t>
  </si>
  <si>
    <t xml:space="preserve">FROM THE TEXT, EXTRACT THE AFFIANT'S EXPERIENCE. </t>
  </si>
  <si>
    <t>EXTRACT THE AFFIANT'S EXPERIENCE FROM THE TEXT.,IDENTIFY THE AFFIANT'S EXPERIENCE FROM THE TEXT,WHAT EXPERIENCES OF THE AFFIANT ARE MENTIONED IN THE TEXT?,IN THE TEXT,HOW ARE THE EXPERIENCES OF THE AFFIANT DESCRIBED?,EXTRACT THE INVESTIGATOR'S EXPERIENCE FROM THE TEXT.</t>
  </si>
  <si>
    <t>Affidavit Facts</t>
  </si>
  <si>
    <t>TEXT FROM THE AFFIDAVIT DESCRIBING OFFICER'S FACTUAL INVESTIGATION AND ANY ANALYSIS DESCRIBING WHY THE FACTS SUPPORT PROBABLE CAUSE</t>
  </si>
  <si>
    <t xml:space="preserve">WHAT ARE THE FACTS OF THE CRIME MENTIONED IN THE AFFIDAVIT? </t>
  </si>
  <si>
    <t>FIND THE FACTS THAT ARE EVIDENT IN THE AFFIDAVIT, WHAT ARE THE CLEARLY OBSERVABLE FACTS STATED IN THE AFFIDAVIT?,WHICH OF THE FOLLOWING FACTS ARE CLEAR FROM THE AFFIDAVIT? ,WHAT FACTUAL DETAILS ARE STATED IN THE AFFIDAVIT TO SUBSTANTIATE THE CRIME?</t>
  </si>
  <si>
    <t>Affidavit Reviewer Name</t>
  </si>
  <si>
    <t>Reviewer Information</t>
  </si>
  <si>
    <t>THE NAME OF THE ATTORNEY WHO REVIEWED THE AFFIDAVIT</t>
  </si>
  <si>
    <t xml:space="preserve">WHAT IS THE NAME OF THE ATTORNEY WHO REVIEWED THE 'AFFIDAVIT'? </t>
  </si>
  <si>
    <t>WHAT IS THE NAME OF THE REVIEWER OF THE AFFIDAVIT IN THE FORM OF FIRST NAME, MIDDLE NAME, LAST NAME?,WHAT IS THE IDENTITY OF THE REVIEWER IN THE FORM OF FIRST NAME,MIDDLE NAME,LAST NAME?,WHAT'S THE REVIEWER'S NAME IN THE FORM OF FIRST NAME,MIDDLE NAME,LAST NAME?,WHO IS THE PERSON WHO IS BEING REVIEWED THE AFFIDAVIT?,WHO IS THE SUBJECT OF THE REVISION?</t>
  </si>
  <si>
    <t>Affidavit Reviewer Office</t>
  </si>
  <si>
    <t>THE OFFICE OF THE ATTORNEY WHO REVIEWED THE AFFIDAVIT</t>
  </si>
  <si>
    <t xml:space="preserve">WHAT IS THE REVIEWING ATTORNEY'S DEPARTMENT NAME IN THE 'AFFIDAVIT'? </t>
  </si>
  <si>
    <t>WHAT IS THE REVIEWER'S DEPARTMENT NAME IN THE AFFIDAVIT?,WHAT DEPARTMENT DOES THE REVIEWER WORK FOR IN THE AFFIDAVIT?,WHAT IS THE DEPARTMENT NAME OF THE REVIEWER MENTIONED IN THE AFFIDAVIT?,WHICH DEPARTMENT IN THE AFFIDAVIT IS THE REVIEWER AFFILIATED WITH?</t>
  </si>
  <si>
    <t>Location of Search</t>
  </si>
  <si>
    <t>THE LOCATION OF THE SEARCH</t>
  </si>
  <si>
    <t xml:space="preserve">WHERE IS THE PROPOSED SEARCH GOING TO TAKE PLACE? THIS MAY SIMPLY BE A STREET ADDRESS, BUT IT MAY BE SOMEWHERE MORE GENERAL SUCH AS A POLICE PATROL CAR OR A COUNTY JAIL. </t>
  </si>
  <si>
    <t>IF THE AFFIDAVIT MENTIONS THE LOCATION OF THE PROPOSED SEARCH, WHERE WILL IT TAKE PLACE? IS THE SEARCH GOING TO BE CONDUCTED AT A POLICE STATION? IS THE SEARCH GOING TO BE CONDUCTED IN A POLICE CAR? OR IS THE SEARCH SIMPLY GOING TO BE CONDUCTED AT THE ADDRESS DISCUSSED IN THE AFFIDAVIT?</t>
  </si>
  <si>
    <t>Warrant Number</t>
  </si>
  <si>
    <t>warrant</t>
  </si>
  <si>
    <t>Warrant Signing Information</t>
  </si>
  <si>
    <t>THE NUMBER OF THE WARRANT, IDENTIFIED IN THE FOOTER: "SEARCH WARRANT NO."</t>
  </si>
  <si>
    <t xml:space="preserve">WHAT IS THE 'SEARCH WARRANT' NUMBER? </t>
  </si>
  <si>
    <t>THE 'SEARCH WARRANT' NUMBER IS WHAT?,WHICH IS THE 'SEARCH WARRANT' NUMBER?</t>
  </si>
  <si>
    <t>Warrant Authorization Date &amp; Time</t>
  </si>
  <si>
    <t>WARRANT APPROVAL TIME</t>
  </si>
  <si>
    <t xml:space="preserve">WHAT IS THE SEARCH WARRANT AUTHORIZATION TIME IN YYYY-MM-DD:HH:MM FORMAT? </t>
  </si>
  <si>
    <t>AT WHAT DATE AND TIME IS THE SEARCH WARRANT AUTHORIZED,FOLLOWING THE FORMAT YYYY-MM-DD:HH:MM?,IN THE FORMAT YYYY-MM-DD:HH:MM,WHEN IS THE SEARCH WARRANT AUTHORIZED?</t>
  </si>
  <si>
    <t>Warrant Judge Name</t>
  </si>
  <si>
    <t>THE NAME OF THE JUDGE WHO APPROVED THE WARRANT.</t>
  </si>
  <si>
    <t xml:space="preserve">WHAT IS THE NAME OF THE JUDGE? </t>
  </si>
  <si>
    <t>WHAT IS THE IDENTITY OF THE JUDGE?,WHO'S THE JUDGE CALLED?,WHAT IS THE JUDGE'S NAME?,WHO AUTHORIZED THE SEARCH WARRANT?,BY WHOM WAS THE SEARCH WARRANT AUTHORIZED?,WHO GAVE THE SEARCH WARRANT PERMISSION?</t>
  </si>
  <si>
    <t>Warrant Judge Rank</t>
  </si>
  <si>
    <t>THE RANK OF THE JUDGE (DISTRICT COURT JUDGE, JUSTICE COURT JUDGE, MAGISTRATE JUDGE), IDENTIFIED IN THE SIGNATURE FOR THE WARRANT APPROVAL.</t>
  </si>
  <si>
    <t xml:space="preserve">WHAT IS THE RANK OF THE JUDGE? IS IT A 'DISTRICT COURT JUDGE', A 'JUSTICE COURT JUDGE' OR A 'MAGISTRATE JUDGE'? </t>
  </si>
  <si>
    <t>WHAT IS THE RANK OF THE JUDGE?,WHAT IS THE RANK OF THE JUDGE?,WHAT IS THE DESIGNATION OF THE JUDGE?,WHAT IS THE JUDGE'S POSITION OR LEVEL OF AUTHORITY?WHAT LEVEL OF AUTHORITY DOES THE JUDGE HAVE?WHAT TITLE DOES THE JUDGE HOLD?WHAT IS THE JUDGE'S OFFICIAL DESIGNATION?</t>
  </si>
  <si>
    <t>Warrant Judge District</t>
  </si>
  <si>
    <t>THE DISTRICT IN WHICH THE JUDGE RESIDES</t>
  </si>
  <si>
    <t xml:space="preserve">TO WHICH DISTRICT DOES THE JUDGE'S DEPARTMENT BELONG? THE DISTRICTS WILL BE FIRST, SECOND, THIRD, ETC. </t>
  </si>
  <si>
    <t>WHICH DISTRICT DOES THE JUDGE'S DEPARTMENT FALL UNDER?,WHAT DISTRICT IS THE JUDGE'S DEPARTMENT LOCATED IN?,WHICH DISTRICT DOES THE JUDGE'S DEPARTMENT BELONG TO?</t>
  </si>
  <si>
    <t xml:space="preserve">WHAT IS THE NAME OF THE SEARCH TARGET(S) IN THE FORM OF FIRST NAME, MIDDLE NAME, LAST NAME? PLEASE NOTE THAT WARRANT 'AFFIDAVIT'S OFTEN LIST THE NAME OF WITNESSES. DO NOT INCLUDE THE NAMES OF WITNESSES IN THE ANSWER IF THEY ARE NOT THE SEARCH TARGET. </t>
  </si>
  <si>
    <t xml:space="preserve">WHAT IS THE NAME OF THE SEARCH TARGET(S) IN THE FORM OF FIRST NAME, MIDDLE NAME, LAST NAME? PLEASE NOTE THAT WARRANT'S OFTEN LIST THE NAME OF WITNESSES. DO NOT INCLUDE THE NAMES OF WITNESSES IN THE ANSWER IF THEY ARE NOT THE SEARCH TARGET. </t>
  </si>
  <si>
    <t xml:space="preserve">WHAT IS THE NAME OF THE SUSPECT OR SUSPECTS IN THE FORM OF FIRST NAME, MIDDLE NAME, LAST NAME? PLEASE NOTE THAT WARRANT'S OFTEN LIST THE NAME OF WITNESSES. DO NOT INCLUDE THE NAMES OF WITNESSES IN THE ANSWER. </t>
  </si>
  <si>
    <t xml:space="preserve">WHAT IS THE ITEM OR ITEMS REQUESTED TO BE SEARCHED IN THE 'WARRANT'? </t>
  </si>
  <si>
    <t>WHAT ARE THE ITEMS SPECIFIED IN THE WARRANT FOR SEARCH?,GIVE THE LIST OF ITEMS IN THE WARRANT,WHAT THINGS IS THE WARRANT LISTING?,PROVIDE THE WARRANT'S LIST OF CONFISCATED ITEMS,DESCRIBE THE LIST OF ITEMS IN THE WARRANT.</t>
  </si>
  <si>
    <t>DOES THE WARRANT SEEK TO SEARCH ANYTHING DIGITAL? THE DEFINING CHARACTERISTIC OF SOMETHING BEING DIGITAL IS THAT IT INCLUDES ELECTRONIC DATA, WHETHER CONTAINED ON AN INDIVIDUAL DEVICE OR ON A SERVER/THE INTERNET.</t>
  </si>
  <si>
    <t xml:space="preserve">IS THIS WARRANT 'DIGITAL' OR 'NOT DIGITAL'? IF THIS WARRANT REQUESTS TO SEARCH OR SEIZE ANY 'DIGITAL' ITEMS, THEN THE WARRANT IS 'DIGITAL'. IF THE WARRANT REQUESTS CELLPHONE, OR ANY DIGITAL, ELECTRONIC DEVICE THEN THE WARRANT IS 'DIGITAL'. IF THE WARRANT REQUESTS TO SEARCH ELECTRONIC DATA HELD BY A THIRD-PARTY INTERMEDIARY THEN THE WARRANT IS 'DIGITAL'. </t>
  </si>
  <si>
    <t>IS THE NATURE OF THIS WARRANT DIGITAL?,WHAT KIND OF WARRANT IS THIS‚ÄîDIGITAL?</t>
  </si>
  <si>
    <t>DOES THE WARRANT SEEKS TO SEARCH DATA FROM A DEVICE, SUCH AS A COMPUTER, CELL PHONE, SMART WATCH, ETC? SEARCHES OF USERS' ELECTRONIC DATA STORED BY THIRD-PARTY INTERMEDIARIES (E.G., INSTAGRAM, GOOGLE, MICROSOFT, CELL-SERVICE PROVIDERS) ARE NOT DEVICE SEACHES.</t>
  </si>
  <si>
    <t>IF THE AFFIDAVIT SEEKS TO SEARCH SOMETHING DIGITAL, DOES IT SEEK TO SEARCH DATA FROM A DEVICE? NO INTRODUCTION IS REQUIRED, JUST DIRECTLY PROVIDE THE ANSWER. ANSWER BASED ON THE GIVEN TEXT ONLY. IF THE ANSWER IS NOT MENTIONED, PLEASE RETURN 'NOT MENTIONED</t>
  </si>
  <si>
    <t>IF THE WARRANT SEEKS TO SEARCH SOMETHING DIGITAL, DOES IT SEEK TO SEARCH DATA FROM A DEVICE? NO INTRODUCTION IS REQUIRED, JUST DIRECTLY PROVIDE THE ANSWER. ANSWER BASED ON THE GIVEN TEXT ONLY. IF THE ANSWER IS NOT MENTIONED, PLEASE RETURN 'NOT MENTIONED</t>
  </si>
  <si>
    <t>DOES THE WARRANT SEEK TO SEARCH DATA FROM ELECTRONIC DEVICES SUCH AS CELL PHONES, COMPUTERS, LAPTOPS, TABLETS, OR E-WATCHES? DOES THE WARRANT SEEK INFORMATION FROM PERSONAL ELECTRONIC DEVICES?</t>
  </si>
  <si>
    <t>DOES THE WARRANT SEEK TO RECOVER A USER'S ELECTRONIC DATA FROM A THIRD-PARTY INTERMEDIARY?</t>
  </si>
  <si>
    <t>IF THE AFFIDAVIT SEEKS TO SEARCH SOMETHING DIGITAL, DOES IT SEEK TO SEARCH A USER'S DATA STORED BY A THIRD-PARTY INTERMEDIARY? NO INTRODUCTION IS REQUIRED, JUST DIRECTLY PROVIDE THE ANSWER. ANSWER BASED ON THE GIVEN TEXT ONLY. IF THE ANSWER IS NOT MENTION</t>
  </si>
  <si>
    <t>IF THE WARRANT SEEKS TO SEARCH SOMETHING DIGITAL, DOES IT SEEK TO SEARCH A USER'S DATA STORED BY A THIRD-PARTY INTERMEDIARY? NO INTRODUCTION IS REQUIRED, JUST DIRECTLY PROVIDE THE ANSWER. ANSWER BASED ON THE GIVEN TEXT ONLY. IF THE ANSWER IS NOT MENTION</t>
  </si>
  <si>
    <t>DOES THE WARRANT SEEK TO SEARCH DATA FROM A CELL PHONE PROVIDER, CLOUD SERVICE OPERATOR, SOCIAL MEDIA COMPANY, EMAIL ACCOUNT OPERATOR, OR SIMILAR THIRD-PARTY INTERMEDIARY THAT STORES USERS' DATA?</t>
  </si>
  <si>
    <t xml:space="preserve">WHAT IS THE DIGITAL DEVICE OR DEVICES REQUESTED TO BE SEARCHED IN THE 'WARRANT'? </t>
  </si>
  <si>
    <t>WHAT ARE THE DIGITAL DEVICES SPECIFIED IN THE WARRANT TO BE SEARCHED OR SEIZED?,GIVE THE LIST OF DIGITAL DEVICES TO BE SEARCHED</t>
  </si>
  <si>
    <t xml:space="preserve">WHAT IS THE ELECTRONIC DATA REQUESTED TO BE SEARCHED IN THE 'WARRANT'? </t>
  </si>
  <si>
    <t>WHAT IS THE ELECTRONIC DATA SPECIFIED IN THE WARRANT TO BE SEARCHED OR SEIZED?,GIVE THE LIST OF ELECTRONIC DATA TO BE SEARCHED OR SEIZED</t>
  </si>
  <si>
    <t xml:space="preserve">IS THE REQUEST TO SEARCH DATA LIMITED IN SOME WAY? A REQUEST IS LIMITED IF THE 'AFFIDAVIT' PROVIDES SOME LIMITATION THAT NARROWS THE SCOPE OF ELECTRONIC DATA THAT MAY BE SEARCHED OR SEIZED ACCORDING TO CRITERIA LIKE FORMAT/FILE TYPE, APP NAME, APP TYPE, TIME, LOCATION, IDENTITY, KEYWORD, OR TOPIC. FOR EXAMPLE, IF AN 'AFFIDAVIT' SEEKING TO SEARCH A DEVICE REQUESTS TO SEARCH A CELL PHONE FOR 'CALL RECORDS FROM JUNE 5, 2018 TO JULY 5, 2018' OR FOR 'PHOTOS AND TEXT MESSAGES RELATING TO THE SELLING OF ILLEGAL DRUGS', THAT WOULD BE A LIMITED REQUEST. LIKEWISE, IF AN 'AFFIDAVIT' SEEKING TO SEARCH A THIRD-PARTY INTERMEDIARY REQUESTS DATA FROM A USER'S ACCOUNT 'RELATED TO DRUG TRAFFICKING' OR 'SHOWING COMMUNICATIONS BETWEEN THIS ACCOUNT AND AN ACCOUNT WITH THE USERNAME @CINDY123', THAT WOULD BE A LIMITED REQUEST. A REQUEST IS UNLIMITED IF THE 'AFFIDAVIT' EITHER DOES NOT PROVIDE ANY LIMITING LANGUAGE REGARDING WHAT MAY BE SEARCHED OR THE 'AFFIDAVIT' EXPLICITLY STATES THAT 'EVERYTHING' OR 'ANY AND ALL DATA' (OR SIMILAR LANGUAGE) MAY BE SEARCHED. FOR EXAMPLE, AN 'AFFIDAVIT' SEEKING TO SEARCH A DEVICE REQUESTS TO SEARCH A CELL PHONE FOR 'ALL DIGITAL FILES' OR 'ALL DATA', THAT WOULD BE AN UNLIMITED SEARCH. LIKEWISE, IF AN 'AFFIDAVIT' SEEKING TO SEARCH A THIRD-PARTY INTERMEDIARY REQUESTS ‚ ALL DATA ASSOCIATED WITH @CINDY123'S ACCOUNT‚ THAT WOULD BE AN UNLIMITED SEARCH. IN OTHER WORDS, A REQUEST IS UNLIMITED IF IT SEEK AUTHORIZATION TO SEARCH AN ENTIRE DEVICE (E.G., 'IPHONE' OR 'CELLPHONE'), TO EXTRACT ALL OF THE DATA FROM A DEVICE (E.G., 'ANY AND ALL DATA ON THE SUSPECT'S LAPTOP'), OR TO SEARCH ALL OF THE DATA RELATED TO A USER'S ACCOUNT WHEN THAT DATA IS HELD BY A THIRD-PARTY INTERMEDIARY; WHEREAS 'LIMITED' MEANS ANY OTHER REQUEST TO CONDUCT A DIGITAL SEARCH. TO THE EXTENT THAT THE 'AFFIDAVIT' REQUESTS TO SEARCH MULTIPLE DIGITAL DEVICES AND AT LEAST ONE REQUEST IS LIMITED AND AT LEAST ONE REQUEST IS UNLIMITED, YOU CAN CODE IT AS 'MIXED'. </t>
  </si>
  <si>
    <t xml:space="preserve">IS THE REQUEST TO SEARCH DATA LIMITED IN SOME WAY? A REQUEST IS LIMITED IF THE 'WARRANT' PROVIDES SOME LIMITATION THAT NARROWS THE SCOPE OF ELECTRONIC DATA THAT MAY BE SEARCHED OR SEIZED ACCORDING TO CRITERIA LIKE FORMAT/FILE TYPE, APP NAME, APP TYPE, TIME, LOCATION, IDENTITY, KEYWORD, OR TOPIC. FOR EXAMPLE, IF AN 'WARRANT' SEEKING TO SEARCH A DEVICE REQUESTS TO SEARCH A CELL PHONE FOR 'CALL RECORDS FROM JUNE 5, 2018 TO JULY 5, 2018' OR FOR 'PHOTOS AND TEXT MESSAGES RELATING TO THE SELLING OF ILLEGAL DRUGS', THAT WOULD BE A LIMITED REQUEST. LIKEWISE, IF AN 'WARRANT' SEEKING TO SEARCH A THIRD-PARTY INTERMEDIARY REQUESTS DATA FROM A USER'S ACCOUNT 'RELATED TO DRUG TRAFFICKING' OR 'SHOWING COMMUNICATIONS BETWEEN THIS ACCOUNT AND AN ACCOUNT WITH THE USERNAME @CINDY123', THAT WOULD BE A LIMITED REQUEST. A REQUEST IS UNLIMITED IF THE 'WARRANT' EITHER DOES NOT PROVIDE ANY LIMITING LANGUAGE REGARDING WHAT MAY BE SEARCHED OR THE 'WARRANT' EXPLICITLY STATES THAT 'EVERYTHING' OR 'ANY AND ALL DATA' (OR SIMILAR LANGUAGE) MAY BE SEARCHED. FOR EXAMPLE, AN 'WARRANT' SEEKING TO SEARCH A DEVICE REQUESTS TO SEARCH A CELL PHONE FOR 'ALL DIGITAL FILES' OR 'ALL DATA', THAT WOULD BE AN UNLIMITED SEARCH. LIKEWISE, IF AN 'WARRANT' SEEKING TO SEARCH A THIRD-PARTY INTERMEDIARY REQUESTS ‚ ALL DATA ASSOCIATED WITH @CINDY123'S ACCOUNT‚ THAT WOULD BE AN UNLIMITED SEARCH. IN OTHER WORDS, A REQUEST IS UNLIMITED IF IT SEEK AUTHORIZATION TO SEARCH AN ENTIRE DEVICE (E.G., 'IPHONE' OR 'CELLPHONE'), TO EXTRACT ALL OF THE DATA FROM A DEVICE (E.G., 'ANY AND ALL DATA ON THE SUSPECT'S LAPTOP'), OR TO SEARCH ALL OF THE DATA RELATED TO A USER'S ACCOUNT WHEN THAT DATA IS HELD BY A THIRD-PARTY INTERMEDIARY; WHEREAS 'LIMITED' MEANS ANY OTHER REQUEST TO CONDUCT A DIGITAL SEARCH. TO THE EXTENT THAT THE 'WARRANT' REQUESTS TO SEARCH MULTIPLE DIGITAL DEVICES AND AT LEAST ONE REQUEST IS LIMITED AND AT LEAST ONE REQUEST IS UNLIMITED, YOU CAN CODE IT AS 'MIXED'. </t>
  </si>
  <si>
    <t xml:space="preserve">IF THE PREVIOUS QUESTION DETERMINED THAT THE REQUEST WAS LIMITED, ANALYZE THE PROVIDED WARRANT TEXT TO FIND THE LANGUAGE THAT LIMITS THE REQUEST. SOME LANGUAGE WILL LIMIT THE SEARCH BASED ON FORMAT/FILE TYPE (E.G., JPEG FILES). SOME LANGUAGE WILL LIMIT THE SEARCH BASED ON APP NAME (E.G., DATA FROM IMESSAGE). SOME LANGUAGE WILL LIMIT THE SEARCH BASED ON APP TYPE (E.G., APPS FOR VOICE CALLING). SOME LANGUAGE WILL LIMIT THE SEARCH BASED ON TIME (E.G., BETWEEN MAY AND DECEMBER 2023). SOME LANGUAGE WILL LIMIT THE SEARCH BASED ON LOCATION (E.G., DATA FROM CELL TOWERS AT PARTICULAR LOCATIONS). SOME LANGUAGE WILL LIMIT THE SEARCH BASED ON IDENTITY (E.G., MESSAGES BETWEEN @CINDY123 AND @MATT456). SOME LANGUAGE WILL LIMIT THE SEARCH BASED ON KEYWORDS (E.G., ALL FILES CONTAINING THE WORD 'EQUIFAX'). SOME LANGUAGE WILL LIMIT THE SEARCH BASED ON TOPIC (E.G., ALL DATA RELATED TO SEXUAL EXPLOITATION OF A MINOR). PROVIDE ALL LANGUAGE THAT LIMITS THE SEARCH. </t>
  </si>
  <si>
    <t>Search Execution Date</t>
  </si>
  <si>
    <t>return</t>
  </si>
  <si>
    <t>Return Information</t>
  </si>
  <si>
    <t>DATE THE SEARCH WAS CONDUCTED</t>
  </si>
  <si>
    <t xml:space="preserve">ON WHAT DATE AND AT WHAT TIME WAS THE SEARCH CONDUCTED IN YYYY-MM-DD:HH:MM FORMAT? THIS DATE AND TIME IS LIKELY DIFFERENT THAN THE DATE AND TEIME THAT THE RETURN WAS SUBMITTED. </t>
  </si>
  <si>
    <t>WHEN WAS THE SEARCH CONDUCTED?</t>
  </si>
  <si>
    <t>Return Submission Date &amp; Time</t>
  </si>
  <si>
    <t>DATE THE RETURN WAS SUBMITTED</t>
  </si>
  <si>
    <t xml:space="preserve">WHAT IS THE 'RETURN' SUBMISSION TIME IN YYYY-MM-DD:HH:MM FORMAT? </t>
  </si>
  <si>
    <t>AT WHAT DATE AND TIME IS THE 'RETURN' SUBMITTED,FOLLOWING THE FORMAT YYYY-MM-DD:HH:MM?,IN THE FORMAT YYYY-MM-DD:HH:MM,WHEN IS THE 'RETURN' SUBMITTED?</t>
  </si>
  <si>
    <t>Warrant Executed?</t>
  </si>
  <si>
    <t>WAS THE WARRANT EXECUTED?</t>
  </si>
  <si>
    <t xml:space="preserve">DOES THE RETURN EXPLICITLY SAY THAT THE WARRANT WAS EXECUTED? </t>
  </si>
  <si>
    <t>WAS THE WARRANT SEARCH EXECUTED? DID THE OFFICER REPORT THAT THE WARRANT WAS NEVER EXECUED?</t>
  </si>
  <si>
    <t>Explicit Statement of No Recovery?</t>
  </si>
  <si>
    <t>DID THE RETURN EXPLICITLY SAY THAT NO ITEMS WERE RECOVERED?</t>
  </si>
  <si>
    <t xml:space="preserve">DOES THE RETURN EXPLICITLY SAY THAT NO EVIDENCE WAS SEIZED AS A REULTS OF THE SEARCH? </t>
  </si>
  <si>
    <t>WERE NO ITEMS RECOVERED FROM THE SEARCH?</t>
  </si>
  <si>
    <t>Return Judge Name</t>
  </si>
  <si>
    <t>THE NAME OF THE JUDGE TO WHOM THE RETURN WAS SUBMITTED</t>
  </si>
  <si>
    <t xml:space="preserve">WHAT IS THE NAME OF THE JUDGE TO WHOM THE RETURN WAS SUBMITTED? </t>
  </si>
  <si>
    <t>WHAT IS THE IDENTITY OF THE JUDGE ON THE RETURN?,WHO'S THE JUDGE CALLED ON THE RETURN?,WHAT IS THE JUDGE'S NAME ON THE RETURN?</t>
  </si>
  <si>
    <t>Return Judge Rank</t>
  </si>
  <si>
    <t xml:space="preserve">WHAT IS THE RANK OF THE JUDGE TO WHOM THE RETURN WAS SUBMITTED? IS IT A 'DISTRICT COURT JUDGE', A 'JUSTICE COURT JUDGE' OR A 'MAGISTRATE JUDGE'? </t>
  </si>
  <si>
    <t>WHAT IS THE RANK OF THE JUDGE ON THE RETURN?,WHAT IS THE RANK OF THE JUDGE ON THE RETURN?,WHAT IS THE DESIGNATION OF THE JUDGE ON THE RETURN?,WHAT IS THE JUDGE'S POSITION OR LEVEL OF AUTHORITY?WHAT LEVEL OF AUTHORITY DOES THE JUDGE HAVE?WHAT TITLE DOES THE JUDGE HOLD?WHAT IS THE JUDGE'S OFFICIAL DESIGNATION?</t>
  </si>
  <si>
    <t>Return Judge District</t>
  </si>
  <si>
    <t>Entity Holding Items</t>
  </si>
  <si>
    <t>WHERE THE ITEMS LISTED IN THE RETURN ARE BEING HELD</t>
  </si>
  <si>
    <t xml:space="preserve">WHAT ENTITY IS CURRENTLY HOLDING THE ITEMS THAT WERE SEIZED? IT MAY BE A LAW ENFORCEMENT OFFICER OR AN OFFICE. </t>
  </si>
  <si>
    <t>WHERE ARE THE ITEMS THAT WERE SEIZED BEING HELD? WHERE ARE THE ITEMS THAT WERE SEIZED REGISTERED?</t>
  </si>
  <si>
    <t xml:space="preserve">WHAT IS THE NAME OF THE SEARCH TARGET(S) IN THE FORM OF FIRST NAME, MIDDLE NAME, LAST NAME? PLEASE NOTE THAT RETURN'S OFTEN LIST THE NAME OF WITNESSES. DO NOT INCLUDE THE NAMES OF WITNESSES IN THE ANSWER IF THEY ARE NOT THE SEARCH TARGET. </t>
  </si>
  <si>
    <t xml:space="preserve">WHAT IS THE ITEM OR ITEMS REQUESTED TO BE SEARCHED IN THE 'RETURN'? </t>
  </si>
  <si>
    <t>WHAT ARE THE ITEMS SPECIFIED IN THE RETURN FOR SEARCH?,GIVE THE LIST OF ITEMS IN THE RETURN,WHAT THINGS IS THE RETURN LISTING?,PROVIDE THE RETURN'S LIST OF CONFISCATED ITEMS,DESCRIBE THE LIST OF ITEMS IN THE RETURN</t>
  </si>
  <si>
    <t>DOES THE RETURN SEEK TO SEARCH ANYTHING DIGITAL? THE DEFINING CHARACTERISTIC OF SOMETHING BEING DIGITAL IS THAT IT INCLUDES ELECTRONIC DATA, WHETHER CONTAINED ON AN INDIVIDUAL DEVICE OR ON A SERVER/THE INTERNET.</t>
  </si>
  <si>
    <t xml:space="preserve">IS THIS RETURN 'DIGITAL' OR 'NOT DIGITAL'? IF THIS RETURN REQUESTS TO SEARCH OR SEIZE ANY 'DIGITAL' ITEMS, THEN THE WARRANT IS 'DIGITAL'. IF THE RETURN REQUESTS CELLPHONE, OR ANY DIGITAL, ELECTRONIC DEVICE THEN THE RETURN IS 'DIGITAL'. IF THE RETURN REQUESTS TO SEARCH ELECTRONIC DATA HELD BY A THIRD-PARTY INTERMEDIARY THEN THE RETURN IS 'DIGITAL'. </t>
  </si>
  <si>
    <t>IS THE NATURE OF THIS RETURN DIGITAL?,WHAT KIND OF RETURN IS THIS‚ÄîDIGITAL?</t>
  </si>
  <si>
    <t>DOES THE RETURN SEEKS TO SEARCH DATA FROM A DEVICE, SUCH AS A COMPUTER, CELL PHONE, SMART WATCH, ETC? SEARCHES OF USERS' ELECTRONIC DATA STORED BY THIRD-PARTY INTERMEDIARIES (E.G., INSTAGRAM, GOOGLE, MICROSOFT, CELL-SERVICE PROVIDERS) ARE NOT DEVICE SEACHES.</t>
  </si>
  <si>
    <t xml:space="preserve">IF THE AFFIDAVIT SEEKS TO SEARCH SOMETHING DIGITAL, DOES IT SEEK TO SEARCH DATA FROM A DEVICE? NO INTRODUCTION IS REQUIRED, JUST DIRECTLY PROVIDE THE ANSWER. </t>
  </si>
  <si>
    <t xml:space="preserve">IF THE RETURN SEEKS TO SEARCH SOMETHING DIGITAL, DOES IT SEEK TO SEARCH DATA FROM A DEVICE? NO INTRODUCTION IS REQUIRED, JUST DIRECTLY PROVIDE THE ANSWER. </t>
  </si>
  <si>
    <t>DOES THE RETURN SEEK TO SEARCH DATA FROM ELECTRONIC DEVICES SUCH AS CELL PHONES, COMPUTERS, LAPTOPS, TABLETS, OR E-WATCHES? DOES THE RETURN SEEK INFORMATION FROM PERSONAL ELECTRONIC DEVICES?</t>
  </si>
  <si>
    <t>DOES THE RETURN SEEK TO RECOVER A USER'S ELECTRONIC DATA FROM A THIRD-PARTY INTERMEDIARY?</t>
  </si>
  <si>
    <t xml:space="preserve">IF THE RETURN SEEKS TO SEARCH SOMETHING DIGITAL, DOES IT SEEK TO SEARCH A USER'S DATA STORED BY A THIRD-PARTY INTERMEDIARY? </t>
  </si>
  <si>
    <t>DOES THE RETURN SEEK TO SEARCH DATA FROM A CELL PHONE PROVIDER, CLOUD SERVICE OPERATOR, SOCIAL MEDIA COMPANY, EMAIL ACCOUNT OPERATOR, OR SIMILAR THIRD-PARTY INTERMEDIARY THAT STORES USERS' DATA?</t>
  </si>
  <si>
    <t xml:space="preserve">WHAT IS THE DIGITAL DEVICE OR DEVICES REQUESTED TO BE SEARCHED IN THE 'RETURN'? </t>
  </si>
  <si>
    <t>WHAT ARE THE DIGITAL DEVICES SPECIFIED IN THE RETURN TO BE SEARCHED OR SEIZED?,GIVE THE LIST OF DIGITAL DEVICES TO BE SEARCHED</t>
  </si>
  <si>
    <t xml:space="preserve">WHAT IS THE ELECTRONIC DATA REQUESTED TO BE SEARCHED IN THE 'RETURN'? </t>
  </si>
  <si>
    <t>WHAT IS THE ELECTRONIC DATA SPECIFIED IN THE RETURN TO BE SEARCHED OR SEIZED?,GIVE THE LIST OF ELECTRONIC DATA TO BE SEARCHED OR SEIZED</t>
  </si>
  <si>
    <t xml:space="preserve">IS THE REQUEST TO SEARCH DATA LIMITED IN SOME WAY? A REQUEST IS LIMITED IF THE 'AFFIDAVIT' PROVIDES SOME LIMITATION THAT NARROWS THE SCOPE OF ELECTRONIC DATA THAT MAY BE SEARCHED OR SEIZED ACCORDING TO CRITERIA LIKE FORMAT/FILE TYPE, APP NAME, APP TYPE, TIME, LOCATION, IDENTITY, KEYWORD, OR TOPIC. FOR EXAMPLE, IF AN 'AFFIDAVIT' SEEKING TO SEARCH A DEVICE REQUESTS TO SEARCH A CELL PHONE FOR 'CALL RECORDS FROM JUNE 5, 2018 TO JULY 5, 2018' OR FOR 'PHOTOS AND TEXT MESSAGES RELATING TO THE SELLING OF ILLEGAL DRUGS', THAT WOULD BE A LIMITED REQUEST. LIKEWISE, IF AN 'AFFIDAVIT' SEEKING TO SEARCH A THIRD-PARTY INTERMEDIARY REQUESTS DATA FROM A USER'S ACCOUNT 'RELATED TO DRUG TRAFFICKING' OR 'SHOWING COMMUNICATIONS BETWEEN THIS ACCOUNT AND AN ACCOUNT WITH THE USERNAME @CINDY123', THAT WOULD BE A LIMITED REQUEST. A REQUEST IS UNLIMITED IF THE 'AFFIDAVIT' EITHER DOES NOT PROVIDE ANY LIMITING LANGUAGE REGARDING WHAT MAY BE SEARCHED OR THE 'AFFIDAVIT' EXPLICITLY STATES THAT 'EVERYTHING' OR 'ANY AND ALL DATA' (OR SIMILAR LANGUAGE) MAY BE SEARCHED. FOR EXAMPLE, AN 'AFFIDAVIT' SEEKING TO SEARCH A DEVICE REQUESTS TO SEARCH A CELL PHONE FOR 'ALL DIGITAL FILES' OR 'ALL DATA', THAT WOULD BE AN UNLIMITED SEARCH. LIKEWISE, IF AN 'AFFIDAVIT' SEEKING TO SEARCH A THIRD-PARTY INTERMEDIARY REQUESTS ‚ÄúALL DATA ASSOCIATED WITH @CINDY123'S ACCOUNT‚Äù, THAT WOULD BE AN UNLIMITED SEARCH. IN OTHER WORDS, A REQUEST IS UNLIMITED IF IT SEEK AUTHORIZATION TO SEARCH AN ENTIRE DEVICE (E.G., 'IPHONE' OR 'CELLPHONE'), TO EXTRACT ALL OF THE DATA FROM A DEVICE (E.G., 'ANY AND ALL DATA ON THE SUSPECT'S LAPTOP'), OR TO SEARCH ALL OF THE DATA RELATED TO A USER'S ACCOUNT WHEN THAT DATA IS HELD BY A THIRD-PARTY INTERMEDIARY; WHEREAS 'LIMITED' MEANS ANY OTHER REQUEST TO CONDUCT A DIGITAL SEARCH. TO THE EXTENT THAT THE 'AFFIDAVIT' REQUESTS TO SEARCH MULTIPLE DIGITAL DEVICES AND AT LEAST ONE REQUEST IS LIMITED AND AT LEAST ONE REQUEST IS UNLIMITED, YOU CAN CODE IT AS 'MIXED'. </t>
  </si>
  <si>
    <t xml:space="preserve">IS THE REQUEST TO SEARCH DATA LIMITED IN SOME WAY? A REQUEST IS LIMITED IF THE 'RETURN' PROVIDES SOME LIMITATION THAT NARROWS THE SCOPE OF ELECTRONIC DATA THAT MAY BE SEARCHED OR SEIZED ACCORDING TO CRITERIA LIKE FORMAT/FILE TYPE, APP NAME, APP TYPE, TIME, LOCATION, IDENTITY, KEYWORD, OR TOPIC. FOR EXAMPLE, IF AN 'RETURN' SEEKING TO SEARCH A DEVICE REQUESTS TO SEARCH A CELL PHONE FOR 'CALL RECORDS FROM JUNE 5, 2018 TO JULY 5, 2018' OR FOR 'PHOTOS AND TEXT MESSAGES RELATING TO THE SELLING OF ILLEGAL DRUGS', THAT WOULD BE A LIMITED REQUEST. LIKEWISE, IF AN 'RETURN' SEEKING TO SEARCH A THIRD-PARTY INTERMEDIARY REQUESTS DATA FROM A USER'S ACCOUNT 'RELATED TO DRUG TRAFFICKING' OR 'SHOWING COMMUNICATIONS BETWEEN THIS ACCOUNT AND AN ACCOUNT WITH THE USERNAME @CINDY123', THAT WOULD BE A LIMITED REQUEST. A REQUEST IS UNLIMITED IF THE 'RETURN' EITHER DOES NOT PROVIDE ANY LIMITING LANGUAGE REGARDING WHAT MAY BE SEARCHED OR THE 'RETURN' EXPLICITLY STATES THAT 'EVERYTHING' OR 'ANY AND ALL DATA' (OR SIMILAR LANGUAGE) MAY BE SEARCHED. FOR EXAMPLE, AN 'RETURN' SEEKING TO SEARCH A DEVICE REQUESTS TO SEARCH A CELL PHONE FOR 'ALL DIGITAL FILES' OR 'ALL DATA', THAT WOULD BE AN UNLIMITED SEARCH. LIKEWISE, IF AN 'RETURN' SEEKING TO SEARCH A THIRD-PARTY INTERMEDIARY REQUESTS ‚ÄúALL DATA ASSOCIATED WITH @CINDY123'S ACCOUNT‚ THAT WOULD BE AN UNLIMITED SEARCH. IN OTHER WORDS, A REQUEST IS UNLIMITED IF IT SEEK AUTHORIZATION TO SEARCH AN ENTIRE DEVICE (E.G., 'IPHONE' OR 'CELLPHONE'), TO EXTRACT ALL OF THE DATA FROM A DEVICE (E.G., 'ANY AND ALL DATA ON THE SUSPECT'S LAPTOP'), OR TO SEARCH ALL OF THE DATA RELATED TO A USER'S ACCOUNT WHEN THAT DATA IS HELD BY A THIRD-PARTY INTERMEDIARY; WHEREAS 'LIMITED' MEANS ANY OTHER REQUEST TO CONDUCT A DIGITAL SEARCH. TO THE EXTENT THAT THE 'RETURN' REQUESTS TO SEARCH MULTIPLE DIGITAL DEVICES AND AT LEAST ONE REQUEST IS LIMITED AND AT LEAST ONE REQUEST IS UNLIMITED, YOU CAN CODE IT AS 'MIXED'. </t>
  </si>
  <si>
    <t xml:space="preserve">IF THE PREVIOUS QUESTION DETERMINED THAT THE REQUEST WAS LIMITED, ANALYZE THE PROVIDED RETURN TEXT TO FIND THE LANGUAGE THAT LIMITS THE REQUEST. SOME LANGUAGE WILL LIMIT THE SEARCH BASED ON FORMAT/FILE TYPE (E.G., JPEG FILES). SOME LANGUAGE WILL LIMIT THE SEARCH BASED ON APP NAME (E.G., DATA FROM IMESSAGE). SOME LANGUAGE WILL LIMIT THE SEARCH BASED ON APP TYPE (E.G., APPS FOR VOICE CALLING). SOME LANGUAGE WILL LIMIT THE SEARCH BASED ON TIME (E.G., BETWEEN MAY AND DECEMBER 2023). SOME LANGUAGE WILL LIMIT THE SEARCH BASED ON LOCATION (E.G., DATA FROM CELL TOWERS AT PARTICULAR LOCATIONS). SOME LANGUAGE WILL LIMIT THE SEARCH BASED ON IDENTITY (E.G., MESSAGES BETWEEN @CINDY123 AND @MATT456). SOME LANGUAGE WILL LIMIT THE SEARCH BASED ON KEYWORDS (E.G., ALL FILES CONTAINING THE WORD 'EQUIFAX'). SOME LANGUAGE WILL LIMIT THE SEARCH BASED ON TOPIC (E.G., ALL DATA RELATED TO SEXUAL EXPLOITATION OF A MINOR). PROVIDE ALL LANGUAGE THAT LIMITS THE SEARCH. </t>
  </si>
  <si>
    <t>actor_2</t>
  </si>
  <si>
    <t>actor_4</t>
  </si>
  <si>
    <t>actor_5</t>
  </si>
  <si>
    <t>actor_7</t>
  </si>
  <si>
    <t>actor_8</t>
  </si>
  <si>
    <t>actor_9</t>
  </si>
  <si>
    <t>actor</t>
  </si>
  <si>
    <t>chunktime</t>
  </si>
  <si>
    <t>Avg</t>
  </si>
  <si>
    <t>Max</t>
  </si>
  <si>
    <t>RegEx</t>
  </si>
  <si>
    <t>acc</t>
  </si>
  <si>
    <t>bert F1</t>
  </si>
  <si>
    <t>bert pre</t>
  </si>
  <si>
    <t>bleu</t>
  </si>
  <si>
    <t>rouge-L F1</t>
  </si>
  <si>
    <t>rouge-L pre</t>
  </si>
  <si>
    <t>obj</t>
  </si>
  <si>
    <t>sub</t>
  </si>
  <si>
    <t>Training</t>
  </si>
  <si>
    <t>Accuracy</t>
  </si>
  <si>
    <t>Bert_F1</t>
  </si>
  <si>
    <t>RougeL_F1</t>
  </si>
  <si>
    <t>Bleu_Base</t>
  </si>
  <si>
    <t>Test</t>
  </si>
  <si>
    <t>phi4/ llama3.1</t>
  </si>
  <si>
    <t>objective</t>
  </si>
  <si>
    <t>subjective</t>
  </si>
  <si>
    <t>aggregated</t>
  </si>
  <si>
    <t>compact_objective</t>
  </si>
  <si>
    <t>compacted_subjective</t>
  </si>
  <si>
    <t>difference</t>
  </si>
  <si>
    <t>Actor_1</t>
  </si>
  <si>
    <t>Actor_2</t>
  </si>
  <si>
    <t>Actor_3</t>
  </si>
  <si>
    <t>Actor_4</t>
  </si>
  <si>
    <t>Actor_5</t>
  </si>
  <si>
    <t>Actor_6</t>
  </si>
  <si>
    <t>llama3.1,phi4</t>
  </si>
  <si>
    <t>Differences</t>
  </si>
  <si>
    <t>Matched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</si>
</sst>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0"/>
    <numFmt numFmtId="165" formatCode="0.0000"/>
    <numFmt numFmtId="166" formatCode="0.0000000000"/>
  </numFmts>
  <fonts count="11" x14ac:knownFonts="1">
    <font>
      <sz val="12"/>
      <color theme="1"/>
      <name val="Aptos Narrow"/>
      <family val="2"/>
      <scheme val="minor"/>
    </font>
    <font>
      <b/>
      <sz val="11"/>
      <color theme="1"/>
      <name val="Aptos Narrow"/>
      <family val="2"/>
      <scheme val="minor"/>
    </font>
    <font>
      <sz val="11"/>
      <color rgb="FF000000"/>
      <name val="Aptos Narrow"/>
      <family val="2"/>
      <scheme val="minor"/>
    </font>
    <font>
      <sz val="12"/>
      <color rgb="FFC00000"/>
      <name val="Aptos Narrow"/>
      <family val="2"/>
      <scheme val="minor"/>
    </font>
    <font>
      <sz val="11"/>
      <color rgb="FFC00000"/>
      <name val="Aptos Narrow"/>
      <family val="2"/>
      <scheme val="minor"/>
    </font>
    <font>
      <sz val="11"/>
      <color theme="1"/>
      <name val="Aptos Narrow"/>
      <family val="2"/>
      <scheme val="minor"/>
    </font>
    <font>
      <b/>
      <sz val="10"/>
      <color theme="1"/>
      <name val="Aptos Narrow"/>
      <scheme val="minor"/>
    </font>
    <font>
      <b/>
      <sz val="12"/>
      <color theme="1"/>
      <name val="Aptos Narrow"/>
      <scheme val="minor"/>
    </font>
    <font>
      <sz val="10"/>
      <color theme="1"/>
      <name val="Aptos Narrow"/>
      <scheme val="minor"/>
    </font>
    <font>
      <b/>
      <sz val="11"/>
      <color rgb="FF000000"/>
      <name val="Aptos Narrow"/>
      <family val="2"/>
      <scheme val="minor"/>
    </font>
    <font>
      <sz val="12"/>
      <color rgb="FF000000"/>
      <name val="Aptos Narrow"/>
      <family val="2"/>
      <scheme val="minor"/>
    </font>
  </fonts>
  <fills count="8">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theme="7" tint="0.79998168889431442"/>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thin">
        <color auto="1"/>
      </top>
      <bottom/>
      <diagonal/>
    </border>
    <border>
      <left style="medium">
        <color indexed="64"/>
      </left>
      <right style="medium">
        <color indexed="64"/>
      </right>
      <top style="medium">
        <color indexed="64"/>
      </top>
      <bottom style="thin">
        <color auto="1"/>
      </bottom>
      <diagonal/>
    </border>
    <border>
      <left style="thin">
        <color indexed="64"/>
      </left>
      <right/>
      <top/>
      <bottom style="thin">
        <color indexed="64"/>
      </bottom>
      <diagonal/>
    </border>
    <border>
      <left style="medium">
        <color indexed="64"/>
      </left>
      <right style="medium">
        <color indexed="64"/>
      </right>
      <top style="thin">
        <color auto="1"/>
      </top>
      <bottom style="thin">
        <color auto="1"/>
      </bottom>
      <diagonal/>
    </border>
    <border>
      <left style="thin">
        <color auto="1"/>
      </left>
      <right/>
      <top/>
      <bottom/>
      <diagonal/>
    </border>
    <border>
      <left style="medium">
        <color indexed="64"/>
      </left>
      <right style="medium">
        <color indexed="64"/>
      </right>
      <top style="thin">
        <color auto="1"/>
      </top>
      <bottom style="medium">
        <color indexed="64"/>
      </bottom>
      <diagonal/>
    </border>
    <border>
      <left/>
      <right/>
      <top style="thin">
        <color auto="1"/>
      </top>
      <bottom style="thin">
        <color auto="1"/>
      </bottom>
      <diagonal/>
    </border>
    <border>
      <left/>
      <right style="thin">
        <color indexed="64"/>
      </right>
      <top/>
      <bottom/>
      <diagonal/>
    </border>
  </borders>
  <cellStyleXfs count="1">
    <xf numFmtId="0" fontId="0" fillId="0" borderId="0"/>
  </cellStyleXfs>
  <cellXfs count="129">
    <xf numFmtId="0" fontId="0" fillId="0" borderId="0" xfId="0"/>
    <xf numFmtId="0" fontId="1" fillId="0" borderId="1" xfId="0" applyFont="1" applyBorder="1" applyAlignment="1">
      <alignment horizontal="center" vertical="top"/>
    </xf>
    <xf numFmtId="0" fontId="0" fillId="0" borderId="1" xfId="0" applyBorder="1"/>
    <xf numFmtId="164" fontId="1" fillId="0" borderId="1" xfId="0" applyNumberFormat="1" applyFont="1" applyBorder="1" applyAlignment="1">
      <alignment horizontal="center" vertical="top"/>
    </xf>
    <xf numFmtId="164" fontId="0" fillId="0" borderId="1" xfId="0" applyNumberFormat="1" applyBorder="1"/>
    <xf numFmtId="164" fontId="0" fillId="0" borderId="0" xfId="0" applyNumberFormat="1"/>
    <xf numFmtId="164" fontId="2" fillId="0" borderId="1" xfId="0" applyNumberFormat="1" applyFont="1" applyBorder="1"/>
    <xf numFmtId="164" fontId="3" fillId="0" borderId="0" xfId="0" applyNumberFormat="1" applyFont="1"/>
    <xf numFmtId="0" fontId="4" fillId="0" borderId="1" xfId="0" applyFont="1" applyBorder="1"/>
    <xf numFmtId="164" fontId="4" fillId="0" borderId="1" xfId="0" applyNumberFormat="1" applyFont="1" applyBorder="1"/>
    <xf numFmtId="0" fontId="0" fillId="0" borderId="0" xfId="0" applyAlignment="1">
      <alignment horizontal="center"/>
    </xf>
    <xf numFmtId="164" fontId="5" fillId="0" borderId="1" xfId="0" applyNumberFormat="1" applyFont="1" applyBorder="1"/>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6" fillId="0" borderId="4" xfId="0" applyFont="1" applyBorder="1" applyAlignment="1">
      <alignment horizontal="center" vertical="center" wrapText="1"/>
    </xf>
    <xf numFmtId="49" fontId="6" fillId="0" borderId="6" xfId="0" applyNumberFormat="1" applyFont="1" applyBorder="1" applyAlignment="1">
      <alignment horizontal="center" vertical="center" wrapText="1"/>
    </xf>
    <xf numFmtId="0" fontId="7" fillId="0" borderId="0" xfId="0" applyFont="1" applyAlignment="1">
      <alignment horizontal="center"/>
    </xf>
    <xf numFmtId="0" fontId="8" fillId="0" borderId="7" xfId="0" applyFont="1" applyBorder="1" applyAlignment="1">
      <alignment vertical="center"/>
    </xf>
    <xf numFmtId="0" fontId="8" fillId="0" borderId="1" xfId="0" applyFont="1" applyBorder="1" applyAlignment="1">
      <alignment vertical="center"/>
    </xf>
    <xf numFmtId="0" fontId="8" fillId="0" borderId="1" xfId="0" applyFont="1" applyBorder="1" applyAlignment="1">
      <alignment vertical="center" wrapText="1"/>
    </xf>
    <xf numFmtId="0" fontId="8" fillId="0" borderId="1" xfId="0" applyFont="1" applyBorder="1" applyAlignment="1">
      <alignment horizontal="center" vertical="center" wrapText="1"/>
    </xf>
    <xf numFmtId="49" fontId="8" fillId="0" borderId="9" xfId="0" applyNumberFormat="1" applyFont="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wrapText="1"/>
    </xf>
    <xf numFmtId="49" fontId="0" fillId="0" borderId="0" xfId="0" applyNumberFormat="1" applyAlignment="1">
      <alignment vertical="center" wrapText="1"/>
    </xf>
    <xf numFmtId="164" fontId="1" fillId="0" borderId="1" xfId="0" applyNumberFormat="1" applyFont="1" applyBorder="1" applyAlignment="1">
      <alignment horizontal="center"/>
    </xf>
    <xf numFmtId="164" fontId="4" fillId="0" borderId="0" xfId="0" applyNumberFormat="1" applyFont="1"/>
    <xf numFmtId="0" fontId="9" fillId="0" borderId="1" xfId="0" applyFont="1" applyBorder="1" applyAlignment="1">
      <alignment horizontal="center" vertical="top"/>
    </xf>
    <xf numFmtId="0" fontId="9" fillId="0" borderId="11" xfId="0" applyFont="1" applyBorder="1" applyAlignment="1">
      <alignment horizontal="center" vertical="top"/>
    </xf>
    <xf numFmtId="164" fontId="9" fillId="0" borderId="11" xfId="0" applyNumberFormat="1" applyFont="1" applyBorder="1" applyAlignment="1">
      <alignment horizontal="center" vertical="top"/>
    </xf>
    <xf numFmtId="0" fontId="10" fillId="0" borderId="10" xfId="0" applyFont="1" applyBorder="1"/>
    <xf numFmtId="0" fontId="10" fillId="0" borderId="12" xfId="0" applyFont="1" applyBorder="1"/>
    <xf numFmtId="164" fontId="10" fillId="0" borderId="12" xfId="0" applyNumberFormat="1" applyFont="1" applyBorder="1"/>
    <xf numFmtId="0" fontId="3" fillId="0" borderId="0" xfId="0" applyFont="1"/>
    <xf numFmtId="165" fontId="0" fillId="0" borderId="0" xfId="0" applyNumberFormat="1"/>
    <xf numFmtId="165" fontId="0" fillId="0" borderId="1" xfId="0" applyNumberFormat="1" applyBorder="1"/>
    <xf numFmtId="0" fontId="0" fillId="0" borderId="1" xfId="0" applyBorder="1" applyAlignment="1">
      <alignment horizontal="center"/>
    </xf>
    <xf numFmtId="0" fontId="7" fillId="0" borderId="1" xfId="0" applyFont="1" applyBorder="1" applyAlignment="1">
      <alignment horizontal="center"/>
    </xf>
    <xf numFmtId="164" fontId="5" fillId="0" borderId="0" xfId="0" applyNumberFormat="1" applyFont="1"/>
    <xf numFmtId="0" fontId="5" fillId="0" borderId="1" xfId="0" applyFont="1" applyBorder="1"/>
    <xf numFmtId="0" fontId="10" fillId="0" borderId="0" xfId="0" applyFont="1"/>
    <xf numFmtId="0" fontId="2" fillId="0" borderId="1" xfId="0" applyFont="1" applyBorder="1"/>
    <xf numFmtId="49" fontId="6" fillId="6" borderId="5" xfId="0" applyNumberFormat="1" applyFont="1" applyFill="1" applyBorder="1" applyAlignment="1">
      <alignment horizontal="center" vertical="center" wrapText="1"/>
    </xf>
    <xf numFmtId="49" fontId="8" fillId="6" borderId="1" xfId="0" applyNumberFormat="1" applyFont="1" applyFill="1" applyBorder="1" applyAlignment="1">
      <alignment vertical="center" wrapText="1"/>
    </xf>
    <xf numFmtId="164" fontId="10" fillId="0" borderId="0" xfId="0" applyNumberFormat="1" applyFont="1"/>
    <xf numFmtId="164" fontId="2" fillId="0" borderId="11" xfId="0" applyNumberFormat="1" applyFont="1" applyBorder="1"/>
    <xf numFmtId="164" fontId="4" fillId="0" borderId="11" xfId="0" applyNumberFormat="1" applyFont="1" applyBorder="1"/>
    <xf numFmtId="166" fontId="0" fillId="0" borderId="0" xfId="0" applyNumberFormat="1"/>
    <xf numFmtId="166" fontId="7" fillId="0" borderId="0" xfId="0" applyNumberFormat="1" applyFont="1" applyAlignment="1">
      <alignment horizontal="center"/>
    </xf>
    <xf numFmtId="165" fontId="1" fillId="0" borderId="18" xfId="0" applyNumberFormat="1" applyFont="1" applyBorder="1" applyAlignment="1">
      <alignment horizontal="center" vertical="top"/>
    </xf>
    <xf numFmtId="165" fontId="1" fillId="0" borderId="20" xfId="0" applyNumberFormat="1" applyFont="1" applyBorder="1" applyAlignment="1">
      <alignment horizontal="center" vertical="top"/>
    </xf>
    <xf numFmtId="165" fontId="1" fillId="0" borderId="7" xfId="0" applyNumberFormat="1" applyFont="1" applyBorder="1" applyAlignment="1">
      <alignment horizontal="center" vertical="top"/>
    </xf>
    <xf numFmtId="165" fontId="1" fillId="0" borderId="1" xfId="0" applyNumberFormat="1" applyFont="1" applyBorder="1" applyAlignment="1">
      <alignment horizontal="center" vertical="top"/>
    </xf>
    <xf numFmtId="165" fontId="1" fillId="0" borderId="9" xfId="0" applyNumberFormat="1" applyFont="1" applyBorder="1" applyAlignment="1">
      <alignment horizontal="center" vertical="top"/>
    </xf>
    <xf numFmtId="165" fontId="1" fillId="5" borderId="9" xfId="0" applyNumberFormat="1" applyFont="1" applyFill="1" applyBorder="1" applyAlignment="1">
      <alignment horizontal="center" vertical="top"/>
    </xf>
    <xf numFmtId="165" fontId="0" fillId="5" borderId="1" xfId="0" applyNumberFormat="1" applyFill="1" applyBorder="1"/>
    <xf numFmtId="1" fontId="0" fillId="5" borderId="1" xfId="0" applyNumberFormat="1" applyFill="1" applyBorder="1"/>
    <xf numFmtId="165" fontId="1" fillId="5" borderId="20" xfId="0" applyNumberFormat="1" applyFont="1" applyFill="1" applyBorder="1"/>
    <xf numFmtId="165" fontId="0" fillId="5" borderId="7" xfId="0" applyNumberFormat="1" applyFill="1" applyBorder="1"/>
    <xf numFmtId="165" fontId="0" fillId="5" borderId="9" xfId="0" applyNumberFormat="1" applyFill="1" applyBorder="1"/>
    <xf numFmtId="165" fontId="1" fillId="5" borderId="20" xfId="0" applyNumberFormat="1" applyFont="1" applyFill="1" applyBorder="1" applyAlignment="1">
      <alignment horizontal="right"/>
    </xf>
    <xf numFmtId="1" fontId="0" fillId="0" borderId="1" xfId="0" applyNumberFormat="1" applyBorder="1"/>
    <xf numFmtId="165" fontId="1" fillId="0" borderId="20" xfId="0" applyNumberFormat="1" applyFont="1" applyBorder="1"/>
    <xf numFmtId="165" fontId="0" fillId="0" borderId="7" xfId="0" applyNumberFormat="1" applyBorder="1"/>
    <xf numFmtId="165" fontId="0" fillId="0" borderId="9" xfId="0" applyNumberFormat="1" applyBorder="1"/>
    <xf numFmtId="165" fontId="1" fillId="0" borderId="20" xfId="0" applyNumberFormat="1" applyFont="1" applyBorder="1" applyAlignment="1">
      <alignment horizontal="right"/>
    </xf>
    <xf numFmtId="165" fontId="1" fillId="0" borderId="22" xfId="0" applyNumberFormat="1" applyFont="1" applyBorder="1"/>
    <xf numFmtId="165" fontId="0" fillId="0" borderId="14" xfId="0" applyNumberFormat="1" applyBorder="1"/>
    <xf numFmtId="165" fontId="0" fillId="0" borderId="15" xfId="0" applyNumberFormat="1" applyBorder="1"/>
    <xf numFmtId="165" fontId="0" fillId="0" borderId="16" xfId="0" applyNumberFormat="1" applyBorder="1"/>
    <xf numFmtId="165" fontId="0" fillId="5" borderId="16" xfId="0" applyNumberFormat="1" applyFill="1" applyBorder="1"/>
    <xf numFmtId="165" fontId="1" fillId="0" borderId="22" xfId="0" applyNumberFormat="1" applyFont="1" applyBorder="1" applyAlignment="1">
      <alignment horizontal="right"/>
    </xf>
    <xf numFmtId="165" fontId="0" fillId="0" borderId="18" xfId="0" applyNumberFormat="1" applyBorder="1"/>
    <xf numFmtId="165" fontId="1" fillId="0" borderId="3" xfId="0" applyNumberFormat="1" applyFont="1" applyBorder="1"/>
    <xf numFmtId="165" fontId="0" fillId="0" borderId="4" xfId="0" applyNumberFormat="1" applyBorder="1"/>
    <xf numFmtId="165" fontId="0" fillId="0" borderId="6" xfId="0" applyNumberFormat="1" applyBorder="1"/>
    <xf numFmtId="165" fontId="0" fillId="0" borderId="3" xfId="0" applyNumberFormat="1" applyBorder="1"/>
    <xf numFmtId="165" fontId="0" fillId="5" borderId="6" xfId="0" applyNumberFormat="1" applyFill="1" applyBorder="1"/>
    <xf numFmtId="165" fontId="1" fillId="0" borderId="18" xfId="0" applyNumberFormat="1" applyFont="1" applyBorder="1" applyAlignment="1">
      <alignment horizontal="right"/>
    </xf>
    <xf numFmtId="165" fontId="0" fillId="0" borderId="22" xfId="0" applyNumberFormat="1" applyBorder="1"/>
    <xf numFmtId="165" fontId="1" fillId="0" borderId="14" xfId="0" applyNumberFormat="1" applyFont="1" applyBorder="1"/>
    <xf numFmtId="165" fontId="1" fillId="0" borderId="4" xfId="0" applyNumberFormat="1" applyFont="1" applyBorder="1"/>
    <xf numFmtId="165" fontId="1" fillId="0" borderId="15" xfId="0" applyNumberFormat="1" applyFont="1" applyBorder="1"/>
    <xf numFmtId="0" fontId="0" fillId="0" borderId="1" xfId="0" applyBorder="1" applyAlignment="1">
      <alignment horizontal="right"/>
    </xf>
    <xf numFmtId="164" fontId="0" fillId="0" borderId="1" xfId="0" applyNumberFormat="1" applyBorder="1" applyAlignment="1">
      <alignment horizontal="right"/>
    </xf>
    <xf numFmtId="0" fontId="0" fillId="0" borderId="11" xfId="0" applyBorder="1"/>
    <xf numFmtId="0" fontId="0" fillId="0" borderId="12" xfId="0" applyBorder="1"/>
    <xf numFmtId="0" fontId="7" fillId="0" borderId="1" xfId="0" applyFont="1" applyBorder="1" applyAlignment="1">
      <alignment horizontal="center" vertical="center"/>
    </xf>
    <xf numFmtId="0" fontId="7" fillId="0" borderId="0" xfId="0" applyFont="1" applyAlignment="1">
      <alignment horizontal="center" vertical="center"/>
    </xf>
    <xf numFmtId="0" fontId="7" fillId="0" borderId="1" xfId="0" applyFont="1" applyBorder="1" applyAlignment="1">
      <alignment vertical="center"/>
    </xf>
    <xf numFmtId="0" fontId="7" fillId="0" borderId="0" xfId="0" applyFont="1" applyAlignment="1">
      <alignment vertical="center"/>
    </xf>
    <xf numFmtId="0" fontId="7" fillId="0" borderId="11" xfId="0" applyFont="1" applyBorder="1" applyAlignment="1">
      <alignment vertical="center"/>
    </xf>
    <xf numFmtId="0" fontId="0" fillId="6" borderId="0" xfId="0" applyFill="1"/>
    <xf numFmtId="0" fontId="1" fillId="7" borderId="1" xfId="0" applyFont="1" applyFill="1" applyBorder="1" applyAlignment="1">
      <alignment horizontal="center" vertical="top"/>
    </xf>
    <xf numFmtId="0" fontId="0" fillId="7" borderId="1" xfId="0" applyFill="1" applyBorder="1"/>
    <xf numFmtId="0" fontId="0" fillId="7" borderId="0" xfId="0" applyFill="1"/>
    <xf numFmtId="164" fontId="0" fillId="7" borderId="1" xfId="0" applyNumberFormat="1" applyFill="1" applyBorder="1"/>
    <xf numFmtId="164" fontId="0" fillId="6" borderId="1" xfId="0" applyNumberFormat="1" applyFill="1" applyBorder="1"/>
    <xf numFmtId="0" fontId="0" fillId="6" borderId="1" xfId="0" applyFill="1" applyBorder="1"/>
    <xf numFmtId="0" fontId="8" fillId="0" borderId="1" xfId="0" applyFont="1" applyBorder="1" applyAlignment="1">
      <alignment horizontal="center" vertical="center"/>
    </xf>
    <xf numFmtId="0" fontId="8" fillId="0" borderId="1" xfId="0" applyFont="1" applyBorder="1" applyAlignment="1">
      <alignment horizontal="center" vertical="center" wrapText="1"/>
    </xf>
    <xf numFmtId="0" fontId="8" fillId="0" borderId="8"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0" xfId="0" applyFont="1" applyBorder="1" applyAlignment="1">
      <alignment horizontal="center" vertical="center" wrapText="1"/>
    </xf>
    <xf numFmtId="0" fontId="8" fillId="2" borderId="1" xfId="0" applyFont="1" applyFill="1" applyBorder="1" applyAlignment="1">
      <alignment horizontal="center" vertical="center"/>
    </xf>
    <xf numFmtId="0" fontId="8" fillId="3" borderId="1" xfId="0" applyFont="1" applyFill="1" applyBorder="1" applyAlignment="1">
      <alignment horizontal="center" vertical="center"/>
    </xf>
    <xf numFmtId="0" fontId="8" fillId="4" borderId="1" xfId="0" applyFont="1" applyFill="1" applyBorder="1" applyAlignment="1">
      <alignment horizontal="center" vertical="center"/>
    </xf>
    <xf numFmtId="0" fontId="7" fillId="0" borderId="1" xfId="0" applyFont="1" applyBorder="1" applyAlignment="1">
      <alignment horizontal="center" vertical="center"/>
    </xf>
    <xf numFmtId="0" fontId="7" fillId="0" borderId="11" xfId="0" applyFont="1" applyBorder="1" applyAlignment="1">
      <alignment horizontal="center" vertical="center"/>
    </xf>
    <xf numFmtId="0" fontId="0" fillId="0" borderId="1" xfId="0" applyBorder="1" applyAlignment="1">
      <alignment horizontal="center" vertical="center"/>
    </xf>
    <xf numFmtId="165" fontId="1" fillId="0" borderId="3" xfId="0" applyNumberFormat="1" applyFont="1" applyBorder="1" applyAlignment="1">
      <alignment horizontal="center" vertical="top"/>
    </xf>
    <xf numFmtId="165" fontId="1" fillId="0" borderId="4" xfId="0" applyNumberFormat="1" applyFont="1" applyBorder="1" applyAlignment="1">
      <alignment horizontal="center" vertical="top"/>
    </xf>
    <xf numFmtId="165" fontId="1" fillId="0" borderId="6" xfId="0" applyNumberFormat="1" applyFont="1" applyBorder="1" applyAlignment="1">
      <alignment horizontal="center" vertical="top"/>
    </xf>
    <xf numFmtId="165" fontId="1" fillId="0" borderId="18" xfId="0" applyNumberFormat="1" applyFont="1" applyBorder="1" applyAlignment="1">
      <alignment horizontal="center" vertical="center"/>
    </xf>
    <xf numFmtId="165" fontId="1" fillId="0" borderId="20" xfId="0" applyNumberFormat="1" applyFont="1" applyBorder="1" applyAlignment="1">
      <alignment horizontal="center" vertical="center"/>
    </xf>
    <xf numFmtId="1" fontId="0" fillId="0" borderId="17" xfId="0" applyNumberFormat="1" applyBorder="1" applyAlignment="1">
      <alignment horizontal="center" vertical="center"/>
    </xf>
    <xf numFmtId="1" fontId="0" fillId="0" borderId="21" xfId="0" applyNumberFormat="1" applyBorder="1" applyAlignment="1">
      <alignment horizontal="center" vertical="center"/>
    </xf>
    <xf numFmtId="1" fontId="0" fillId="0" borderId="19" xfId="0" applyNumberFormat="1" applyBorder="1" applyAlignment="1">
      <alignment horizontal="center" vertical="center"/>
    </xf>
    <xf numFmtId="165" fontId="0" fillId="0" borderId="13" xfId="0" applyNumberFormat="1" applyBorder="1" applyAlignment="1">
      <alignment horizontal="center"/>
    </xf>
    <xf numFmtId="165" fontId="0" fillId="0" borderId="23" xfId="0" applyNumberFormat="1" applyBorder="1" applyAlignment="1">
      <alignment horizontal="center"/>
    </xf>
    <xf numFmtId="165" fontId="0" fillId="0" borderId="0" xfId="0" applyNumberFormat="1" applyAlignment="1">
      <alignment horizontal="center"/>
    </xf>
    <xf numFmtId="165" fontId="0" fillId="0" borderId="24" xfId="0" applyNumberFormat="1" applyBorder="1" applyAlignment="1">
      <alignment horizontal="center"/>
    </xf>
    <xf numFmtId="165" fontId="1" fillId="0" borderId="8" xfId="0" applyNumberFormat="1" applyFont="1" applyBorder="1" applyAlignment="1">
      <alignment horizontal="center" vertical="center"/>
    </xf>
    <xf numFmtId="165" fontId="1" fillId="0" borderId="10" xfId="0" applyNumberFormat="1" applyFont="1" applyBorder="1" applyAlignment="1">
      <alignment horizontal="center" vertical="center"/>
    </xf>
    <xf numFmtId="1" fontId="1" fillId="0" borderId="8" xfId="0" applyNumberFormat="1" applyFont="1" applyBorder="1" applyAlignment="1">
      <alignment horizontal="center" vertical="center"/>
    </xf>
    <xf numFmtId="1" fontId="1" fillId="0" borderId="10" xfId="0" applyNumberFormat="1" applyFont="1" applyBorder="1" applyAlignment="1">
      <alignment horizontal="center" vertical="center"/>
    </xf>
    <xf numFmtId="1" fontId="1" fillId="0" borderId="17" xfId="0" applyNumberFormat="1" applyFont="1" applyBorder="1" applyAlignment="1">
      <alignment horizontal="center" vertical="center"/>
    </xf>
    <xf numFmtId="1" fontId="1" fillId="0" borderId="19"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iDX_Paper!$AG$1</c:f>
              <c:strCache>
                <c:ptCount val="1"/>
                <c:pt idx="0">
                  <c:v>ftllama3.1</c:v>
                </c:pt>
              </c:strCache>
            </c:strRef>
          </c:tx>
          <c:spPr>
            <a:solidFill>
              <a:schemeClr val="accent1"/>
            </a:solidFill>
            <a:ln>
              <a:noFill/>
            </a:ln>
            <a:effectLst/>
          </c:spPr>
          <c:invertIfNegative val="0"/>
          <c:cat>
            <c:multiLvlStrRef>
              <c:f>iDX_Paper!$AE$2:$AF$9</c:f>
              <c:multiLvlStrCache>
                <c:ptCount val="8"/>
                <c:lvl>
                  <c:pt idx="0">
                    <c:v>Accuracy</c:v>
                  </c:pt>
                  <c:pt idx="1">
                    <c:v>Bert_F1</c:v>
                  </c:pt>
                  <c:pt idx="2">
                    <c:v>RougeL_F1</c:v>
                  </c:pt>
                  <c:pt idx="3">
                    <c:v>Bleu_Base</c:v>
                  </c:pt>
                  <c:pt idx="4">
                    <c:v>Accuracy</c:v>
                  </c:pt>
                  <c:pt idx="5">
                    <c:v>Bert_F1</c:v>
                  </c:pt>
                  <c:pt idx="6">
                    <c:v>RougeL_F1</c:v>
                  </c:pt>
                  <c:pt idx="7">
                    <c:v>Bleu_Base</c:v>
                  </c:pt>
                </c:lvl>
                <c:lvl>
                  <c:pt idx="0">
                    <c:v>Training</c:v>
                  </c:pt>
                  <c:pt idx="4">
                    <c:v>Test</c:v>
                  </c:pt>
                </c:lvl>
              </c:multiLvlStrCache>
            </c:multiLvlStrRef>
          </c:cat>
          <c:val>
            <c:numRef>
              <c:f>iDX_Paper!$AG$2:$AG$9</c:f>
              <c:numCache>
                <c:formatCode>0.00000000</c:formatCode>
                <c:ptCount val="8"/>
                <c:pt idx="0">
                  <c:v>0.76459420289855085</c:v>
                </c:pt>
                <c:pt idx="1">
                  <c:v>0.78218809321948424</c:v>
                </c:pt>
                <c:pt idx="2">
                  <c:v>0.78218809360000008</c:v>
                </c:pt>
                <c:pt idx="3">
                  <c:v>8.3587327756685703E-2</c:v>
                </c:pt>
                <c:pt idx="4">
                  <c:v>0.73292318840579729</c:v>
                </c:pt>
                <c:pt idx="5">
                  <c:v>0.80146372648647801</c:v>
                </c:pt>
                <c:pt idx="6">
                  <c:v>0.64935206000000001</c:v>
                </c:pt>
                <c:pt idx="7">
                  <c:v>0.106017689711916</c:v>
                </c:pt>
              </c:numCache>
            </c:numRef>
          </c:val>
          <c:extLst>
            <c:ext xmlns:c16="http://schemas.microsoft.com/office/drawing/2014/chart" uri="{C3380CC4-5D6E-409C-BE32-E72D297353CC}">
              <c16:uniqueId val="{00000000-65F0-7D43-8D7D-9F015B5AF341}"/>
            </c:ext>
          </c:extLst>
        </c:ser>
        <c:ser>
          <c:idx val="1"/>
          <c:order val="1"/>
          <c:tx>
            <c:strRef>
              <c:f>iDX_Paper!$AH$1</c:f>
              <c:strCache>
                <c:ptCount val="1"/>
                <c:pt idx="0">
                  <c:v>ftphi4</c:v>
                </c:pt>
              </c:strCache>
            </c:strRef>
          </c:tx>
          <c:spPr>
            <a:solidFill>
              <a:schemeClr val="accent2"/>
            </a:solidFill>
            <a:ln>
              <a:noFill/>
            </a:ln>
            <a:effectLst/>
          </c:spPr>
          <c:invertIfNegative val="0"/>
          <c:cat>
            <c:multiLvlStrRef>
              <c:f>iDX_Paper!$AE$2:$AF$9</c:f>
              <c:multiLvlStrCache>
                <c:ptCount val="8"/>
                <c:lvl>
                  <c:pt idx="0">
                    <c:v>Accuracy</c:v>
                  </c:pt>
                  <c:pt idx="1">
                    <c:v>Bert_F1</c:v>
                  </c:pt>
                  <c:pt idx="2">
                    <c:v>RougeL_F1</c:v>
                  </c:pt>
                  <c:pt idx="3">
                    <c:v>Bleu_Base</c:v>
                  </c:pt>
                  <c:pt idx="4">
                    <c:v>Accuracy</c:v>
                  </c:pt>
                  <c:pt idx="5">
                    <c:v>Bert_F1</c:v>
                  </c:pt>
                  <c:pt idx="6">
                    <c:v>RougeL_F1</c:v>
                  </c:pt>
                  <c:pt idx="7">
                    <c:v>Bleu_Base</c:v>
                  </c:pt>
                </c:lvl>
                <c:lvl>
                  <c:pt idx="0">
                    <c:v>Training</c:v>
                  </c:pt>
                  <c:pt idx="4">
                    <c:v>Test</c:v>
                  </c:pt>
                </c:lvl>
              </c:multiLvlStrCache>
            </c:multiLvlStrRef>
          </c:cat>
          <c:val>
            <c:numRef>
              <c:f>iDX_Paper!$AH$2:$AH$9</c:f>
              <c:numCache>
                <c:formatCode>0.00000000</c:formatCode>
                <c:ptCount val="8"/>
                <c:pt idx="0">
                  <c:v>0.80993913043478227</c:v>
                </c:pt>
                <c:pt idx="1">
                  <c:v>0.36839029857090494</c:v>
                </c:pt>
                <c:pt idx="2">
                  <c:v>0.3683902987999999</c:v>
                </c:pt>
                <c:pt idx="3">
                  <c:v>4.9763657819545504E-2</c:v>
                </c:pt>
                <c:pt idx="4">
                  <c:v>0.79627536231884055</c:v>
                </c:pt>
                <c:pt idx="5">
                  <c:v>0.36905608453069361</c:v>
                </c:pt>
                <c:pt idx="6">
                  <c:v>0.28529631999999999</c:v>
                </c:pt>
                <c:pt idx="7">
                  <c:v>6.3546824069427701E-2</c:v>
                </c:pt>
              </c:numCache>
            </c:numRef>
          </c:val>
          <c:extLst>
            <c:ext xmlns:c16="http://schemas.microsoft.com/office/drawing/2014/chart" uri="{C3380CC4-5D6E-409C-BE32-E72D297353CC}">
              <c16:uniqueId val="{00000001-65F0-7D43-8D7D-9F015B5AF341}"/>
            </c:ext>
          </c:extLst>
        </c:ser>
        <c:ser>
          <c:idx val="2"/>
          <c:order val="2"/>
          <c:tx>
            <c:strRef>
              <c:f>iDX_Paper!$AI$1</c:f>
              <c:strCache>
                <c:ptCount val="1"/>
                <c:pt idx="0">
                  <c:v>llama3.1</c:v>
                </c:pt>
              </c:strCache>
            </c:strRef>
          </c:tx>
          <c:spPr>
            <a:solidFill>
              <a:schemeClr val="accent3"/>
            </a:solidFill>
            <a:ln>
              <a:noFill/>
            </a:ln>
            <a:effectLst/>
          </c:spPr>
          <c:invertIfNegative val="0"/>
          <c:cat>
            <c:multiLvlStrRef>
              <c:f>iDX_Paper!$AE$2:$AF$9</c:f>
              <c:multiLvlStrCache>
                <c:ptCount val="8"/>
                <c:lvl>
                  <c:pt idx="0">
                    <c:v>Accuracy</c:v>
                  </c:pt>
                  <c:pt idx="1">
                    <c:v>Bert_F1</c:v>
                  </c:pt>
                  <c:pt idx="2">
                    <c:v>RougeL_F1</c:v>
                  </c:pt>
                  <c:pt idx="3">
                    <c:v>Bleu_Base</c:v>
                  </c:pt>
                  <c:pt idx="4">
                    <c:v>Accuracy</c:v>
                  </c:pt>
                  <c:pt idx="5">
                    <c:v>Bert_F1</c:v>
                  </c:pt>
                  <c:pt idx="6">
                    <c:v>RougeL_F1</c:v>
                  </c:pt>
                  <c:pt idx="7">
                    <c:v>Bleu_Base</c:v>
                  </c:pt>
                </c:lvl>
                <c:lvl>
                  <c:pt idx="0">
                    <c:v>Training</c:v>
                  </c:pt>
                  <c:pt idx="4">
                    <c:v>Test</c:v>
                  </c:pt>
                </c:lvl>
              </c:multiLvlStrCache>
            </c:multiLvlStrRef>
          </c:cat>
          <c:val>
            <c:numRef>
              <c:f>iDX_Paper!$AI$2:$AI$9</c:f>
              <c:numCache>
                <c:formatCode>0.00000000</c:formatCode>
                <c:ptCount val="8"/>
                <c:pt idx="0">
                  <c:v>0.67038985507246351</c:v>
                </c:pt>
                <c:pt idx="1">
                  <c:v>0.46966979044675788</c:v>
                </c:pt>
                <c:pt idx="2">
                  <c:v>0.46966979040000006</c:v>
                </c:pt>
                <c:pt idx="3">
                  <c:v>0.13287347444318501</c:v>
                </c:pt>
                <c:pt idx="4">
                  <c:v>0.74161159420289857</c:v>
                </c:pt>
                <c:pt idx="5">
                  <c:v>0.49304202881881126</c:v>
                </c:pt>
                <c:pt idx="6">
                  <c:v>0.45183795999999998</c:v>
                </c:pt>
                <c:pt idx="7">
                  <c:v>0.10396355369926499</c:v>
                </c:pt>
              </c:numCache>
            </c:numRef>
          </c:val>
          <c:extLst>
            <c:ext xmlns:c16="http://schemas.microsoft.com/office/drawing/2014/chart" uri="{C3380CC4-5D6E-409C-BE32-E72D297353CC}">
              <c16:uniqueId val="{00000002-65F0-7D43-8D7D-9F015B5AF341}"/>
            </c:ext>
          </c:extLst>
        </c:ser>
        <c:ser>
          <c:idx val="3"/>
          <c:order val="3"/>
          <c:tx>
            <c:strRef>
              <c:f>iDX_Paper!$AJ$1</c:f>
              <c:strCache>
                <c:ptCount val="1"/>
                <c:pt idx="0">
                  <c:v>phi4</c:v>
                </c:pt>
              </c:strCache>
            </c:strRef>
          </c:tx>
          <c:spPr>
            <a:solidFill>
              <a:schemeClr val="accent4"/>
            </a:solidFill>
            <a:ln>
              <a:noFill/>
            </a:ln>
            <a:effectLst/>
          </c:spPr>
          <c:invertIfNegative val="0"/>
          <c:cat>
            <c:multiLvlStrRef>
              <c:f>iDX_Paper!$AE$2:$AF$9</c:f>
              <c:multiLvlStrCache>
                <c:ptCount val="8"/>
                <c:lvl>
                  <c:pt idx="0">
                    <c:v>Accuracy</c:v>
                  </c:pt>
                  <c:pt idx="1">
                    <c:v>Bert_F1</c:v>
                  </c:pt>
                  <c:pt idx="2">
                    <c:v>RougeL_F1</c:v>
                  </c:pt>
                  <c:pt idx="3">
                    <c:v>Bleu_Base</c:v>
                  </c:pt>
                  <c:pt idx="4">
                    <c:v>Accuracy</c:v>
                  </c:pt>
                  <c:pt idx="5">
                    <c:v>Bert_F1</c:v>
                  </c:pt>
                  <c:pt idx="6">
                    <c:v>RougeL_F1</c:v>
                  </c:pt>
                  <c:pt idx="7">
                    <c:v>Bleu_Base</c:v>
                  </c:pt>
                </c:lvl>
                <c:lvl>
                  <c:pt idx="0">
                    <c:v>Training</c:v>
                  </c:pt>
                  <c:pt idx="4">
                    <c:v>Test</c:v>
                  </c:pt>
                </c:lvl>
              </c:multiLvlStrCache>
            </c:multiLvlStrRef>
          </c:cat>
          <c:val>
            <c:numRef>
              <c:f>iDX_Paper!$AJ$2:$AJ$9</c:f>
              <c:numCache>
                <c:formatCode>0.00000000</c:formatCode>
                <c:ptCount val="8"/>
                <c:pt idx="0">
                  <c:v>0.78053913043478285</c:v>
                </c:pt>
                <c:pt idx="1">
                  <c:v>0.33812054975543659</c:v>
                </c:pt>
                <c:pt idx="2">
                  <c:v>0.33812055080000009</c:v>
                </c:pt>
                <c:pt idx="3">
                  <c:v>4.3696571997965804E-2</c:v>
                </c:pt>
                <c:pt idx="4">
                  <c:v>0.75734637681159411</c:v>
                </c:pt>
                <c:pt idx="5">
                  <c:v>0.33916137068612184</c:v>
                </c:pt>
                <c:pt idx="6">
                  <c:v>0.10960428999999999</c:v>
                </c:pt>
                <c:pt idx="7">
                  <c:v>4.9034636248168999E-2</c:v>
                </c:pt>
              </c:numCache>
            </c:numRef>
          </c:val>
          <c:extLst>
            <c:ext xmlns:c16="http://schemas.microsoft.com/office/drawing/2014/chart" uri="{C3380CC4-5D6E-409C-BE32-E72D297353CC}">
              <c16:uniqueId val="{00000003-65F0-7D43-8D7D-9F015B5AF341}"/>
            </c:ext>
          </c:extLst>
        </c:ser>
        <c:ser>
          <c:idx val="4"/>
          <c:order val="4"/>
          <c:tx>
            <c:strRef>
              <c:f>iDX_Paper!$AK$1</c:f>
              <c:strCache>
                <c:ptCount val="1"/>
                <c:pt idx="0">
                  <c:v>iDX</c:v>
                </c:pt>
              </c:strCache>
            </c:strRef>
          </c:tx>
          <c:spPr>
            <a:solidFill>
              <a:schemeClr val="accent5"/>
            </a:solidFill>
            <a:ln>
              <a:noFill/>
            </a:ln>
            <a:effectLst/>
          </c:spPr>
          <c:invertIfNegative val="0"/>
          <c:cat>
            <c:multiLvlStrRef>
              <c:f>iDX_Paper!$AE$2:$AF$9</c:f>
              <c:multiLvlStrCache>
                <c:ptCount val="8"/>
                <c:lvl>
                  <c:pt idx="0">
                    <c:v>Accuracy</c:v>
                  </c:pt>
                  <c:pt idx="1">
                    <c:v>Bert_F1</c:v>
                  </c:pt>
                  <c:pt idx="2">
                    <c:v>RougeL_F1</c:v>
                  </c:pt>
                  <c:pt idx="3">
                    <c:v>Bleu_Base</c:v>
                  </c:pt>
                  <c:pt idx="4">
                    <c:v>Accuracy</c:v>
                  </c:pt>
                  <c:pt idx="5">
                    <c:v>Bert_F1</c:v>
                  </c:pt>
                  <c:pt idx="6">
                    <c:v>RougeL_F1</c:v>
                  </c:pt>
                  <c:pt idx="7">
                    <c:v>Bleu_Base</c:v>
                  </c:pt>
                </c:lvl>
                <c:lvl>
                  <c:pt idx="0">
                    <c:v>Training</c:v>
                  </c:pt>
                  <c:pt idx="4">
                    <c:v>Test</c:v>
                  </c:pt>
                </c:lvl>
              </c:multiLvlStrCache>
            </c:multiLvlStrRef>
          </c:cat>
          <c:val>
            <c:numRef>
              <c:f>iDX_Paper!$AK$2:$AK$9</c:f>
              <c:numCache>
                <c:formatCode>0.00000000</c:formatCode>
                <c:ptCount val="8"/>
                <c:pt idx="0">
                  <c:v>0.89896376811594203</c:v>
                </c:pt>
                <c:pt idx="1">
                  <c:v>0.7925524991069518</c:v>
                </c:pt>
                <c:pt idx="2">
                  <c:v>0.79255249960000018</c:v>
                </c:pt>
                <c:pt idx="3">
                  <c:v>0.138827116282709</c:v>
                </c:pt>
                <c:pt idx="4">
                  <c:v>0.86252753623188383</c:v>
                </c:pt>
                <c:pt idx="5">
                  <c:v>0.8110252437932145</c:v>
                </c:pt>
                <c:pt idx="6">
                  <c:v>0.66417245999999996</c:v>
                </c:pt>
                <c:pt idx="7">
                  <c:v>0.12747172204378399</c:v>
                </c:pt>
              </c:numCache>
            </c:numRef>
          </c:val>
          <c:extLst>
            <c:ext xmlns:c16="http://schemas.microsoft.com/office/drawing/2014/chart" uri="{C3380CC4-5D6E-409C-BE32-E72D297353CC}">
              <c16:uniqueId val="{00000004-65F0-7D43-8D7D-9F015B5AF341}"/>
            </c:ext>
          </c:extLst>
        </c:ser>
        <c:dLbls>
          <c:showLegendKey val="0"/>
          <c:showVal val="0"/>
          <c:showCatName val="0"/>
          <c:showSerName val="0"/>
          <c:showPercent val="0"/>
          <c:showBubbleSize val="0"/>
        </c:dLbls>
        <c:gapWidth val="219"/>
        <c:overlap val="-27"/>
        <c:axId val="1047014752"/>
        <c:axId val="1047016464"/>
      </c:barChart>
      <c:catAx>
        <c:axId val="10470147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047016464"/>
        <c:crosses val="autoZero"/>
        <c:auto val="1"/>
        <c:lblAlgn val="ctr"/>
        <c:lblOffset val="100"/>
        <c:noMultiLvlLbl val="0"/>
      </c:catAx>
      <c:valAx>
        <c:axId val="1047016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Avg. Evaluation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0"/>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04701475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Training_Accuracy_Objective!$B$1</c:f>
              <c:strCache>
                <c:ptCount val="1"/>
                <c:pt idx="0">
                  <c:v>PID</c:v>
                </c:pt>
              </c:strCache>
            </c:strRef>
          </c:tx>
          <c:spPr>
            <a:ln w="19050" cap="rnd">
              <a:solidFill>
                <a:schemeClr val="accent1"/>
              </a:solidFill>
              <a:round/>
            </a:ln>
            <a:effectLst/>
          </c:spPr>
          <c:marker>
            <c:symbol val="none"/>
          </c:marker>
          <c:xVal>
            <c:numRef>
              <c:f>Training_Accuracy_Objective!$A$2:$A$70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Training_Accuracy_Objective!$B$2:$B$70</c:f>
            </c:numRef>
          </c:yVal>
          <c:smooth val="1"/>
          <c:extLst>
            <c:ext xmlns:c16="http://schemas.microsoft.com/office/drawing/2014/chart" uri="{C3380CC4-5D6E-409C-BE32-E72D297353CC}">
              <c16:uniqueId val="{00000000-8401-5243-996B-E47AF2818D1E}"/>
            </c:ext>
          </c:extLst>
        </c:ser>
        <c:ser>
          <c:idx val="1"/>
          <c:order val="1"/>
          <c:tx>
            <c:strRef>
              <c:f>Training_Accuracy_Objective!$C$1</c:f>
              <c:strCache>
                <c:ptCount val="1"/>
                <c:pt idx="0">
                  <c:v>ftllama3.1</c:v>
                </c:pt>
              </c:strCache>
            </c:strRef>
          </c:tx>
          <c:spPr>
            <a:ln w="19050" cap="rnd">
              <a:solidFill>
                <a:schemeClr val="accent2"/>
              </a:solidFill>
              <a:round/>
            </a:ln>
            <a:effectLst/>
          </c:spPr>
          <c:marker>
            <c:symbol val="none"/>
          </c:marker>
          <c:xVal>
            <c:numRef>
              <c:f>Training_Accuracy_Objective!$A$2:$A$70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Training_Accuracy_Objective!$C$2:$C$70</c:f>
              <c:numCache>
                <c:formatCode>0.00000000</c:formatCode>
                <c:ptCount val="69"/>
                <c:pt idx="0">
                  <c:v>0.85709999999999997</c:v>
                </c:pt>
                <c:pt idx="1">
                  <c:v>0.42859999999999998</c:v>
                </c:pt>
                <c:pt idx="2">
                  <c:v>0.78569999999999995</c:v>
                </c:pt>
                <c:pt idx="3">
                  <c:v>0.78569999999999995</c:v>
                </c:pt>
                <c:pt idx="4">
                  <c:v>0.98570000000000002</c:v>
                </c:pt>
                <c:pt idx="5">
                  <c:v>0.97140000000000004</c:v>
                </c:pt>
                <c:pt idx="6">
                  <c:v>0.92859999999999998</c:v>
                </c:pt>
                <c:pt idx="7">
                  <c:v>0.98570000000000002</c:v>
                </c:pt>
                <c:pt idx="8">
                  <c:v>0.81430000000000002</c:v>
                </c:pt>
                <c:pt idx="9">
                  <c:v>0.78569999999999995</c:v>
                </c:pt>
                <c:pt idx="10">
                  <c:v>0.85709999999999997</c:v>
                </c:pt>
                <c:pt idx="11">
                  <c:v>0.65710000000000002</c:v>
                </c:pt>
                <c:pt idx="12">
                  <c:v>0.61429999999999996</c:v>
                </c:pt>
                <c:pt idx="13">
                  <c:v>0.8286</c:v>
                </c:pt>
                <c:pt idx="14">
                  <c:v>0.94289999999999996</c:v>
                </c:pt>
                <c:pt idx="15">
                  <c:v>0.92859999999999998</c:v>
                </c:pt>
                <c:pt idx="16">
                  <c:v>0.57140000000000002</c:v>
                </c:pt>
                <c:pt idx="17">
                  <c:v>0.81430000000000002</c:v>
                </c:pt>
                <c:pt idx="18">
                  <c:v>1</c:v>
                </c:pt>
                <c:pt idx="19">
                  <c:v>0.95709999999999995</c:v>
                </c:pt>
                <c:pt idx="20">
                  <c:v>0.97140000000000004</c:v>
                </c:pt>
                <c:pt idx="21">
                  <c:v>0.9</c:v>
                </c:pt>
                <c:pt idx="22">
                  <c:v>0.94289999999999996</c:v>
                </c:pt>
                <c:pt idx="23">
                  <c:v>0.8</c:v>
                </c:pt>
                <c:pt idx="24">
                  <c:v>0.87139999999999995</c:v>
                </c:pt>
                <c:pt idx="25">
                  <c:v>0.81430000000000002</c:v>
                </c:pt>
                <c:pt idx="26">
                  <c:v>0.8</c:v>
                </c:pt>
                <c:pt idx="27">
                  <c:v>1</c:v>
                </c:pt>
                <c:pt idx="28">
                  <c:v>0.9143</c:v>
                </c:pt>
                <c:pt idx="29">
                  <c:v>0.57140000000000002</c:v>
                </c:pt>
                <c:pt idx="30">
                  <c:v>0.87139999999999995</c:v>
                </c:pt>
                <c:pt idx="31">
                  <c:v>1</c:v>
                </c:pt>
                <c:pt idx="32">
                  <c:v>0.45710000000000001</c:v>
                </c:pt>
                <c:pt idx="33">
                  <c:v>0.7429</c:v>
                </c:pt>
                <c:pt idx="34">
                  <c:v>0.62860000000000005</c:v>
                </c:pt>
                <c:pt idx="35">
                  <c:v>0.64290000000000003</c:v>
                </c:pt>
                <c:pt idx="36">
                  <c:v>0.84289999999999998</c:v>
                </c:pt>
                <c:pt idx="37">
                  <c:v>0.6714</c:v>
                </c:pt>
                <c:pt idx="38">
                  <c:v>0.85709999999999997</c:v>
                </c:pt>
                <c:pt idx="39">
                  <c:v>0.98570000000000002</c:v>
                </c:pt>
                <c:pt idx="40">
                  <c:v>0.85709999999999997</c:v>
                </c:pt>
                <c:pt idx="41">
                  <c:v>0.65710000000000002</c:v>
                </c:pt>
                <c:pt idx="42">
                  <c:v>1</c:v>
                </c:pt>
                <c:pt idx="43">
                  <c:v>0.71430000000000005</c:v>
                </c:pt>
                <c:pt idx="44">
                  <c:v>0</c:v>
                </c:pt>
                <c:pt idx="45">
                  <c:v>0.44290000000000002</c:v>
                </c:pt>
                <c:pt idx="46">
                  <c:v>0.9</c:v>
                </c:pt>
                <c:pt idx="47">
                  <c:v>0.84289999999999998</c:v>
                </c:pt>
                <c:pt idx="48">
                  <c:v>0.65710000000000002</c:v>
                </c:pt>
                <c:pt idx="49">
                  <c:v>0.88570000000000004</c:v>
                </c:pt>
                <c:pt idx="50">
                  <c:v>0.8286</c:v>
                </c:pt>
                <c:pt idx="51">
                  <c:v>0.65710000000000002</c:v>
                </c:pt>
                <c:pt idx="52">
                  <c:v>0.8286</c:v>
                </c:pt>
                <c:pt idx="53">
                  <c:v>0.85709999999999997</c:v>
                </c:pt>
                <c:pt idx="54">
                  <c:v>0.52859999999999996</c:v>
                </c:pt>
                <c:pt idx="55">
                  <c:v>0.71430000000000005</c:v>
                </c:pt>
                <c:pt idx="56">
                  <c:v>0.84289999999999998</c:v>
                </c:pt>
                <c:pt idx="57">
                  <c:v>0.94289999999999996</c:v>
                </c:pt>
                <c:pt idx="58">
                  <c:v>0.1714</c:v>
                </c:pt>
                <c:pt idx="59">
                  <c:v>0.1</c:v>
                </c:pt>
                <c:pt idx="60">
                  <c:v>0.1143</c:v>
                </c:pt>
                <c:pt idx="61">
                  <c:v>0.57140000000000002</c:v>
                </c:pt>
                <c:pt idx="62">
                  <c:v>1</c:v>
                </c:pt>
                <c:pt idx="63">
                  <c:v>0.95709999999999995</c:v>
                </c:pt>
                <c:pt idx="64">
                  <c:v>0.98570000000000002</c:v>
                </c:pt>
                <c:pt idx="65">
                  <c:v>0.8</c:v>
                </c:pt>
                <c:pt idx="66">
                  <c:v>0.84289999999999998</c:v>
                </c:pt>
                <c:pt idx="67">
                  <c:v>0.87139999999999995</c:v>
                </c:pt>
                <c:pt idx="68">
                  <c:v>0.4</c:v>
                </c:pt>
              </c:numCache>
            </c:numRef>
          </c:yVal>
          <c:smooth val="1"/>
          <c:extLst>
            <c:ext xmlns:c16="http://schemas.microsoft.com/office/drawing/2014/chart" uri="{C3380CC4-5D6E-409C-BE32-E72D297353CC}">
              <c16:uniqueId val="{00000001-8401-5243-996B-E47AF2818D1E}"/>
            </c:ext>
          </c:extLst>
        </c:ser>
        <c:ser>
          <c:idx val="2"/>
          <c:order val="2"/>
          <c:tx>
            <c:strRef>
              <c:f>Training_Accuracy_Objective!$D$1</c:f>
              <c:strCache>
                <c:ptCount val="1"/>
                <c:pt idx="0">
                  <c:v>ftphi4</c:v>
                </c:pt>
              </c:strCache>
            </c:strRef>
          </c:tx>
          <c:spPr>
            <a:ln w="19050" cap="rnd">
              <a:solidFill>
                <a:schemeClr val="accent3"/>
              </a:solidFill>
              <a:round/>
            </a:ln>
            <a:effectLst/>
          </c:spPr>
          <c:marker>
            <c:symbol val="none"/>
          </c:marker>
          <c:xVal>
            <c:numRef>
              <c:f>Training_Accuracy_Objective!$A$2:$A$70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Training_Accuracy_Objective!$D$2:$D$70</c:f>
              <c:numCache>
                <c:formatCode>0.00000000</c:formatCode>
                <c:ptCount val="69"/>
                <c:pt idx="0">
                  <c:v>0.9</c:v>
                </c:pt>
                <c:pt idx="1">
                  <c:v>0.87139999999999995</c:v>
                </c:pt>
                <c:pt idx="2">
                  <c:v>0.85709999999999997</c:v>
                </c:pt>
                <c:pt idx="3">
                  <c:v>0.6714</c:v>
                </c:pt>
                <c:pt idx="4">
                  <c:v>0.95709999999999995</c:v>
                </c:pt>
                <c:pt idx="5">
                  <c:v>0.7</c:v>
                </c:pt>
                <c:pt idx="6">
                  <c:v>0.87139999999999995</c:v>
                </c:pt>
                <c:pt idx="7">
                  <c:v>0.84289999999999998</c:v>
                </c:pt>
                <c:pt idx="8">
                  <c:v>0.8286</c:v>
                </c:pt>
                <c:pt idx="9">
                  <c:v>0.62860000000000005</c:v>
                </c:pt>
                <c:pt idx="10">
                  <c:v>0.87139999999999995</c:v>
                </c:pt>
                <c:pt idx="11">
                  <c:v>0.72860000000000003</c:v>
                </c:pt>
                <c:pt idx="12">
                  <c:v>0.85709999999999997</c:v>
                </c:pt>
                <c:pt idx="13">
                  <c:v>0.92859999999999998</c:v>
                </c:pt>
                <c:pt idx="14">
                  <c:v>0.72860000000000003</c:v>
                </c:pt>
                <c:pt idx="15">
                  <c:v>0.85709999999999997</c:v>
                </c:pt>
                <c:pt idx="16">
                  <c:v>0.97140000000000004</c:v>
                </c:pt>
                <c:pt idx="17">
                  <c:v>0.97140000000000004</c:v>
                </c:pt>
                <c:pt idx="18">
                  <c:v>0.98570000000000002</c:v>
                </c:pt>
                <c:pt idx="19">
                  <c:v>0.97140000000000004</c:v>
                </c:pt>
                <c:pt idx="20">
                  <c:v>0.9</c:v>
                </c:pt>
                <c:pt idx="21">
                  <c:v>1</c:v>
                </c:pt>
                <c:pt idx="22">
                  <c:v>0.97140000000000004</c:v>
                </c:pt>
                <c:pt idx="23">
                  <c:v>0.81430000000000002</c:v>
                </c:pt>
                <c:pt idx="24">
                  <c:v>0.94289999999999996</c:v>
                </c:pt>
                <c:pt idx="25">
                  <c:v>0.72860000000000003</c:v>
                </c:pt>
                <c:pt idx="26">
                  <c:v>0.9143</c:v>
                </c:pt>
                <c:pt idx="27">
                  <c:v>0.87139999999999995</c:v>
                </c:pt>
                <c:pt idx="28">
                  <c:v>0.81430000000000002</c:v>
                </c:pt>
                <c:pt idx="29">
                  <c:v>0.6</c:v>
                </c:pt>
                <c:pt idx="30">
                  <c:v>0.85709999999999997</c:v>
                </c:pt>
                <c:pt idx="31">
                  <c:v>0.92859999999999998</c:v>
                </c:pt>
                <c:pt idx="32">
                  <c:v>0.8286</c:v>
                </c:pt>
                <c:pt idx="33">
                  <c:v>0.88570000000000004</c:v>
                </c:pt>
                <c:pt idx="34">
                  <c:v>0.78569999999999995</c:v>
                </c:pt>
                <c:pt idx="35">
                  <c:v>0.44290000000000002</c:v>
                </c:pt>
                <c:pt idx="36">
                  <c:v>0.6714</c:v>
                </c:pt>
                <c:pt idx="37">
                  <c:v>0.84289999999999998</c:v>
                </c:pt>
                <c:pt idx="38">
                  <c:v>0.8286</c:v>
                </c:pt>
                <c:pt idx="39">
                  <c:v>0.77139999999999997</c:v>
                </c:pt>
                <c:pt idx="40">
                  <c:v>0.78569999999999995</c:v>
                </c:pt>
                <c:pt idx="41">
                  <c:v>0.8</c:v>
                </c:pt>
                <c:pt idx="42">
                  <c:v>0.8</c:v>
                </c:pt>
                <c:pt idx="43">
                  <c:v>0.54290000000000005</c:v>
                </c:pt>
                <c:pt idx="44">
                  <c:v>0.64290000000000003</c:v>
                </c:pt>
                <c:pt idx="45">
                  <c:v>0.8286</c:v>
                </c:pt>
                <c:pt idx="46">
                  <c:v>0.72860000000000003</c:v>
                </c:pt>
                <c:pt idx="47">
                  <c:v>0.78569999999999995</c:v>
                </c:pt>
                <c:pt idx="48">
                  <c:v>0.6</c:v>
                </c:pt>
                <c:pt idx="49">
                  <c:v>0.84289999999999998</c:v>
                </c:pt>
                <c:pt idx="50">
                  <c:v>0.7429</c:v>
                </c:pt>
                <c:pt idx="51">
                  <c:v>0.54290000000000005</c:v>
                </c:pt>
                <c:pt idx="52">
                  <c:v>0.8</c:v>
                </c:pt>
                <c:pt idx="53">
                  <c:v>0.64290000000000003</c:v>
                </c:pt>
                <c:pt idx="54">
                  <c:v>0.8286</c:v>
                </c:pt>
                <c:pt idx="55">
                  <c:v>0.9143</c:v>
                </c:pt>
                <c:pt idx="56">
                  <c:v>0.88570000000000004</c:v>
                </c:pt>
                <c:pt idx="57">
                  <c:v>0.7571</c:v>
                </c:pt>
                <c:pt idx="58">
                  <c:v>0.72860000000000003</c:v>
                </c:pt>
                <c:pt idx="59">
                  <c:v>0.9</c:v>
                </c:pt>
                <c:pt idx="60">
                  <c:v>0.7429</c:v>
                </c:pt>
                <c:pt idx="61">
                  <c:v>0.85709999999999997</c:v>
                </c:pt>
                <c:pt idx="62">
                  <c:v>0.88570000000000004</c:v>
                </c:pt>
                <c:pt idx="63">
                  <c:v>0.9143</c:v>
                </c:pt>
                <c:pt idx="64">
                  <c:v>0.95709999999999995</c:v>
                </c:pt>
                <c:pt idx="65">
                  <c:v>0.8</c:v>
                </c:pt>
                <c:pt idx="66">
                  <c:v>0.6714</c:v>
                </c:pt>
                <c:pt idx="67">
                  <c:v>0.77139999999999997</c:v>
                </c:pt>
                <c:pt idx="68">
                  <c:v>0.78569999999999995</c:v>
                </c:pt>
              </c:numCache>
            </c:numRef>
          </c:yVal>
          <c:smooth val="1"/>
          <c:extLst>
            <c:ext xmlns:c16="http://schemas.microsoft.com/office/drawing/2014/chart" uri="{C3380CC4-5D6E-409C-BE32-E72D297353CC}">
              <c16:uniqueId val="{00000002-8401-5243-996B-E47AF2818D1E}"/>
            </c:ext>
          </c:extLst>
        </c:ser>
        <c:ser>
          <c:idx val="3"/>
          <c:order val="3"/>
          <c:tx>
            <c:strRef>
              <c:f>Training_Accuracy_Objective!$E$1</c:f>
              <c:strCache>
                <c:ptCount val="1"/>
                <c:pt idx="0">
                  <c:v>llama3.1</c:v>
                </c:pt>
              </c:strCache>
            </c:strRef>
          </c:tx>
          <c:spPr>
            <a:ln w="19050" cap="rnd">
              <a:solidFill>
                <a:schemeClr val="accent4"/>
              </a:solidFill>
              <a:round/>
            </a:ln>
            <a:effectLst/>
          </c:spPr>
          <c:marker>
            <c:symbol val="none"/>
          </c:marker>
          <c:xVal>
            <c:numRef>
              <c:f>Training_Accuracy_Objective!$A$2:$A$70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Training_Accuracy_Objective!$E$2:$E$70</c:f>
              <c:numCache>
                <c:formatCode>0.00000000</c:formatCode>
                <c:ptCount val="69"/>
                <c:pt idx="0">
                  <c:v>0.8</c:v>
                </c:pt>
                <c:pt idx="1">
                  <c:v>0.5</c:v>
                </c:pt>
                <c:pt idx="2">
                  <c:v>0.64290000000000003</c:v>
                </c:pt>
                <c:pt idx="3">
                  <c:v>0.65710000000000002</c:v>
                </c:pt>
                <c:pt idx="4">
                  <c:v>0.84289999999999998</c:v>
                </c:pt>
                <c:pt idx="5">
                  <c:v>0.85709999999999997</c:v>
                </c:pt>
                <c:pt idx="6">
                  <c:v>0.68569999999999998</c:v>
                </c:pt>
                <c:pt idx="7">
                  <c:v>0.95709999999999995</c:v>
                </c:pt>
                <c:pt idx="8">
                  <c:v>0.84289999999999998</c:v>
                </c:pt>
                <c:pt idx="9">
                  <c:v>0.7571</c:v>
                </c:pt>
                <c:pt idx="10">
                  <c:v>0.6714</c:v>
                </c:pt>
                <c:pt idx="11">
                  <c:v>0.7</c:v>
                </c:pt>
                <c:pt idx="12">
                  <c:v>0.51429999999999998</c:v>
                </c:pt>
                <c:pt idx="13">
                  <c:v>0.57140000000000002</c:v>
                </c:pt>
                <c:pt idx="14">
                  <c:v>0.51429999999999998</c:v>
                </c:pt>
                <c:pt idx="15">
                  <c:v>0.65710000000000002</c:v>
                </c:pt>
                <c:pt idx="16">
                  <c:v>0.78569999999999995</c:v>
                </c:pt>
                <c:pt idx="17">
                  <c:v>0.57140000000000002</c:v>
                </c:pt>
                <c:pt idx="18">
                  <c:v>0.7571</c:v>
                </c:pt>
                <c:pt idx="19">
                  <c:v>0.88570000000000004</c:v>
                </c:pt>
                <c:pt idx="20">
                  <c:v>0.81430000000000002</c:v>
                </c:pt>
                <c:pt idx="21">
                  <c:v>0.72860000000000003</c:v>
                </c:pt>
                <c:pt idx="22">
                  <c:v>0.7</c:v>
                </c:pt>
                <c:pt idx="23">
                  <c:v>0.6714</c:v>
                </c:pt>
                <c:pt idx="24">
                  <c:v>0.72860000000000003</c:v>
                </c:pt>
                <c:pt idx="25">
                  <c:v>0.65710000000000002</c:v>
                </c:pt>
                <c:pt idx="26">
                  <c:v>0.81430000000000002</c:v>
                </c:pt>
                <c:pt idx="27">
                  <c:v>0.88570000000000004</c:v>
                </c:pt>
                <c:pt idx="28">
                  <c:v>0.8</c:v>
                </c:pt>
                <c:pt idx="29">
                  <c:v>0.65710000000000002</c:v>
                </c:pt>
                <c:pt idx="30">
                  <c:v>0.7429</c:v>
                </c:pt>
                <c:pt idx="31">
                  <c:v>0.85709999999999997</c:v>
                </c:pt>
                <c:pt idx="32">
                  <c:v>0.55710000000000004</c:v>
                </c:pt>
                <c:pt idx="33">
                  <c:v>0.77139999999999997</c:v>
                </c:pt>
                <c:pt idx="34">
                  <c:v>0.85709999999999997</c:v>
                </c:pt>
                <c:pt idx="35">
                  <c:v>0.42859999999999998</c:v>
                </c:pt>
                <c:pt idx="36">
                  <c:v>0.51429999999999998</c:v>
                </c:pt>
                <c:pt idx="37">
                  <c:v>0.44290000000000002</c:v>
                </c:pt>
                <c:pt idx="38">
                  <c:v>0.72860000000000003</c:v>
                </c:pt>
                <c:pt idx="39">
                  <c:v>0.7</c:v>
                </c:pt>
                <c:pt idx="40">
                  <c:v>0.1714</c:v>
                </c:pt>
                <c:pt idx="41">
                  <c:v>0.45710000000000001</c:v>
                </c:pt>
                <c:pt idx="42">
                  <c:v>0.62860000000000005</c:v>
                </c:pt>
                <c:pt idx="43">
                  <c:v>0.64290000000000003</c:v>
                </c:pt>
                <c:pt idx="44">
                  <c:v>0</c:v>
                </c:pt>
                <c:pt idx="45">
                  <c:v>0.57140000000000002</c:v>
                </c:pt>
                <c:pt idx="46">
                  <c:v>0.61429999999999996</c:v>
                </c:pt>
                <c:pt idx="47">
                  <c:v>0.77139999999999997</c:v>
                </c:pt>
                <c:pt idx="48">
                  <c:v>0.71430000000000005</c:v>
                </c:pt>
                <c:pt idx="49">
                  <c:v>0.81430000000000002</c:v>
                </c:pt>
                <c:pt idx="50">
                  <c:v>0.64290000000000003</c:v>
                </c:pt>
                <c:pt idx="51">
                  <c:v>0.61429999999999996</c:v>
                </c:pt>
                <c:pt idx="52">
                  <c:v>0.87139999999999995</c:v>
                </c:pt>
                <c:pt idx="53">
                  <c:v>0.57140000000000002</c:v>
                </c:pt>
                <c:pt idx="54">
                  <c:v>0.45710000000000001</c:v>
                </c:pt>
                <c:pt idx="55">
                  <c:v>0.6714</c:v>
                </c:pt>
                <c:pt idx="56">
                  <c:v>0.9143</c:v>
                </c:pt>
                <c:pt idx="57">
                  <c:v>0.95709999999999995</c:v>
                </c:pt>
                <c:pt idx="58">
                  <c:v>0.12859999999999999</c:v>
                </c:pt>
                <c:pt idx="59">
                  <c:v>2.86E-2</c:v>
                </c:pt>
                <c:pt idx="60">
                  <c:v>0.7429</c:v>
                </c:pt>
                <c:pt idx="61">
                  <c:v>0.54290000000000005</c:v>
                </c:pt>
                <c:pt idx="62">
                  <c:v>0.92859999999999998</c:v>
                </c:pt>
                <c:pt idx="63">
                  <c:v>0.65710000000000002</c:v>
                </c:pt>
                <c:pt idx="64">
                  <c:v>0.95709999999999995</c:v>
                </c:pt>
                <c:pt idx="65">
                  <c:v>0.72860000000000003</c:v>
                </c:pt>
                <c:pt idx="66">
                  <c:v>0.88570000000000004</c:v>
                </c:pt>
                <c:pt idx="67">
                  <c:v>0.92859999999999998</c:v>
                </c:pt>
                <c:pt idx="68">
                  <c:v>0.4143</c:v>
                </c:pt>
              </c:numCache>
            </c:numRef>
          </c:yVal>
          <c:smooth val="1"/>
          <c:extLst>
            <c:ext xmlns:c16="http://schemas.microsoft.com/office/drawing/2014/chart" uri="{C3380CC4-5D6E-409C-BE32-E72D297353CC}">
              <c16:uniqueId val="{00000003-8401-5243-996B-E47AF2818D1E}"/>
            </c:ext>
          </c:extLst>
        </c:ser>
        <c:ser>
          <c:idx val="4"/>
          <c:order val="4"/>
          <c:tx>
            <c:strRef>
              <c:f>Training_Accuracy_Objective!$F$1</c:f>
              <c:strCache>
                <c:ptCount val="1"/>
                <c:pt idx="0">
                  <c:v>phi4</c:v>
                </c:pt>
              </c:strCache>
            </c:strRef>
          </c:tx>
          <c:spPr>
            <a:ln w="19050" cap="rnd">
              <a:solidFill>
                <a:schemeClr val="accent5"/>
              </a:solidFill>
              <a:round/>
            </a:ln>
            <a:effectLst/>
          </c:spPr>
          <c:marker>
            <c:symbol val="none"/>
          </c:marker>
          <c:xVal>
            <c:numRef>
              <c:f>Training_Accuracy_Objective!$A$2:$A$70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Training_Accuracy_Objective!$F$2:$F$70</c:f>
              <c:numCache>
                <c:formatCode>0.00000000</c:formatCode>
                <c:ptCount val="69"/>
                <c:pt idx="0">
                  <c:v>0.97140000000000004</c:v>
                </c:pt>
                <c:pt idx="1">
                  <c:v>0.78569999999999995</c:v>
                </c:pt>
                <c:pt idx="2">
                  <c:v>0.9143</c:v>
                </c:pt>
                <c:pt idx="3">
                  <c:v>0.6</c:v>
                </c:pt>
                <c:pt idx="4">
                  <c:v>0.87139999999999995</c:v>
                </c:pt>
                <c:pt idx="5">
                  <c:v>0.88570000000000004</c:v>
                </c:pt>
                <c:pt idx="6">
                  <c:v>0.87139999999999995</c:v>
                </c:pt>
                <c:pt idx="7">
                  <c:v>0.92859999999999998</c:v>
                </c:pt>
                <c:pt idx="8">
                  <c:v>0.92859999999999998</c:v>
                </c:pt>
                <c:pt idx="9">
                  <c:v>0.5</c:v>
                </c:pt>
                <c:pt idx="10">
                  <c:v>0.5</c:v>
                </c:pt>
                <c:pt idx="11">
                  <c:v>0.77139999999999997</c:v>
                </c:pt>
                <c:pt idx="12">
                  <c:v>0.77139999999999997</c:v>
                </c:pt>
                <c:pt idx="13">
                  <c:v>0.88570000000000004</c:v>
                </c:pt>
                <c:pt idx="14">
                  <c:v>0.1714</c:v>
                </c:pt>
                <c:pt idx="15">
                  <c:v>0.34289999999999998</c:v>
                </c:pt>
                <c:pt idx="16">
                  <c:v>0.7429</c:v>
                </c:pt>
                <c:pt idx="17">
                  <c:v>0.85709999999999997</c:v>
                </c:pt>
                <c:pt idx="18">
                  <c:v>0.72860000000000003</c:v>
                </c:pt>
                <c:pt idx="19">
                  <c:v>0.8286</c:v>
                </c:pt>
                <c:pt idx="20">
                  <c:v>0.72860000000000003</c:v>
                </c:pt>
                <c:pt idx="21">
                  <c:v>0.54290000000000005</c:v>
                </c:pt>
                <c:pt idx="22">
                  <c:v>0.85709999999999997</c:v>
                </c:pt>
                <c:pt idx="23">
                  <c:v>0.5857</c:v>
                </c:pt>
                <c:pt idx="24">
                  <c:v>0.5857</c:v>
                </c:pt>
                <c:pt idx="25">
                  <c:v>0.78569999999999995</c:v>
                </c:pt>
                <c:pt idx="26">
                  <c:v>0.94289999999999996</c:v>
                </c:pt>
                <c:pt idx="27">
                  <c:v>0.97140000000000004</c:v>
                </c:pt>
                <c:pt idx="28">
                  <c:v>0.92859999999999998</c:v>
                </c:pt>
                <c:pt idx="29">
                  <c:v>0.77139999999999997</c:v>
                </c:pt>
                <c:pt idx="30">
                  <c:v>0.78569999999999995</c:v>
                </c:pt>
                <c:pt idx="31">
                  <c:v>0.77139999999999997</c:v>
                </c:pt>
                <c:pt idx="32">
                  <c:v>0.72860000000000003</c:v>
                </c:pt>
                <c:pt idx="33">
                  <c:v>0.94289999999999996</c:v>
                </c:pt>
                <c:pt idx="34">
                  <c:v>0.94289999999999996</c:v>
                </c:pt>
                <c:pt idx="35">
                  <c:v>0.48570000000000002</c:v>
                </c:pt>
                <c:pt idx="36">
                  <c:v>0.9143</c:v>
                </c:pt>
                <c:pt idx="37">
                  <c:v>0.7429</c:v>
                </c:pt>
                <c:pt idx="38">
                  <c:v>0.84289999999999998</c:v>
                </c:pt>
                <c:pt idx="39">
                  <c:v>0.95709999999999995</c:v>
                </c:pt>
                <c:pt idx="40">
                  <c:v>0.87139999999999995</c:v>
                </c:pt>
                <c:pt idx="41">
                  <c:v>0.7</c:v>
                </c:pt>
                <c:pt idx="42">
                  <c:v>0.94289999999999996</c:v>
                </c:pt>
                <c:pt idx="43">
                  <c:v>0.6</c:v>
                </c:pt>
                <c:pt idx="44">
                  <c:v>0.88570000000000004</c:v>
                </c:pt>
                <c:pt idx="45">
                  <c:v>0.92859999999999998</c:v>
                </c:pt>
                <c:pt idx="46">
                  <c:v>0.64290000000000003</c:v>
                </c:pt>
                <c:pt idx="47">
                  <c:v>0.97140000000000004</c:v>
                </c:pt>
                <c:pt idx="48">
                  <c:v>0.71430000000000005</c:v>
                </c:pt>
                <c:pt idx="49">
                  <c:v>0.8286</c:v>
                </c:pt>
                <c:pt idx="50">
                  <c:v>0.97140000000000004</c:v>
                </c:pt>
                <c:pt idx="51">
                  <c:v>0.7429</c:v>
                </c:pt>
                <c:pt idx="52">
                  <c:v>0.87139999999999995</c:v>
                </c:pt>
                <c:pt idx="53">
                  <c:v>0.7</c:v>
                </c:pt>
                <c:pt idx="54">
                  <c:v>0.77139999999999997</c:v>
                </c:pt>
                <c:pt idx="55">
                  <c:v>0.8286</c:v>
                </c:pt>
                <c:pt idx="56">
                  <c:v>0.7571</c:v>
                </c:pt>
                <c:pt idx="57">
                  <c:v>0.6714</c:v>
                </c:pt>
                <c:pt idx="58">
                  <c:v>0.8</c:v>
                </c:pt>
                <c:pt idx="59">
                  <c:v>0.9143</c:v>
                </c:pt>
                <c:pt idx="60">
                  <c:v>0.88570000000000004</c:v>
                </c:pt>
                <c:pt idx="61">
                  <c:v>0.88570000000000004</c:v>
                </c:pt>
                <c:pt idx="62">
                  <c:v>0.8</c:v>
                </c:pt>
                <c:pt idx="63">
                  <c:v>0.78569999999999995</c:v>
                </c:pt>
                <c:pt idx="64">
                  <c:v>0.92859999999999998</c:v>
                </c:pt>
                <c:pt idx="65">
                  <c:v>0.94289999999999996</c:v>
                </c:pt>
                <c:pt idx="66">
                  <c:v>0.47139999999999999</c:v>
                </c:pt>
                <c:pt idx="67">
                  <c:v>0.6</c:v>
                </c:pt>
                <c:pt idx="68">
                  <c:v>0.77139999999999997</c:v>
                </c:pt>
              </c:numCache>
            </c:numRef>
          </c:yVal>
          <c:smooth val="1"/>
          <c:extLst>
            <c:ext xmlns:c16="http://schemas.microsoft.com/office/drawing/2014/chart" uri="{C3380CC4-5D6E-409C-BE32-E72D297353CC}">
              <c16:uniqueId val="{00000004-8401-5243-996B-E47AF2818D1E}"/>
            </c:ext>
          </c:extLst>
        </c:ser>
        <c:ser>
          <c:idx val="5"/>
          <c:order val="5"/>
          <c:tx>
            <c:strRef>
              <c:f>Training_Accuracy_Objective!$G$1</c:f>
              <c:strCache>
                <c:ptCount val="1"/>
                <c:pt idx="0">
                  <c:v>iDX</c:v>
                </c:pt>
              </c:strCache>
            </c:strRef>
          </c:tx>
          <c:spPr>
            <a:ln w="19050" cap="rnd">
              <a:solidFill>
                <a:schemeClr val="tx1"/>
              </a:solidFill>
              <a:round/>
            </a:ln>
            <a:effectLst/>
          </c:spPr>
          <c:marker>
            <c:symbol val="none"/>
          </c:marker>
          <c:xVal>
            <c:numRef>
              <c:f>Training_Accuracy_Objective!$A$2:$A$70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Training_Accuracy_Objective!$G$2:$G$70</c:f>
              <c:numCache>
                <c:formatCode>0.00000000</c:formatCode>
                <c:ptCount val="69"/>
                <c:pt idx="0">
                  <c:v>0.97140000000000004</c:v>
                </c:pt>
                <c:pt idx="1">
                  <c:v>0.87139999999999995</c:v>
                </c:pt>
                <c:pt idx="2">
                  <c:v>0.9143</c:v>
                </c:pt>
                <c:pt idx="3">
                  <c:v>0.78569999999999995</c:v>
                </c:pt>
                <c:pt idx="4">
                  <c:v>0.98570000000000002</c:v>
                </c:pt>
                <c:pt idx="5">
                  <c:v>0.97140000000000004</c:v>
                </c:pt>
                <c:pt idx="6">
                  <c:v>0.92859999999999998</c:v>
                </c:pt>
                <c:pt idx="7">
                  <c:v>0.98570000000000002</c:v>
                </c:pt>
                <c:pt idx="8">
                  <c:v>0.92859999999999998</c:v>
                </c:pt>
                <c:pt idx="9">
                  <c:v>0.78569999999999995</c:v>
                </c:pt>
                <c:pt idx="10">
                  <c:v>0.87139999999999995</c:v>
                </c:pt>
                <c:pt idx="11">
                  <c:v>0.77139999999999997</c:v>
                </c:pt>
                <c:pt idx="12">
                  <c:v>0.85709999999999997</c:v>
                </c:pt>
                <c:pt idx="13">
                  <c:v>0.92859999999999998</c:v>
                </c:pt>
                <c:pt idx="14">
                  <c:v>0.94289999999999996</c:v>
                </c:pt>
                <c:pt idx="15">
                  <c:v>0.92859999999999998</c:v>
                </c:pt>
                <c:pt idx="16">
                  <c:v>0.97140000000000004</c:v>
                </c:pt>
                <c:pt idx="17">
                  <c:v>0.97140000000000004</c:v>
                </c:pt>
                <c:pt idx="18">
                  <c:v>1</c:v>
                </c:pt>
                <c:pt idx="19">
                  <c:v>0.97140000000000004</c:v>
                </c:pt>
                <c:pt idx="20">
                  <c:v>0.97140000000000004</c:v>
                </c:pt>
                <c:pt idx="21">
                  <c:v>1</c:v>
                </c:pt>
                <c:pt idx="22">
                  <c:v>0.97140000000000004</c:v>
                </c:pt>
                <c:pt idx="23">
                  <c:v>0.81430000000000002</c:v>
                </c:pt>
                <c:pt idx="24">
                  <c:v>0.94289999999999996</c:v>
                </c:pt>
                <c:pt idx="25">
                  <c:v>0.81430000000000002</c:v>
                </c:pt>
                <c:pt idx="26">
                  <c:v>0.94289999999999996</c:v>
                </c:pt>
                <c:pt idx="27">
                  <c:v>1</c:v>
                </c:pt>
                <c:pt idx="28">
                  <c:v>0.92859999999999998</c:v>
                </c:pt>
                <c:pt idx="29">
                  <c:v>0.77139999999999997</c:v>
                </c:pt>
                <c:pt idx="30">
                  <c:v>0.87139999999999995</c:v>
                </c:pt>
                <c:pt idx="31">
                  <c:v>1</c:v>
                </c:pt>
                <c:pt idx="32">
                  <c:v>0.8286</c:v>
                </c:pt>
                <c:pt idx="33">
                  <c:v>0.94289999999999996</c:v>
                </c:pt>
                <c:pt idx="34">
                  <c:v>0.94289999999999996</c:v>
                </c:pt>
                <c:pt idx="35">
                  <c:v>0.64290000000000003</c:v>
                </c:pt>
                <c:pt idx="36">
                  <c:v>0.9143</c:v>
                </c:pt>
                <c:pt idx="37">
                  <c:v>0.84289999999999998</c:v>
                </c:pt>
                <c:pt idx="38">
                  <c:v>0.85709999999999997</c:v>
                </c:pt>
                <c:pt idx="39">
                  <c:v>0.98570000000000002</c:v>
                </c:pt>
                <c:pt idx="40">
                  <c:v>0.87139999999999995</c:v>
                </c:pt>
                <c:pt idx="41">
                  <c:v>0.8</c:v>
                </c:pt>
                <c:pt idx="42">
                  <c:v>1</c:v>
                </c:pt>
                <c:pt idx="43">
                  <c:v>0.71430000000000005</c:v>
                </c:pt>
                <c:pt idx="44">
                  <c:v>0.88570000000000004</c:v>
                </c:pt>
                <c:pt idx="45">
                  <c:v>0.92859999999999998</c:v>
                </c:pt>
                <c:pt idx="46">
                  <c:v>0.9</c:v>
                </c:pt>
                <c:pt idx="47">
                  <c:v>0.97140000000000004</c:v>
                </c:pt>
                <c:pt idx="48">
                  <c:v>0.71430000000000005</c:v>
                </c:pt>
                <c:pt idx="49">
                  <c:v>0.88570000000000004</c:v>
                </c:pt>
                <c:pt idx="50">
                  <c:v>0.97140000000000004</c:v>
                </c:pt>
                <c:pt idx="51">
                  <c:v>0.7429</c:v>
                </c:pt>
                <c:pt idx="52">
                  <c:v>0.87139999999999995</c:v>
                </c:pt>
                <c:pt idx="53">
                  <c:v>0.85709999999999997</c:v>
                </c:pt>
                <c:pt idx="54">
                  <c:v>0.8286</c:v>
                </c:pt>
                <c:pt idx="55">
                  <c:v>0.9143</c:v>
                </c:pt>
                <c:pt idx="56">
                  <c:v>0.9143</c:v>
                </c:pt>
                <c:pt idx="57">
                  <c:v>0.95709999999999995</c:v>
                </c:pt>
                <c:pt idx="58">
                  <c:v>0.8</c:v>
                </c:pt>
                <c:pt idx="59">
                  <c:v>0.9143</c:v>
                </c:pt>
                <c:pt idx="60">
                  <c:v>0.88570000000000004</c:v>
                </c:pt>
                <c:pt idx="61">
                  <c:v>0.88570000000000004</c:v>
                </c:pt>
                <c:pt idx="62">
                  <c:v>1</c:v>
                </c:pt>
                <c:pt idx="63">
                  <c:v>0.95709999999999995</c:v>
                </c:pt>
                <c:pt idx="64">
                  <c:v>0.98570000000000002</c:v>
                </c:pt>
                <c:pt idx="65">
                  <c:v>0.94289999999999996</c:v>
                </c:pt>
                <c:pt idx="66">
                  <c:v>0.88570000000000004</c:v>
                </c:pt>
                <c:pt idx="67">
                  <c:v>0.92859999999999998</c:v>
                </c:pt>
                <c:pt idx="68">
                  <c:v>0.78569999999999995</c:v>
                </c:pt>
              </c:numCache>
            </c:numRef>
          </c:yVal>
          <c:smooth val="1"/>
          <c:extLst>
            <c:ext xmlns:c16="http://schemas.microsoft.com/office/drawing/2014/chart" uri="{C3380CC4-5D6E-409C-BE32-E72D297353CC}">
              <c16:uniqueId val="{00000005-8401-5243-996B-E47AF2818D1E}"/>
            </c:ext>
          </c:extLst>
        </c:ser>
        <c:dLbls>
          <c:showLegendKey val="0"/>
          <c:showVal val="0"/>
          <c:showCatName val="0"/>
          <c:showSerName val="0"/>
          <c:showPercent val="0"/>
          <c:showBubbleSize val="0"/>
        </c:dLbls>
        <c:axId val="572965232"/>
        <c:axId val="572966944"/>
      </c:scatterChart>
      <c:valAx>
        <c:axId val="572965232"/>
        <c:scaling>
          <c:orientation val="minMax"/>
          <c:max val="7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Question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572966944"/>
        <c:crosses val="autoZero"/>
        <c:crossBetween val="midCat"/>
      </c:valAx>
      <c:valAx>
        <c:axId val="572966944"/>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Accuracy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5729652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Test_Accuracy_Objective!$B$1</c:f>
              <c:strCache>
                <c:ptCount val="1"/>
                <c:pt idx="0">
                  <c:v>PID</c:v>
                </c:pt>
              </c:strCache>
            </c:strRef>
          </c:tx>
          <c:spPr>
            <a:ln w="19050" cap="rnd">
              <a:solidFill>
                <a:schemeClr val="accent1"/>
              </a:solidFill>
              <a:round/>
            </a:ln>
            <a:effectLst/>
          </c:spPr>
          <c:marker>
            <c:symbol val="none"/>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Test_Accuracy_Objective!$B$2:$B$70</c:f>
            </c:numRef>
          </c:yVal>
          <c:smooth val="1"/>
          <c:extLst>
            <c:ext xmlns:c16="http://schemas.microsoft.com/office/drawing/2014/chart" uri="{C3380CC4-5D6E-409C-BE32-E72D297353CC}">
              <c16:uniqueId val="{00000000-57C6-4E40-A732-393F1D05BC4B}"/>
            </c:ext>
          </c:extLst>
        </c:ser>
        <c:ser>
          <c:idx val="1"/>
          <c:order val="1"/>
          <c:tx>
            <c:strRef>
              <c:f>Test_Accuracy_Objective!$C$1</c:f>
              <c:strCache>
                <c:ptCount val="1"/>
                <c:pt idx="0">
                  <c:v>regex</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Test_Accuracy_Objective!$C$2:$C$70</c:f>
            </c:numRef>
          </c:yVal>
          <c:smooth val="1"/>
          <c:extLst>
            <c:ext xmlns:c16="http://schemas.microsoft.com/office/drawing/2014/chart" uri="{C3380CC4-5D6E-409C-BE32-E72D297353CC}">
              <c16:uniqueId val="{00000001-57C6-4E40-A732-393F1D05BC4B}"/>
            </c:ext>
          </c:extLst>
        </c:ser>
        <c:ser>
          <c:idx val="2"/>
          <c:order val="2"/>
          <c:tx>
            <c:strRef>
              <c:f>Test_Accuracy_Objective!$D$1</c:f>
              <c:strCache>
                <c:ptCount val="1"/>
                <c:pt idx="0">
                  <c:v>ftllama3.1</c:v>
                </c:pt>
              </c:strCache>
            </c:strRef>
          </c:tx>
          <c:spPr>
            <a:ln w="19050" cap="rnd">
              <a:solidFill>
                <a:schemeClr val="accent3"/>
              </a:solidFill>
              <a:round/>
            </a:ln>
            <a:effectLst/>
          </c:spPr>
          <c:marker>
            <c:symbol val="none"/>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Test_Accuracy_Objective!$D$2:$D$70</c:f>
              <c:numCache>
                <c:formatCode>0.00000000</c:formatCode>
                <c:ptCount val="69"/>
                <c:pt idx="0">
                  <c:v>0.97140000000000004</c:v>
                </c:pt>
                <c:pt idx="1">
                  <c:v>0.51429999999999998</c:v>
                </c:pt>
                <c:pt idx="2">
                  <c:v>0.8</c:v>
                </c:pt>
                <c:pt idx="3">
                  <c:v>0.88570000000000004</c:v>
                </c:pt>
                <c:pt idx="4">
                  <c:v>0.97140000000000004</c:v>
                </c:pt>
                <c:pt idx="5">
                  <c:v>1</c:v>
                </c:pt>
                <c:pt idx="6">
                  <c:v>0.97140000000000004</c:v>
                </c:pt>
                <c:pt idx="7">
                  <c:v>1</c:v>
                </c:pt>
                <c:pt idx="8">
                  <c:v>0.88570000000000004</c:v>
                </c:pt>
                <c:pt idx="9">
                  <c:v>0.8</c:v>
                </c:pt>
                <c:pt idx="10">
                  <c:v>0.85709999999999997</c:v>
                </c:pt>
                <c:pt idx="11">
                  <c:v>0.37140000000000001</c:v>
                </c:pt>
                <c:pt idx="12">
                  <c:v>0.54290000000000005</c:v>
                </c:pt>
                <c:pt idx="13">
                  <c:v>0.48570000000000002</c:v>
                </c:pt>
                <c:pt idx="14">
                  <c:v>1</c:v>
                </c:pt>
                <c:pt idx="15">
                  <c:v>0.94289999999999996</c:v>
                </c:pt>
                <c:pt idx="16">
                  <c:v>0.62860000000000005</c:v>
                </c:pt>
                <c:pt idx="17">
                  <c:v>0.8286</c:v>
                </c:pt>
                <c:pt idx="18">
                  <c:v>1</c:v>
                </c:pt>
                <c:pt idx="19">
                  <c:v>0.97140000000000004</c:v>
                </c:pt>
                <c:pt idx="20">
                  <c:v>1</c:v>
                </c:pt>
                <c:pt idx="21">
                  <c:v>0.85709999999999997</c:v>
                </c:pt>
                <c:pt idx="22">
                  <c:v>0.88570000000000004</c:v>
                </c:pt>
                <c:pt idx="23">
                  <c:v>0.77139999999999997</c:v>
                </c:pt>
                <c:pt idx="24">
                  <c:v>1</c:v>
                </c:pt>
                <c:pt idx="25">
                  <c:v>0.54290000000000005</c:v>
                </c:pt>
                <c:pt idx="26">
                  <c:v>0.57140000000000002</c:v>
                </c:pt>
                <c:pt idx="27">
                  <c:v>0.7429</c:v>
                </c:pt>
                <c:pt idx="28">
                  <c:v>0.94289999999999996</c:v>
                </c:pt>
                <c:pt idx="29">
                  <c:v>0.42859999999999998</c:v>
                </c:pt>
                <c:pt idx="30">
                  <c:v>0.54290000000000005</c:v>
                </c:pt>
                <c:pt idx="31">
                  <c:v>0.94289999999999996</c:v>
                </c:pt>
                <c:pt idx="32">
                  <c:v>0.34289999999999998</c:v>
                </c:pt>
                <c:pt idx="33">
                  <c:v>0.8286</c:v>
                </c:pt>
                <c:pt idx="34">
                  <c:v>0.62860000000000005</c:v>
                </c:pt>
                <c:pt idx="35">
                  <c:v>0.54290000000000005</c:v>
                </c:pt>
                <c:pt idx="36">
                  <c:v>0.71430000000000005</c:v>
                </c:pt>
                <c:pt idx="37">
                  <c:v>0.71430000000000005</c:v>
                </c:pt>
                <c:pt idx="38">
                  <c:v>0.65710000000000002</c:v>
                </c:pt>
                <c:pt idx="39">
                  <c:v>0.9143</c:v>
                </c:pt>
                <c:pt idx="40">
                  <c:v>0.8</c:v>
                </c:pt>
                <c:pt idx="41">
                  <c:v>0.31430000000000002</c:v>
                </c:pt>
                <c:pt idx="42">
                  <c:v>0.97140000000000004</c:v>
                </c:pt>
                <c:pt idx="43">
                  <c:v>0.68569999999999998</c:v>
                </c:pt>
                <c:pt idx="44">
                  <c:v>0</c:v>
                </c:pt>
                <c:pt idx="45">
                  <c:v>0.42859999999999998</c:v>
                </c:pt>
                <c:pt idx="46">
                  <c:v>0.77139999999999997</c:v>
                </c:pt>
                <c:pt idx="47">
                  <c:v>0.88570000000000004</c:v>
                </c:pt>
                <c:pt idx="48">
                  <c:v>0.71430000000000005</c:v>
                </c:pt>
                <c:pt idx="49">
                  <c:v>0.88570000000000004</c:v>
                </c:pt>
                <c:pt idx="50">
                  <c:v>0.85709999999999997</c:v>
                </c:pt>
                <c:pt idx="51">
                  <c:v>0.6</c:v>
                </c:pt>
                <c:pt idx="52">
                  <c:v>0.77139999999999997</c:v>
                </c:pt>
                <c:pt idx="53">
                  <c:v>0.7429</c:v>
                </c:pt>
                <c:pt idx="54">
                  <c:v>0.54290000000000005</c:v>
                </c:pt>
                <c:pt idx="55">
                  <c:v>0.68569999999999998</c:v>
                </c:pt>
                <c:pt idx="56">
                  <c:v>0.9143</c:v>
                </c:pt>
                <c:pt idx="57">
                  <c:v>0.94289999999999996</c:v>
                </c:pt>
                <c:pt idx="58">
                  <c:v>0.1143</c:v>
                </c:pt>
                <c:pt idx="59">
                  <c:v>5.7099999999999998E-2</c:v>
                </c:pt>
                <c:pt idx="60">
                  <c:v>0.1143</c:v>
                </c:pt>
                <c:pt idx="61">
                  <c:v>0.71430000000000005</c:v>
                </c:pt>
                <c:pt idx="62">
                  <c:v>1</c:v>
                </c:pt>
                <c:pt idx="63">
                  <c:v>0.9143</c:v>
                </c:pt>
                <c:pt idx="64">
                  <c:v>1</c:v>
                </c:pt>
                <c:pt idx="65">
                  <c:v>0.71430000000000005</c:v>
                </c:pt>
                <c:pt idx="66">
                  <c:v>0.94289999999999996</c:v>
                </c:pt>
                <c:pt idx="67">
                  <c:v>0.97140000000000004</c:v>
                </c:pt>
                <c:pt idx="68">
                  <c:v>0.51429999999999998</c:v>
                </c:pt>
              </c:numCache>
            </c:numRef>
          </c:yVal>
          <c:smooth val="1"/>
          <c:extLst>
            <c:ext xmlns:c16="http://schemas.microsoft.com/office/drawing/2014/chart" uri="{C3380CC4-5D6E-409C-BE32-E72D297353CC}">
              <c16:uniqueId val="{00000002-57C6-4E40-A732-393F1D05BC4B}"/>
            </c:ext>
          </c:extLst>
        </c:ser>
        <c:ser>
          <c:idx val="3"/>
          <c:order val="3"/>
          <c:tx>
            <c:strRef>
              <c:f>Test_Accuracy_Objective!$E$1</c:f>
              <c:strCache>
                <c:ptCount val="1"/>
                <c:pt idx="0">
                  <c:v>ftphi4</c:v>
                </c:pt>
              </c:strCache>
            </c:strRef>
          </c:tx>
          <c:spPr>
            <a:ln w="19050" cap="rnd">
              <a:solidFill>
                <a:schemeClr val="accent4"/>
              </a:solidFill>
              <a:round/>
            </a:ln>
            <a:effectLst/>
          </c:spPr>
          <c:marker>
            <c:symbol val="none"/>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Test_Accuracy_Objective!$E$2:$E$70</c:f>
              <c:numCache>
                <c:formatCode>0.00000000</c:formatCode>
                <c:ptCount val="69"/>
                <c:pt idx="0">
                  <c:v>0.94289999999999996</c:v>
                </c:pt>
                <c:pt idx="1">
                  <c:v>0.77139999999999997</c:v>
                </c:pt>
                <c:pt idx="2">
                  <c:v>0.9143</c:v>
                </c:pt>
                <c:pt idx="3">
                  <c:v>0.6</c:v>
                </c:pt>
                <c:pt idx="4">
                  <c:v>0.88570000000000004</c:v>
                </c:pt>
                <c:pt idx="5">
                  <c:v>0.68569999999999998</c:v>
                </c:pt>
                <c:pt idx="6">
                  <c:v>0.85709999999999997</c:v>
                </c:pt>
                <c:pt idx="7">
                  <c:v>0.8</c:v>
                </c:pt>
                <c:pt idx="8">
                  <c:v>0.8286</c:v>
                </c:pt>
                <c:pt idx="9">
                  <c:v>0.65710000000000002</c:v>
                </c:pt>
                <c:pt idx="10">
                  <c:v>0.88570000000000004</c:v>
                </c:pt>
                <c:pt idx="11">
                  <c:v>0.71430000000000005</c:v>
                </c:pt>
                <c:pt idx="12">
                  <c:v>0.7429</c:v>
                </c:pt>
                <c:pt idx="13">
                  <c:v>0.8</c:v>
                </c:pt>
                <c:pt idx="14">
                  <c:v>0.7429</c:v>
                </c:pt>
                <c:pt idx="15">
                  <c:v>0.88570000000000004</c:v>
                </c:pt>
                <c:pt idx="16">
                  <c:v>1</c:v>
                </c:pt>
                <c:pt idx="17">
                  <c:v>0.97140000000000004</c:v>
                </c:pt>
                <c:pt idx="18">
                  <c:v>0.97140000000000004</c:v>
                </c:pt>
                <c:pt idx="19">
                  <c:v>0.88570000000000004</c:v>
                </c:pt>
                <c:pt idx="20">
                  <c:v>0.8286</c:v>
                </c:pt>
                <c:pt idx="21">
                  <c:v>0.9143</c:v>
                </c:pt>
                <c:pt idx="22">
                  <c:v>0.97140000000000004</c:v>
                </c:pt>
                <c:pt idx="23">
                  <c:v>0.7429</c:v>
                </c:pt>
                <c:pt idx="24">
                  <c:v>1</c:v>
                </c:pt>
                <c:pt idx="25">
                  <c:v>0.7429</c:v>
                </c:pt>
                <c:pt idx="26">
                  <c:v>0.7429</c:v>
                </c:pt>
                <c:pt idx="27">
                  <c:v>0.77139999999999997</c:v>
                </c:pt>
                <c:pt idx="28">
                  <c:v>0.94289999999999996</c:v>
                </c:pt>
                <c:pt idx="29">
                  <c:v>0.51429999999999998</c:v>
                </c:pt>
                <c:pt idx="30">
                  <c:v>0.71430000000000005</c:v>
                </c:pt>
                <c:pt idx="31">
                  <c:v>1</c:v>
                </c:pt>
                <c:pt idx="32">
                  <c:v>0.77139999999999997</c:v>
                </c:pt>
                <c:pt idx="33">
                  <c:v>0.9143</c:v>
                </c:pt>
                <c:pt idx="34">
                  <c:v>0.88570000000000004</c:v>
                </c:pt>
                <c:pt idx="35">
                  <c:v>0.34289999999999998</c:v>
                </c:pt>
                <c:pt idx="36">
                  <c:v>0.48570000000000002</c:v>
                </c:pt>
                <c:pt idx="37">
                  <c:v>0.8</c:v>
                </c:pt>
                <c:pt idx="38">
                  <c:v>0.8286</c:v>
                </c:pt>
                <c:pt idx="39">
                  <c:v>0.9143</c:v>
                </c:pt>
                <c:pt idx="40">
                  <c:v>0.9143</c:v>
                </c:pt>
                <c:pt idx="41">
                  <c:v>0.57140000000000002</c:v>
                </c:pt>
                <c:pt idx="42">
                  <c:v>0.8</c:v>
                </c:pt>
                <c:pt idx="43">
                  <c:v>0.57140000000000002</c:v>
                </c:pt>
                <c:pt idx="44">
                  <c:v>0.68569999999999998</c:v>
                </c:pt>
                <c:pt idx="45">
                  <c:v>0.7429</c:v>
                </c:pt>
                <c:pt idx="46">
                  <c:v>0.8286</c:v>
                </c:pt>
                <c:pt idx="47">
                  <c:v>0.8286</c:v>
                </c:pt>
                <c:pt idx="48">
                  <c:v>0.54290000000000005</c:v>
                </c:pt>
                <c:pt idx="49">
                  <c:v>0.7429</c:v>
                </c:pt>
                <c:pt idx="50">
                  <c:v>0.94289999999999996</c:v>
                </c:pt>
                <c:pt idx="51">
                  <c:v>0.54290000000000005</c:v>
                </c:pt>
                <c:pt idx="52">
                  <c:v>0.8</c:v>
                </c:pt>
                <c:pt idx="53">
                  <c:v>0.57140000000000002</c:v>
                </c:pt>
                <c:pt idx="54">
                  <c:v>0.68569999999999998</c:v>
                </c:pt>
                <c:pt idx="55">
                  <c:v>0.85709999999999997</c:v>
                </c:pt>
                <c:pt idx="56">
                  <c:v>0.97140000000000004</c:v>
                </c:pt>
                <c:pt idx="57">
                  <c:v>0.71430000000000005</c:v>
                </c:pt>
                <c:pt idx="58">
                  <c:v>0.68569999999999998</c:v>
                </c:pt>
                <c:pt idx="59">
                  <c:v>0.97140000000000004</c:v>
                </c:pt>
                <c:pt idx="60">
                  <c:v>0.77139999999999997</c:v>
                </c:pt>
                <c:pt idx="61">
                  <c:v>0.85709999999999997</c:v>
                </c:pt>
                <c:pt idx="62">
                  <c:v>0.88570000000000004</c:v>
                </c:pt>
                <c:pt idx="63">
                  <c:v>0.88570000000000004</c:v>
                </c:pt>
                <c:pt idx="64">
                  <c:v>0.94289999999999996</c:v>
                </c:pt>
                <c:pt idx="65">
                  <c:v>0.88570000000000004</c:v>
                </c:pt>
                <c:pt idx="66">
                  <c:v>0.62860000000000005</c:v>
                </c:pt>
                <c:pt idx="67">
                  <c:v>0.85709999999999997</c:v>
                </c:pt>
                <c:pt idx="68">
                  <c:v>0.88570000000000004</c:v>
                </c:pt>
              </c:numCache>
            </c:numRef>
          </c:yVal>
          <c:smooth val="1"/>
          <c:extLst>
            <c:ext xmlns:c16="http://schemas.microsoft.com/office/drawing/2014/chart" uri="{C3380CC4-5D6E-409C-BE32-E72D297353CC}">
              <c16:uniqueId val="{00000003-57C6-4E40-A732-393F1D05BC4B}"/>
            </c:ext>
          </c:extLst>
        </c:ser>
        <c:ser>
          <c:idx val="4"/>
          <c:order val="4"/>
          <c:tx>
            <c:strRef>
              <c:f>Test_Accuracy_Objective!$F$1</c:f>
              <c:strCache>
                <c:ptCount val="1"/>
                <c:pt idx="0">
                  <c:v>llama3.1</c:v>
                </c:pt>
              </c:strCache>
            </c:strRef>
          </c:tx>
          <c:spPr>
            <a:ln w="19050" cap="rnd">
              <a:solidFill>
                <a:schemeClr val="accent5"/>
              </a:solidFill>
              <a:round/>
            </a:ln>
            <a:effectLst/>
          </c:spPr>
          <c:marker>
            <c:symbol val="none"/>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Test_Accuracy_Objective!$F$2:$F$70</c:f>
              <c:numCache>
                <c:formatCode>0.00000000</c:formatCode>
                <c:ptCount val="69"/>
                <c:pt idx="0">
                  <c:v>0.97140000000000004</c:v>
                </c:pt>
                <c:pt idx="1">
                  <c:v>0.71430000000000005</c:v>
                </c:pt>
                <c:pt idx="2">
                  <c:v>0.8</c:v>
                </c:pt>
                <c:pt idx="3">
                  <c:v>1</c:v>
                </c:pt>
                <c:pt idx="4">
                  <c:v>1</c:v>
                </c:pt>
                <c:pt idx="5">
                  <c:v>0.97140000000000004</c:v>
                </c:pt>
                <c:pt idx="6">
                  <c:v>0.8286</c:v>
                </c:pt>
                <c:pt idx="7">
                  <c:v>1</c:v>
                </c:pt>
                <c:pt idx="8">
                  <c:v>0.8</c:v>
                </c:pt>
                <c:pt idx="9">
                  <c:v>0.6</c:v>
                </c:pt>
                <c:pt idx="10">
                  <c:v>0.65710000000000002</c:v>
                </c:pt>
                <c:pt idx="11">
                  <c:v>0.6</c:v>
                </c:pt>
                <c:pt idx="12">
                  <c:v>0.65710000000000002</c:v>
                </c:pt>
                <c:pt idx="13">
                  <c:v>0.7429</c:v>
                </c:pt>
                <c:pt idx="14">
                  <c:v>0.1714</c:v>
                </c:pt>
                <c:pt idx="15">
                  <c:v>0.8286</c:v>
                </c:pt>
                <c:pt idx="16">
                  <c:v>0.77139999999999997</c:v>
                </c:pt>
                <c:pt idx="17">
                  <c:v>0.68569999999999998</c:v>
                </c:pt>
                <c:pt idx="18">
                  <c:v>1</c:v>
                </c:pt>
                <c:pt idx="19">
                  <c:v>0.9143</c:v>
                </c:pt>
                <c:pt idx="20">
                  <c:v>0.88570000000000004</c:v>
                </c:pt>
                <c:pt idx="21">
                  <c:v>0.8</c:v>
                </c:pt>
                <c:pt idx="22">
                  <c:v>0.85709999999999997</c:v>
                </c:pt>
                <c:pt idx="23">
                  <c:v>0.8286</c:v>
                </c:pt>
                <c:pt idx="24">
                  <c:v>0.62860000000000005</c:v>
                </c:pt>
                <c:pt idx="25">
                  <c:v>0.85709999999999997</c:v>
                </c:pt>
                <c:pt idx="26">
                  <c:v>0.6</c:v>
                </c:pt>
                <c:pt idx="27">
                  <c:v>0.8</c:v>
                </c:pt>
                <c:pt idx="28">
                  <c:v>0.9143</c:v>
                </c:pt>
                <c:pt idx="29">
                  <c:v>0.8</c:v>
                </c:pt>
                <c:pt idx="30">
                  <c:v>0.62860000000000005</c:v>
                </c:pt>
                <c:pt idx="31">
                  <c:v>0.88570000000000004</c:v>
                </c:pt>
                <c:pt idx="32">
                  <c:v>0.77139999999999997</c:v>
                </c:pt>
                <c:pt idx="33">
                  <c:v>0.88570000000000004</c:v>
                </c:pt>
                <c:pt idx="34">
                  <c:v>0.9143</c:v>
                </c:pt>
                <c:pt idx="35">
                  <c:v>0.8</c:v>
                </c:pt>
                <c:pt idx="36">
                  <c:v>0.68569999999999998</c:v>
                </c:pt>
                <c:pt idx="37">
                  <c:v>0.77139999999999997</c:v>
                </c:pt>
                <c:pt idx="38">
                  <c:v>0.7429</c:v>
                </c:pt>
                <c:pt idx="39">
                  <c:v>0.77139999999999997</c:v>
                </c:pt>
                <c:pt idx="40">
                  <c:v>8.5699999999999998E-2</c:v>
                </c:pt>
                <c:pt idx="41">
                  <c:v>0.57140000000000002</c:v>
                </c:pt>
                <c:pt idx="42">
                  <c:v>0.97140000000000004</c:v>
                </c:pt>
                <c:pt idx="43">
                  <c:v>0.8286</c:v>
                </c:pt>
                <c:pt idx="44">
                  <c:v>0</c:v>
                </c:pt>
                <c:pt idx="45">
                  <c:v>0.7429</c:v>
                </c:pt>
                <c:pt idx="46">
                  <c:v>0.94289999999999996</c:v>
                </c:pt>
                <c:pt idx="47">
                  <c:v>0.9143</c:v>
                </c:pt>
                <c:pt idx="48">
                  <c:v>0.68569999999999998</c:v>
                </c:pt>
                <c:pt idx="49">
                  <c:v>0.8</c:v>
                </c:pt>
                <c:pt idx="50">
                  <c:v>0.6</c:v>
                </c:pt>
                <c:pt idx="51">
                  <c:v>0.8</c:v>
                </c:pt>
                <c:pt idx="52">
                  <c:v>0.8</c:v>
                </c:pt>
                <c:pt idx="53">
                  <c:v>0.68569999999999998</c:v>
                </c:pt>
                <c:pt idx="54">
                  <c:v>0.4</c:v>
                </c:pt>
                <c:pt idx="55">
                  <c:v>0.77139999999999997</c:v>
                </c:pt>
                <c:pt idx="56">
                  <c:v>0.94289999999999996</c:v>
                </c:pt>
                <c:pt idx="57">
                  <c:v>0.94289999999999996</c:v>
                </c:pt>
                <c:pt idx="58">
                  <c:v>0</c:v>
                </c:pt>
                <c:pt idx="59">
                  <c:v>0</c:v>
                </c:pt>
                <c:pt idx="60">
                  <c:v>0.45710000000000001</c:v>
                </c:pt>
                <c:pt idx="61">
                  <c:v>0.51429999999999998</c:v>
                </c:pt>
                <c:pt idx="62">
                  <c:v>0.97140000000000004</c:v>
                </c:pt>
                <c:pt idx="63">
                  <c:v>0.97140000000000004</c:v>
                </c:pt>
                <c:pt idx="64">
                  <c:v>1</c:v>
                </c:pt>
                <c:pt idx="65">
                  <c:v>0.85709999999999997</c:v>
                </c:pt>
                <c:pt idx="66">
                  <c:v>0.9143</c:v>
                </c:pt>
                <c:pt idx="67">
                  <c:v>0.97140000000000004</c:v>
                </c:pt>
                <c:pt idx="68">
                  <c:v>0.48570000000000002</c:v>
                </c:pt>
              </c:numCache>
            </c:numRef>
          </c:yVal>
          <c:smooth val="1"/>
          <c:extLst>
            <c:ext xmlns:c16="http://schemas.microsoft.com/office/drawing/2014/chart" uri="{C3380CC4-5D6E-409C-BE32-E72D297353CC}">
              <c16:uniqueId val="{00000004-57C6-4E40-A732-393F1D05BC4B}"/>
            </c:ext>
          </c:extLst>
        </c:ser>
        <c:ser>
          <c:idx val="5"/>
          <c:order val="5"/>
          <c:tx>
            <c:strRef>
              <c:f>Test_Accuracy_Objective!$G$1</c:f>
              <c:strCache>
                <c:ptCount val="1"/>
                <c:pt idx="0">
                  <c:v>phi4</c:v>
                </c:pt>
              </c:strCache>
            </c:strRef>
          </c:tx>
          <c:spPr>
            <a:ln w="19050" cap="rnd">
              <a:solidFill>
                <a:schemeClr val="accent6"/>
              </a:solidFill>
              <a:round/>
            </a:ln>
            <a:effectLst/>
          </c:spPr>
          <c:marker>
            <c:symbol val="none"/>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Test_Accuracy_Objective!$G$2:$G$70</c:f>
              <c:numCache>
                <c:formatCode>0.00000000</c:formatCode>
                <c:ptCount val="69"/>
                <c:pt idx="0">
                  <c:v>0.97140000000000004</c:v>
                </c:pt>
                <c:pt idx="1">
                  <c:v>0.77139999999999997</c:v>
                </c:pt>
                <c:pt idx="2">
                  <c:v>0.94289999999999996</c:v>
                </c:pt>
                <c:pt idx="3">
                  <c:v>0.51429999999999998</c:v>
                </c:pt>
                <c:pt idx="4">
                  <c:v>0.85709999999999997</c:v>
                </c:pt>
                <c:pt idx="5">
                  <c:v>0.94289999999999996</c:v>
                </c:pt>
                <c:pt idx="6">
                  <c:v>0.94289999999999996</c:v>
                </c:pt>
                <c:pt idx="7">
                  <c:v>1</c:v>
                </c:pt>
                <c:pt idx="8">
                  <c:v>0.9143</c:v>
                </c:pt>
                <c:pt idx="9">
                  <c:v>0.45710000000000001</c:v>
                </c:pt>
                <c:pt idx="10">
                  <c:v>0.37140000000000001</c:v>
                </c:pt>
                <c:pt idx="11">
                  <c:v>0.68569999999999998</c:v>
                </c:pt>
                <c:pt idx="12">
                  <c:v>0.6</c:v>
                </c:pt>
                <c:pt idx="13">
                  <c:v>0.9143</c:v>
                </c:pt>
                <c:pt idx="14">
                  <c:v>0.1143</c:v>
                </c:pt>
                <c:pt idx="15">
                  <c:v>0.34289999999999998</c:v>
                </c:pt>
                <c:pt idx="16">
                  <c:v>0.9143</c:v>
                </c:pt>
                <c:pt idx="17">
                  <c:v>0.77139999999999997</c:v>
                </c:pt>
                <c:pt idx="18">
                  <c:v>0.85709999999999997</c:v>
                </c:pt>
                <c:pt idx="19">
                  <c:v>0.85709999999999997</c:v>
                </c:pt>
                <c:pt idx="20">
                  <c:v>0.7429</c:v>
                </c:pt>
                <c:pt idx="21">
                  <c:v>0.68569999999999998</c:v>
                </c:pt>
                <c:pt idx="22">
                  <c:v>0.8</c:v>
                </c:pt>
                <c:pt idx="23">
                  <c:v>0.48570000000000002</c:v>
                </c:pt>
                <c:pt idx="24">
                  <c:v>0.68569999999999998</c:v>
                </c:pt>
                <c:pt idx="25">
                  <c:v>0.8286</c:v>
                </c:pt>
                <c:pt idx="26">
                  <c:v>0.9143</c:v>
                </c:pt>
                <c:pt idx="27">
                  <c:v>0.9143</c:v>
                </c:pt>
                <c:pt idx="28">
                  <c:v>1</c:v>
                </c:pt>
                <c:pt idx="29">
                  <c:v>0.88570000000000004</c:v>
                </c:pt>
                <c:pt idx="30">
                  <c:v>0.68569999999999998</c:v>
                </c:pt>
                <c:pt idx="31">
                  <c:v>0.68569999999999998</c:v>
                </c:pt>
                <c:pt idx="32">
                  <c:v>0.65710000000000002</c:v>
                </c:pt>
                <c:pt idx="33">
                  <c:v>0.88570000000000004</c:v>
                </c:pt>
                <c:pt idx="34">
                  <c:v>0.97140000000000004</c:v>
                </c:pt>
                <c:pt idx="35">
                  <c:v>0.6</c:v>
                </c:pt>
                <c:pt idx="36">
                  <c:v>0.85709999999999997</c:v>
                </c:pt>
                <c:pt idx="37">
                  <c:v>0.85709999999999997</c:v>
                </c:pt>
                <c:pt idx="38">
                  <c:v>0.62860000000000005</c:v>
                </c:pt>
                <c:pt idx="39">
                  <c:v>0.88570000000000004</c:v>
                </c:pt>
                <c:pt idx="40">
                  <c:v>0.9143</c:v>
                </c:pt>
                <c:pt idx="41">
                  <c:v>0.68569999999999998</c:v>
                </c:pt>
                <c:pt idx="42">
                  <c:v>0.85709999999999997</c:v>
                </c:pt>
                <c:pt idx="43">
                  <c:v>0.51429999999999998</c:v>
                </c:pt>
                <c:pt idx="44">
                  <c:v>0.71430000000000005</c:v>
                </c:pt>
                <c:pt idx="45">
                  <c:v>0.8286</c:v>
                </c:pt>
                <c:pt idx="46">
                  <c:v>0.45710000000000001</c:v>
                </c:pt>
                <c:pt idx="47">
                  <c:v>0.94289999999999996</c:v>
                </c:pt>
                <c:pt idx="48">
                  <c:v>0.51429999999999998</c:v>
                </c:pt>
                <c:pt idx="49">
                  <c:v>0.45710000000000001</c:v>
                </c:pt>
                <c:pt idx="50">
                  <c:v>0.9143</c:v>
                </c:pt>
                <c:pt idx="51">
                  <c:v>0.88570000000000004</c:v>
                </c:pt>
                <c:pt idx="52">
                  <c:v>0.65710000000000002</c:v>
                </c:pt>
                <c:pt idx="53">
                  <c:v>0.7429</c:v>
                </c:pt>
                <c:pt idx="54">
                  <c:v>0.68569999999999998</c:v>
                </c:pt>
                <c:pt idx="55">
                  <c:v>0.97140000000000004</c:v>
                </c:pt>
                <c:pt idx="56">
                  <c:v>0.77139999999999997</c:v>
                </c:pt>
                <c:pt idx="57">
                  <c:v>0.62860000000000005</c:v>
                </c:pt>
                <c:pt idx="58">
                  <c:v>0.7429</c:v>
                </c:pt>
                <c:pt idx="59">
                  <c:v>0.8</c:v>
                </c:pt>
                <c:pt idx="60">
                  <c:v>0.77139999999999997</c:v>
                </c:pt>
                <c:pt idx="61">
                  <c:v>0.77139999999999997</c:v>
                </c:pt>
                <c:pt idx="62">
                  <c:v>0.88570000000000004</c:v>
                </c:pt>
                <c:pt idx="63">
                  <c:v>0.71430000000000005</c:v>
                </c:pt>
                <c:pt idx="64">
                  <c:v>1</c:v>
                </c:pt>
                <c:pt idx="65">
                  <c:v>0.94289999999999996</c:v>
                </c:pt>
                <c:pt idx="66">
                  <c:v>0.6</c:v>
                </c:pt>
                <c:pt idx="67">
                  <c:v>0.77139999999999997</c:v>
                </c:pt>
                <c:pt idx="68">
                  <c:v>0.71430000000000005</c:v>
                </c:pt>
              </c:numCache>
            </c:numRef>
          </c:yVal>
          <c:smooth val="1"/>
          <c:extLst>
            <c:ext xmlns:c16="http://schemas.microsoft.com/office/drawing/2014/chart" uri="{C3380CC4-5D6E-409C-BE32-E72D297353CC}">
              <c16:uniqueId val="{00000005-57C6-4E40-A732-393F1D05BC4B}"/>
            </c:ext>
          </c:extLst>
        </c:ser>
        <c:ser>
          <c:idx val="6"/>
          <c:order val="6"/>
          <c:tx>
            <c:strRef>
              <c:f>Test_Accuracy_Objective!$H$1</c:f>
              <c:strCache>
                <c:ptCount val="1"/>
                <c:pt idx="0">
                  <c:v>max</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Test_Accuracy_Objective!$H$2:$H$70</c:f>
            </c:numRef>
          </c:yVal>
          <c:smooth val="1"/>
          <c:extLst>
            <c:ext xmlns:c16="http://schemas.microsoft.com/office/drawing/2014/chart" uri="{C3380CC4-5D6E-409C-BE32-E72D297353CC}">
              <c16:uniqueId val="{00000006-57C6-4E40-A732-393F1D05BC4B}"/>
            </c:ext>
          </c:extLst>
        </c:ser>
        <c:ser>
          <c:idx val="7"/>
          <c:order val="7"/>
          <c:tx>
            <c:strRef>
              <c:f>Test_Accuracy_Objective!$I$1</c:f>
              <c:strCache>
                <c:ptCount val="1"/>
                <c:pt idx="0">
                  <c:v>max_Model</c:v>
                </c:pt>
              </c:strCache>
            </c:strRef>
          </c:tx>
          <c:spPr>
            <a:ln w="19050"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Test_Accuracy_Objective!$I$2:$I$70</c:f>
            </c:numRef>
          </c:yVal>
          <c:smooth val="1"/>
          <c:extLst>
            <c:ext xmlns:c16="http://schemas.microsoft.com/office/drawing/2014/chart" uri="{C3380CC4-5D6E-409C-BE32-E72D297353CC}">
              <c16:uniqueId val="{00000007-57C6-4E40-A732-393F1D05BC4B}"/>
            </c:ext>
          </c:extLst>
        </c:ser>
        <c:ser>
          <c:idx val="8"/>
          <c:order val="8"/>
          <c:tx>
            <c:strRef>
              <c:f>Test_Accuracy_Objective!$J$1</c:f>
              <c:strCache>
                <c:ptCount val="1"/>
                <c:pt idx="0">
                  <c:v>iDX</c:v>
                </c:pt>
              </c:strCache>
            </c:strRef>
          </c:tx>
          <c:spPr>
            <a:ln w="19050" cap="rnd">
              <a:solidFill>
                <a:schemeClr val="accent3">
                  <a:lumMod val="60000"/>
                </a:schemeClr>
              </a:solidFill>
              <a:round/>
            </a:ln>
            <a:effectLst/>
          </c:spPr>
          <c:marker>
            <c:symbol val="none"/>
          </c:marker>
          <c:xVal>
            <c:numRef>
              <c:f>Test_Accuracy_Objective!$A$2:$A$70</c:f>
              <c:numCache>
                <c:formatCode>General</c:formatCode>
                <c:ptCount val="6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numCache>
            </c:numRef>
          </c:xVal>
          <c:yVal>
            <c:numRef>
              <c:f>Test_Accuracy_Objective!$J$2:$J$70</c:f>
              <c:numCache>
                <c:formatCode>0.00000000</c:formatCode>
                <c:ptCount val="69"/>
                <c:pt idx="0">
                  <c:v>1</c:v>
                </c:pt>
                <c:pt idx="1">
                  <c:v>1</c:v>
                </c:pt>
                <c:pt idx="2">
                  <c:v>1</c:v>
                </c:pt>
                <c:pt idx="3">
                  <c:v>0.88570000000000004</c:v>
                </c:pt>
                <c:pt idx="4">
                  <c:v>0.97140000000000004</c:v>
                </c:pt>
                <c:pt idx="5">
                  <c:v>1</c:v>
                </c:pt>
                <c:pt idx="6">
                  <c:v>0.97140000000000004</c:v>
                </c:pt>
                <c:pt idx="7">
                  <c:v>1</c:v>
                </c:pt>
                <c:pt idx="8">
                  <c:v>0.9143</c:v>
                </c:pt>
                <c:pt idx="9">
                  <c:v>0.8</c:v>
                </c:pt>
                <c:pt idx="10">
                  <c:v>0.88570000000000004</c:v>
                </c:pt>
                <c:pt idx="11">
                  <c:v>0.68569999999999998</c:v>
                </c:pt>
                <c:pt idx="12">
                  <c:v>0.7429</c:v>
                </c:pt>
                <c:pt idx="13">
                  <c:v>0.8</c:v>
                </c:pt>
                <c:pt idx="14">
                  <c:v>1</c:v>
                </c:pt>
                <c:pt idx="15">
                  <c:v>0.94289999999999996</c:v>
                </c:pt>
                <c:pt idx="16">
                  <c:v>1</c:v>
                </c:pt>
                <c:pt idx="17">
                  <c:v>0.97140000000000004</c:v>
                </c:pt>
                <c:pt idx="18">
                  <c:v>1</c:v>
                </c:pt>
                <c:pt idx="19">
                  <c:v>0.88570000000000004</c:v>
                </c:pt>
                <c:pt idx="20">
                  <c:v>1</c:v>
                </c:pt>
                <c:pt idx="21">
                  <c:v>0.9143</c:v>
                </c:pt>
                <c:pt idx="22">
                  <c:v>0.97140000000000004</c:v>
                </c:pt>
                <c:pt idx="23">
                  <c:v>0.7429</c:v>
                </c:pt>
                <c:pt idx="24">
                  <c:v>1</c:v>
                </c:pt>
                <c:pt idx="25">
                  <c:v>0.54290000000000005</c:v>
                </c:pt>
                <c:pt idx="26">
                  <c:v>0.9143</c:v>
                </c:pt>
                <c:pt idx="27">
                  <c:v>0.7429</c:v>
                </c:pt>
                <c:pt idx="28">
                  <c:v>1</c:v>
                </c:pt>
                <c:pt idx="29">
                  <c:v>0.88570000000000004</c:v>
                </c:pt>
                <c:pt idx="30">
                  <c:v>0.54290000000000005</c:v>
                </c:pt>
                <c:pt idx="31">
                  <c:v>0.94289999999999996</c:v>
                </c:pt>
                <c:pt idx="32">
                  <c:v>0.77139999999999997</c:v>
                </c:pt>
                <c:pt idx="33">
                  <c:v>0.88570000000000004</c:v>
                </c:pt>
                <c:pt idx="34">
                  <c:v>0.97140000000000004</c:v>
                </c:pt>
                <c:pt idx="35">
                  <c:v>0.54290000000000005</c:v>
                </c:pt>
                <c:pt idx="36">
                  <c:v>0.85709999999999997</c:v>
                </c:pt>
                <c:pt idx="37">
                  <c:v>0.8</c:v>
                </c:pt>
                <c:pt idx="38">
                  <c:v>0.65710000000000002</c:v>
                </c:pt>
                <c:pt idx="39">
                  <c:v>0.9143</c:v>
                </c:pt>
                <c:pt idx="40">
                  <c:v>0.9143</c:v>
                </c:pt>
                <c:pt idx="41">
                  <c:v>0.57140000000000002</c:v>
                </c:pt>
                <c:pt idx="42">
                  <c:v>0.97140000000000004</c:v>
                </c:pt>
                <c:pt idx="43">
                  <c:v>0.68569999999999998</c:v>
                </c:pt>
                <c:pt idx="44">
                  <c:v>0.71430000000000005</c:v>
                </c:pt>
                <c:pt idx="45">
                  <c:v>0.8286</c:v>
                </c:pt>
                <c:pt idx="46">
                  <c:v>0.77139999999999997</c:v>
                </c:pt>
                <c:pt idx="47">
                  <c:v>0.94289999999999996</c:v>
                </c:pt>
                <c:pt idx="48">
                  <c:v>0.68569999999999998</c:v>
                </c:pt>
                <c:pt idx="49">
                  <c:v>0.88570000000000004</c:v>
                </c:pt>
                <c:pt idx="50">
                  <c:v>0.9143</c:v>
                </c:pt>
                <c:pt idx="51">
                  <c:v>0.88570000000000004</c:v>
                </c:pt>
                <c:pt idx="52">
                  <c:v>0.8</c:v>
                </c:pt>
                <c:pt idx="53">
                  <c:v>0.7429</c:v>
                </c:pt>
                <c:pt idx="54">
                  <c:v>0.68569999999999998</c:v>
                </c:pt>
                <c:pt idx="55">
                  <c:v>0.85709999999999997</c:v>
                </c:pt>
                <c:pt idx="56">
                  <c:v>0.94289999999999996</c:v>
                </c:pt>
                <c:pt idx="57">
                  <c:v>0.94289999999999996</c:v>
                </c:pt>
                <c:pt idx="58">
                  <c:v>0.7429</c:v>
                </c:pt>
                <c:pt idx="59">
                  <c:v>0.8</c:v>
                </c:pt>
                <c:pt idx="60">
                  <c:v>0.77139999999999997</c:v>
                </c:pt>
                <c:pt idx="61">
                  <c:v>0.77139999999999997</c:v>
                </c:pt>
                <c:pt idx="62">
                  <c:v>1</c:v>
                </c:pt>
                <c:pt idx="63">
                  <c:v>0.9143</c:v>
                </c:pt>
                <c:pt idx="64">
                  <c:v>1</c:v>
                </c:pt>
                <c:pt idx="65">
                  <c:v>0.94289999999999996</c:v>
                </c:pt>
                <c:pt idx="66">
                  <c:v>0.9143</c:v>
                </c:pt>
                <c:pt idx="67">
                  <c:v>0.97140000000000004</c:v>
                </c:pt>
                <c:pt idx="68">
                  <c:v>0.88570000000000004</c:v>
                </c:pt>
              </c:numCache>
            </c:numRef>
          </c:yVal>
          <c:smooth val="1"/>
          <c:extLst>
            <c:ext xmlns:c16="http://schemas.microsoft.com/office/drawing/2014/chart" uri="{C3380CC4-5D6E-409C-BE32-E72D297353CC}">
              <c16:uniqueId val="{00000008-57C6-4E40-A732-393F1D05BC4B}"/>
            </c:ext>
          </c:extLst>
        </c:ser>
        <c:dLbls>
          <c:showLegendKey val="0"/>
          <c:showVal val="0"/>
          <c:showCatName val="0"/>
          <c:showSerName val="0"/>
          <c:showPercent val="0"/>
          <c:showBubbleSize val="0"/>
        </c:dLbls>
        <c:axId val="621075408"/>
        <c:axId val="620780480"/>
      </c:scatterChart>
      <c:valAx>
        <c:axId val="621075408"/>
        <c:scaling>
          <c:orientation val="minMax"/>
          <c:max val="7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Question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620780480"/>
        <c:crosses val="autoZero"/>
        <c:crossBetween val="midCat"/>
      </c:valAx>
      <c:valAx>
        <c:axId val="620780480"/>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Accuracy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6210754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Training_Bert_F1_Subjective!$B$1</c:f>
              <c:strCache>
                <c:ptCount val="1"/>
                <c:pt idx="0">
                  <c:v>PID</c:v>
                </c:pt>
              </c:strCache>
            </c:strRef>
          </c:tx>
          <c:spPr>
            <a:ln w="19050" cap="rnd">
              <a:solidFill>
                <a:schemeClr val="accent1"/>
              </a:solidFill>
              <a:round/>
            </a:ln>
            <a:effectLst/>
          </c:spPr>
          <c:marker>
            <c:symbol val="none"/>
          </c:marker>
          <c:xVal>
            <c:numRef>
              <c:f>Training_Bert_F1_Subjective!$A$2:$A$26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Training_Bert_F1_Subjective!$B$2:$B$26</c:f>
            </c:numRef>
          </c:yVal>
          <c:smooth val="1"/>
          <c:extLst>
            <c:ext xmlns:c16="http://schemas.microsoft.com/office/drawing/2014/chart" uri="{C3380CC4-5D6E-409C-BE32-E72D297353CC}">
              <c16:uniqueId val="{00000000-A350-2E4C-BF92-BA98CEAE4F2E}"/>
            </c:ext>
          </c:extLst>
        </c:ser>
        <c:ser>
          <c:idx val="1"/>
          <c:order val="1"/>
          <c:tx>
            <c:strRef>
              <c:f>Training_Bert_F1_Subjective!$C$1</c:f>
              <c:strCache>
                <c:ptCount val="1"/>
                <c:pt idx="0">
                  <c:v>ftllama3.1</c:v>
                </c:pt>
              </c:strCache>
            </c:strRef>
          </c:tx>
          <c:spPr>
            <a:ln w="19050" cap="rnd">
              <a:solidFill>
                <a:schemeClr val="accent2"/>
              </a:solidFill>
              <a:round/>
            </a:ln>
            <a:effectLst/>
          </c:spPr>
          <c:marker>
            <c:symbol val="none"/>
          </c:marker>
          <c:xVal>
            <c:numRef>
              <c:f>Training_Bert_F1_Subjective!$A$2:$A$26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Training_Bert_F1_Subjective!$C$2:$C$26</c:f>
              <c:numCache>
                <c:formatCode>General</c:formatCode>
                <c:ptCount val="25"/>
                <c:pt idx="0">
                  <c:v>0.84616095977170103</c:v>
                </c:pt>
                <c:pt idx="1">
                  <c:v>0.95379586560385499</c:v>
                </c:pt>
                <c:pt idx="2">
                  <c:v>0.95379586560385499</c:v>
                </c:pt>
                <c:pt idx="3">
                  <c:v>0.74308141193219501</c:v>
                </c:pt>
                <c:pt idx="4">
                  <c:v>0.83917251910482105</c:v>
                </c:pt>
                <c:pt idx="5">
                  <c:v>0.60228877578462803</c:v>
                </c:pt>
                <c:pt idx="6">
                  <c:v>0.364498893916606</c:v>
                </c:pt>
                <c:pt idx="7">
                  <c:v>0.86764191516808098</c:v>
                </c:pt>
                <c:pt idx="8">
                  <c:v>0.73755504063197497</c:v>
                </c:pt>
                <c:pt idx="9">
                  <c:v>0.912304716450827</c:v>
                </c:pt>
                <c:pt idx="10">
                  <c:v>0.96055761745997803</c:v>
                </c:pt>
                <c:pt idx="11">
                  <c:v>0.95041498967579396</c:v>
                </c:pt>
                <c:pt idx="12">
                  <c:v>0.83247206253664796</c:v>
                </c:pt>
                <c:pt idx="13">
                  <c:v>0.86357131004333498</c:v>
                </c:pt>
                <c:pt idx="14">
                  <c:v>0.57282189471380995</c:v>
                </c:pt>
                <c:pt idx="15">
                  <c:v>0.40095687572445099</c:v>
                </c:pt>
                <c:pt idx="16">
                  <c:v>0.98985737221581505</c:v>
                </c:pt>
                <c:pt idx="17">
                  <c:v>0.95308125955717904</c:v>
                </c:pt>
                <c:pt idx="18">
                  <c:v>0.73426994596208806</c:v>
                </c:pt>
                <c:pt idx="19">
                  <c:v>0.95942948886326296</c:v>
                </c:pt>
                <c:pt idx="20">
                  <c:v>0.949286861079079</c:v>
                </c:pt>
                <c:pt idx="21">
                  <c:v>0.67394143215247504</c:v>
                </c:pt>
                <c:pt idx="22">
                  <c:v>0.77775647789239799</c:v>
                </c:pt>
                <c:pt idx="23">
                  <c:v>0.67805598463330896</c:v>
                </c:pt>
                <c:pt idx="24">
                  <c:v>0.43793279400893598</c:v>
                </c:pt>
              </c:numCache>
            </c:numRef>
          </c:yVal>
          <c:smooth val="1"/>
          <c:extLst>
            <c:ext xmlns:c16="http://schemas.microsoft.com/office/drawing/2014/chart" uri="{C3380CC4-5D6E-409C-BE32-E72D297353CC}">
              <c16:uniqueId val="{00000001-A350-2E4C-BF92-BA98CEAE4F2E}"/>
            </c:ext>
          </c:extLst>
        </c:ser>
        <c:ser>
          <c:idx val="2"/>
          <c:order val="2"/>
          <c:tx>
            <c:strRef>
              <c:f>Training_Bert_F1_Subjective!$D$1</c:f>
              <c:strCache>
                <c:ptCount val="1"/>
                <c:pt idx="0">
                  <c:v>ftphi4</c:v>
                </c:pt>
              </c:strCache>
            </c:strRef>
          </c:tx>
          <c:spPr>
            <a:ln w="19050" cap="rnd">
              <a:solidFill>
                <a:schemeClr val="accent3"/>
              </a:solidFill>
              <a:round/>
            </a:ln>
            <a:effectLst/>
          </c:spPr>
          <c:marker>
            <c:symbol val="none"/>
          </c:marker>
          <c:xVal>
            <c:numRef>
              <c:f>Training_Bert_F1_Subjective!$A$2:$A$26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Training_Bert_F1_Subjective!$D$2:$D$26</c:f>
              <c:numCache>
                <c:formatCode>General</c:formatCode>
                <c:ptCount val="25"/>
                <c:pt idx="0">
                  <c:v>0.25419978605849403</c:v>
                </c:pt>
                <c:pt idx="1">
                  <c:v>0.27388434750693103</c:v>
                </c:pt>
                <c:pt idx="2">
                  <c:v>0.30082714493785501</c:v>
                </c:pt>
                <c:pt idx="3">
                  <c:v>0.71427104664700303</c:v>
                </c:pt>
                <c:pt idx="4">
                  <c:v>0.464635125228336</c:v>
                </c:pt>
                <c:pt idx="5">
                  <c:v>0.47445069913353199</c:v>
                </c:pt>
                <c:pt idx="6">
                  <c:v>0.46841066564832401</c:v>
                </c:pt>
                <c:pt idx="7">
                  <c:v>0.72260853690760396</c:v>
                </c:pt>
                <c:pt idx="8">
                  <c:v>0.60462587752512498</c:v>
                </c:pt>
                <c:pt idx="9">
                  <c:v>0.28092648110219398</c:v>
                </c:pt>
                <c:pt idx="10">
                  <c:v>0.24899874478578499</c:v>
                </c:pt>
                <c:pt idx="11">
                  <c:v>0.25226523429155301</c:v>
                </c:pt>
                <c:pt idx="12">
                  <c:v>0.57317908108234406</c:v>
                </c:pt>
                <c:pt idx="13">
                  <c:v>0.40163268255335899</c:v>
                </c:pt>
                <c:pt idx="14">
                  <c:v>0.27348530718258401</c:v>
                </c:pt>
                <c:pt idx="15">
                  <c:v>0.36130079009703198</c:v>
                </c:pt>
                <c:pt idx="16">
                  <c:v>0.26734108115945499</c:v>
                </c:pt>
                <c:pt idx="17">
                  <c:v>0.24335749064173001</c:v>
                </c:pt>
                <c:pt idx="18">
                  <c:v>0.26841887044055102</c:v>
                </c:pt>
                <c:pt idx="19">
                  <c:v>0.24870858341455401</c:v>
                </c:pt>
                <c:pt idx="20">
                  <c:v>0.25247444404023001</c:v>
                </c:pt>
                <c:pt idx="21">
                  <c:v>0.40499885891164999</c:v>
                </c:pt>
                <c:pt idx="22">
                  <c:v>0.33700957873037801</c:v>
                </c:pt>
                <c:pt idx="23">
                  <c:v>0.25573602701936399</c:v>
                </c:pt>
                <c:pt idx="24">
                  <c:v>0.262010979226657</c:v>
                </c:pt>
              </c:numCache>
            </c:numRef>
          </c:yVal>
          <c:smooth val="1"/>
          <c:extLst>
            <c:ext xmlns:c16="http://schemas.microsoft.com/office/drawing/2014/chart" uri="{C3380CC4-5D6E-409C-BE32-E72D297353CC}">
              <c16:uniqueId val="{00000002-A350-2E4C-BF92-BA98CEAE4F2E}"/>
            </c:ext>
          </c:extLst>
        </c:ser>
        <c:ser>
          <c:idx val="3"/>
          <c:order val="3"/>
          <c:tx>
            <c:strRef>
              <c:f>Training_Bert_F1_Subjective!$E$1</c:f>
              <c:strCache>
                <c:ptCount val="1"/>
                <c:pt idx="0">
                  <c:v>llama3.1</c:v>
                </c:pt>
              </c:strCache>
            </c:strRef>
          </c:tx>
          <c:spPr>
            <a:ln w="19050" cap="rnd">
              <a:solidFill>
                <a:schemeClr val="accent4"/>
              </a:solidFill>
              <a:round/>
            </a:ln>
            <a:effectLst/>
          </c:spPr>
          <c:marker>
            <c:symbol val="none"/>
          </c:marker>
          <c:xVal>
            <c:numRef>
              <c:f>Training_Bert_F1_Subjective!$A$2:$A$26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Training_Bert_F1_Subjective!$E$2:$E$26</c:f>
              <c:numCache>
                <c:formatCode>General</c:formatCode>
                <c:ptCount val="25"/>
                <c:pt idx="0">
                  <c:v>0.35106003518615397</c:v>
                </c:pt>
                <c:pt idx="1">
                  <c:v>0.68556819728442597</c:v>
                </c:pt>
                <c:pt idx="2">
                  <c:v>0.65001762126173201</c:v>
                </c:pt>
                <c:pt idx="3">
                  <c:v>0.48135189626898001</c:v>
                </c:pt>
                <c:pt idx="4">
                  <c:v>0.52610292498554501</c:v>
                </c:pt>
                <c:pt idx="5">
                  <c:v>0.320370783337524</c:v>
                </c:pt>
                <c:pt idx="6">
                  <c:v>0.39347137425626999</c:v>
                </c:pt>
                <c:pt idx="7">
                  <c:v>0.65914939854826204</c:v>
                </c:pt>
                <c:pt idx="8">
                  <c:v>0.456559208886964</c:v>
                </c:pt>
                <c:pt idx="9">
                  <c:v>0.35379217692783899</c:v>
                </c:pt>
                <c:pt idx="10">
                  <c:v>0.40198657597814202</c:v>
                </c:pt>
                <c:pt idx="11">
                  <c:v>0.147093568529401</c:v>
                </c:pt>
                <c:pt idx="12">
                  <c:v>0.72991673861231099</c:v>
                </c:pt>
                <c:pt idx="13">
                  <c:v>0.55199510114533501</c:v>
                </c:pt>
                <c:pt idx="14">
                  <c:v>0.34693771728447498</c:v>
                </c:pt>
                <c:pt idx="15">
                  <c:v>0.27843620159796301</c:v>
                </c:pt>
                <c:pt idx="16">
                  <c:v>0.62554936834744002</c:v>
                </c:pt>
                <c:pt idx="17">
                  <c:v>0.51595863593476099</c:v>
                </c:pt>
                <c:pt idx="18">
                  <c:v>0.38404258957930898</c:v>
                </c:pt>
                <c:pt idx="19">
                  <c:v>0.59039450372968405</c:v>
                </c:pt>
                <c:pt idx="20">
                  <c:v>0.512456642304148</c:v>
                </c:pt>
                <c:pt idx="21">
                  <c:v>0.66662668074880305</c:v>
                </c:pt>
                <c:pt idx="22">
                  <c:v>0.54765826442411902</c:v>
                </c:pt>
                <c:pt idx="23">
                  <c:v>0.422605581581592</c:v>
                </c:pt>
                <c:pt idx="24">
                  <c:v>0.14264297442776799</c:v>
                </c:pt>
              </c:numCache>
            </c:numRef>
          </c:yVal>
          <c:smooth val="1"/>
          <c:extLst>
            <c:ext xmlns:c16="http://schemas.microsoft.com/office/drawing/2014/chart" uri="{C3380CC4-5D6E-409C-BE32-E72D297353CC}">
              <c16:uniqueId val="{00000003-A350-2E4C-BF92-BA98CEAE4F2E}"/>
            </c:ext>
          </c:extLst>
        </c:ser>
        <c:ser>
          <c:idx val="4"/>
          <c:order val="4"/>
          <c:tx>
            <c:strRef>
              <c:f>Training_Bert_F1_Subjective!$F$1</c:f>
              <c:strCache>
                <c:ptCount val="1"/>
                <c:pt idx="0">
                  <c:v>phi4</c:v>
                </c:pt>
              </c:strCache>
            </c:strRef>
          </c:tx>
          <c:spPr>
            <a:ln w="19050" cap="rnd">
              <a:solidFill>
                <a:schemeClr val="accent5"/>
              </a:solidFill>
              <a:round/>
            </a:ln>
            <a:effectLst/>
          </c:spPr>
          <c:marker>
            <c:symbol val="none"/>
          </c:marker>
          <c:xVal>
            <c:numRef>
              <c:f>Training_Bert_F1_Subjective!$A$2:$A$26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Training_Bert_F1_Subjective!$F$2:$F$26</c:f>
              <c:numCache>
                <c:formatCode>General</c:formatCode>
                <c:ptCount val="25"/>
                <c:pt idx="0">
                  <c:v>0.25507345561470302</c:v>
                </c:pt>
                <c:pt idx="1">
                  <c:v>0.25088507660797599</c:v>
                </c:pt>
                <c:pt idx="2">
                  <c:v>0.25440925657749103</c:v>
                </c:pt>
                <c:pt idx="3">
                  <c:v>0.43351706798587503</c:v>
                </c:pt>
                <c:pt idx="4">
                  <c:v>0.42764947393110803</c:v>
                </c:pt>
                <c:pt idx="5">
                  <c:v>0.26436650305986398</c:v>
                </c:pt>
                <c:pt idx="6">
                  <c:v>0.49115869700908599</c:v>
                </c:pt>
                <c:pt idx="7">
                  <c:v>0.68565703076975604</c:v>
                </c:pt>
                <c:pt idx="8">
                  <c:v>0.59330680710928696</c:v>
                </c:pt>
                <c:pt idx="9">
                  <c:v>0.255610130514417</c:v>
                </c:pt>
                <c:pt idx="10">
                  <c:v>0.24785122019903999</c:v>
                </c:pt>
                <c:pt idx="11">
                  <c:v>0.25012751626116803</c:v>
                </c:pt>
                <c:pt idx="12">
                  <c:v>0.380443205365112</c:v>
                </c:pt>
                <c:pt idx="13">
                  <c:v>0.39273011748279801</c:v>
                </c:pt>
                <c:pt idx="14">
                  <c:v>0.256869051711899</c:v>
                </c:pt>
                <c:pt idx="15">
                  <c:v>0.53340721981866002</c:v>
                </c:pt>
                <c:pt idx="16">
                  <c:v>0.24617732763290401</c:v>
                </c:pt>
                <c:pt idx="17">
                  <c:v>0.24096877511058501</c:v>
                </c:pt>
                <c:pt idx="18">
                  <c:v>0.25494671698127402</c:v>
                </c:pt>
                <c:pt idx="19">
                  <c:v>0.25045852895293902</c:v>
                </c:pt>
                <c:pt idx="20">
                  <c:v>0.25734698431832398</c:v>
                </c:pt>
                <c:pt idx="21">
                  <c:v>0.33264905129160199</c:v>
                </c:pt>
                <c:pt idx="22">
                  <c:v>0.3438792518207</c:v>
                </c:pt>
                <c:pt idx="23">
                  <c:v>0.25699897961957102</c:v>
                </c:pt>
                <c:pt idx="24">
                  <c:v>0.29652629813977599</c:v>
                </c:pt>
              </c:numCache>
            </c:numRef>
          </c:yVal>
          <c:smooth val="1"/>
          <c:extLst>
            <c:ext xmlns:c16="http://schemas.microsoft.com/office/drawing/2014/chart" uri="{C3380CC4-5D6E-409C-BE32-E72D297353CC}">
              <c16:uniqueId val="{00000004-A350-2E4C-BF92-BA98CEAE4F2E}"/>
            </c:ext>
          </c:extLst>
        </c:ser>
        <c:ser>
          <c:idx val="5"/>
          <c:order val="5"/>
          <c:tx>
            <c:strRef>
              <c:f>Training_Bert_F1_Subjective!$G$1</c:f>
              <c:strCache>
                <c:ptCount val="1"/>
                <c:pt idx="0">
                  <c:v>iDX</c:v>
                </c:pt>
              </c:strCache>
            </c:strRef>
          </c:tx>
          <c:spPr>
            <a:ln w="19050" cap="rnd">
              <a:solidFill>
                <a:schemeClr val="tx1"/>
              </a:solidFill>
              <a:round/>
            </a:ln>
            <a:effectLst/>
          </c:spPr>
          <c:marker>
            <c:symbol val="none"/>
          </c:marker>
          <c:xVal>
            <c:numRef>
              <c:f>Training_Bert_F1_Subjective!$A$2:$A$26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Training_Bert_F1_Subjective!$G$2:$G$26</c:f>
              <c:numCache>
                <c:formatCode>General</c:formatCode>
                <c:ptCount val="25"/>
                <c:pt idx="0">
                  <c:v>0.84616095977170103</c:v>
                </c:pt>
                <c:pt idx="1">
                  <c:v>0.95379586560385499</c:v>
                </c:pt>
                <c:pt idx="2">
                  <c:v>0.95379586560385499</c:v>
                </c:pt>
                <c:pt idx="3">
                  <c:v>0.74308141193219501</c:v>
                </c:pt>
                <c:pt idx="4">
                  <c:v>0.83917251910482105</c:v>
                </c:pt>
                <c:pt idx="5">
                  <c:v>0.60228877578462803</c:v>
                </c:pt>
                <c:pt idx="6">
                  <c:v>0.49115869700908599</c:v>
                </c:pt>
                <c:pt idx="7">
                  <c:v>0.86764191516808098</c:v>
                </c:pt>
                <c:pt idx="8">
                  <c:v>0.73755504063197497</c:v>
                </c:pt>
                <c:pt idx="9">
                  <c:v>0.912304716450827</c:v>
                </c:pt>
                <c:pt idx="10">
                  <c:v>0.96055761745997803</c:v>
                </c:pt>
                <c:pt idx="11">
                  <c:v>0.95041498967579396</c:v>
                </c:pt>
                <c:pt idx="12">
                  <c:v>0.83247206253664796</c:v>
                </c:pt>
                <c:pt idx="13">
                  <c:v>0.86357131004333498</c:v>
                </c:pt>
                <c:pt idx="14">
                  <c:v>0.57282189471380995</c:v>
                </c:pt>
                <c:pt idx="15">
                  <c:v>0.53340721981866002</c:v>
                </c:pt>
                <c:pt idx="16">
                  <c:v>0.98985737221581505</c:v>
                </c:pt>
                <c:pt idx="17">
                  <c:v>0.95308125955717904</c:v>
                </c:pt>
                <c:pt idx="18">
                  <c:v>0.73426994596208806</c:v>
                </c:pt>
                <c:pt idx="19">
                  <c:v>0.95942948886326296</c:v>
                </c:pt>
                <c:pt idx="20">
                  <c:v>0.949286861079079</c:v>
                </c:pt>
                <c:pt idx="21">
                  <c:v>0.67394143215247504</c:v>
                </c:pt>
                <c:pt idx="22">
                  <c:v>0.77775647789239799</c:v>
                </c:pt>
                <c:pt idx="23">
                  <c:v>0.67805598463330896</c:v>
                </c:pt>
                <c:pt idx="24">
                  <c:v>0.43793279400893598</c:v>
                </c:pt>
              </c:numCache>
            </c:numRef>
          </c:yVal>
          <c:smooth val="1"/>
          <c:extLst>
            <c:ext xmlns:c16="http://schemas.microsoft.com/office/drawing/2014/chart" uri="{C3380CC4-5D6E-409C-BE32-E72D297353CC}">
              <c16:uniqueId val="{00000005-A350-2E4C-BF92-BA98CEAE4F2E}"/>
            </c:ext>
          </c:extLst>
        </c:ser>
        <c:dLbls>
          <c:showLegendKey val="0"/>
          <c:showVal val="0"/>
          <c:showCatName val="0"/>
          <c:showSerName val="0"/>
          <c:showPercent val="0"/>
          <c:showBubbleSize val="0"/>
        </c:dLbls>
        <c:axId val="572735328"/>
        <c:axId val="572737040"/>
      </c:scatterChart>
      <c:valAx>
        <c:axId val="572735328"/>
        <c:scaling>
          <c:orientation val="minMax"/>
          <c:max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Question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572737040"/>
        <c:crosses val="autoZero"/>
        <c:crossBetween val="midCat"/>
      </c:valAx>
      <c:valAx>
        <c:axId val="572737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Bert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57273532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Test_Bert_F1_Subjective!$B$1</c:f>
              <c:strCache>
                <c:ptCount val="1"/>
                <c:pt idx="0">
                  <c:v>PID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Test_Bert_F1_Subjective!$A$2:$A$26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Test_Bert_F1_Subjective!$B$2:$B$26</c:f>
            </c:numRef>
          </c:yVal>
          <c:smooth val="1"/>
          <c:extLst>
            <c:ext xmlns:c16="http://schemas.microsoft.com/office/drawing/2014/chart" uri="{C3380CC4-5D6E-409C-BE32-E72D297353CC}">
              <c16:uniqueId val="{00000000-132F-134C-99B4-8B1A2459D269}"/>
            </c:ext>
          </c:extLst>
        </c:ser>
        <c:ser>
          <c:idx val="1"/>
          <c:order val="1"/>
          <c:tx>
            <c:strRef>
              <c:f>Test_Bert_F1_Subjective!$C$1</c:f>
              <c:strCache>
                <c:ptCount val="1"/>
                <c:pt idx="0">
                  <c:v>ftllama3.1</c:v>
                </c:pt>
              </c:strCache>
            </c:strRef>
          </c:tx>
          <c:spPr>
            <a:ln w="19050" cap="rnd">
              <a:solidFill>
                <a:schemeClr val="accent2"/>
              </a:solidFill>
              <a:round/>
            </a:ln>
            <a:effectLst/>
          </c:spPr>
          <c:marker>
            <c:symbol val="none"/>
          </c:marker>
          <c:xVal>
            <c:numRef>
              <c:f>Test_Bert_F1_Subjective!$A$2:$A$26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Test_Bert_F1_Subjective!$C$2:$C$26</c:f>
              <c:numCache>
                <c:formatCode>0.00000000</c:formatCode>
                <c:ptCount val="25"/>
                <c:pt idx="0">
                  <c:v>0.83707904815673795</c:v>
                </c:pt>
                <c:pt idx="1">
                  <c:v>0.98647649628775402</c:v>
                </c:pt>
                <c:pt idx="2">
                  <c:v>0.93295725584030098</c:v>
                </c:pt>
                <c:pt idx="3">
                  <c:v>0.79757356728826201</c:v>
                </c:pt>
                <c:pt idx="4">
                  <c:v>0.81801019055502699</c:v>
                </c:pt>
                <c:pt idx="5">
                  <c:v>0.69868351135935103</c:v>
                </c:pt>
                <c:pt idx="6">
                  <c:v>0.33086721684251502</c:v>
                </c:pt>
                <c:pt idx="7">
                  <c:v>0.84044902409825994</c:v>
                </c:pt>
                <c:pt idx="8">
                  <c:v>0.76389904107366202</c:v>
                </c:pt>
                <c:pt idx="9">
                  <c:v>0.92868215186255298</c:v>
                </c:pt>
                <c:pt idx="10">
                  <c:v>0.98647649628775402</c:v>
                </c:pt>
                <c:pt idx="11">
                  <c:v>0.92561168500355295</c:v>
                </c:pt>
                <c:pt idx="12">
                  <c:v>0.85800781420298899</c:v>
                </c:pt>
                <c:pt idx="13">
                  <c:v>0.88908435021127896</c:v>
                </c:pt>
                <c:pt idx="14">
                  <c:v>0.56293662020138302</c:v>
                </c:pt>
                <c:pt idx="15">
                  <c:v>0.34678597577980502</c:v>
                </c:pt>
                <c:pt idx="16">
                  <c:v>1</c:v>
                </c:pt>
                <c:pt idx="17">
                  <c:v>0.966191240719386</c:v>
                </c:pt>
                <c:pt idx="18">
                  <c:v>0.76263322063854699</c:v>
                </c:pt>
                <c:pt idx="19">
                  <c:v>0.97860506858144403</c:v>
                </c:pt>
                <c:pt idx="20">
                  <c:v>0.95266773700714102</c:v>
                </c:pt>
                <c:pt idx="21">
                  <c:v>0.84350262624876804</c:v>
                </c:pt>
                <c:pt idx="22">
                  <c:v>0.92233850104468196</c:v>
                </c:pt>
                <c:pt idx="23">
                  <c:v>0.67805598463330896</c:v>
                </c:pt>
                <c:pt idx="24">
                  <c:v>0.42901833823748903</c:v>
                </c:pt>
              </c:numCache>
            </c:numRef>
          </c:yVal>
          <c:smooth val="1"/>
          <c:extLst>
            <c:ext xmlns:c16="http://schemas.microsoft.com/office/drawing/2014/chart" uri="{C3380CC4-5D6E-409C-BE32-E72D297353CC}">
              <c16:uniqueId val="{00000001-132F-134C-99B4-8B1A2459D269}"/>
            </c:ext>
          </c:extLst>
        </c:ser>
        <c:ser>
          <c:idx val="2"/>
          <c:order val="2"/>
          <c:tx>
            <c:strRef>
              <c:f>Test_Bert_F1_Subjective!$D$1</c:f>
              <c:strCache>
                <c:ptCount val="1"/>
                <c:pt idx="0">
                  <c:v>ftphi4</c:v>
                </c:pt>
              </c:strCache>
            </c:strRef>
          </c:tx>
          <c:spPr>
            <a:ln w="19050" cap="rnd">
              <a:solidFill>
                <a:schemeClr val="accent3"/>
              </a:solidFill>
              <a:round/>
            </a:ln>
            <a:effectLst/>
          </c:spPr>
          <c:marker>
            <c:symbol val="none"/>
          </c:marker>
          <c:xVal>
            <c:numRef>
              <c:f>Test_Bert_F1_Subjective!$A$2:$A$26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Test_Bert_F1_Subjective!$D$2:$D$26</c:f>
              <c:numCache>
                <c:formatCode>0.00000000</c:formatCode>
                <c:ptCount val="25"/>
                <c:pt idx="0">
                  <c:v>0.26350291456495001</c:v>
                </c:pt>
                <c:pt idx="1">
                  <c:v>0.25645468745912797</c:v>
                </c:pt>
                <c:pt idx="2">
                  <c:v>0.29149400634424999</c:v>
                </c:pt>
                <c:pt idx="3">
                  <c:v>0.82302946703774504</c:v>
                </c:pt>
                <c:pt idx="4">
                  <c:v>0.52429169075829596</c:v>
                </c:pt>
                <c:pt idx="5">
                  <c:v>0.29389525311333697</c:v>
                </c:pt>
                <c:pt idx="6">
                  <c:v>0.45353069816316799</c:v>
                </c:pt>
                <c:pt idx="7">
                  <c:v>0.81503998722348803</c:v>
                </c:pt>
                <c:pt idx="8">
                  <c:v>0.63502092616898598</c:v>
                </c:pt>
                <c:pt idx="9">
                  <c:v>0.29503316325800699</c:v>
                </c:pt>
                <c:pt idx="10">
                  <c:v>0.243310837660517</c:v>
                </c:pt>
                <c:pt idx="11">
                  <c:v>0.243450418114662</c:v>
                </c:pt>
                <c:pt idx="12">
                  <c:v>0.52910811815943004</c:v>
                </c:pt>
                <c:pt idx="13">
                  <c:v>0.38801437914371401</c:v>
                </c:pt>
                <c:pt idx="14">
                  <c:v>0.26018379586083501</c:v>
                </c:pt>
                <c:pt idx="15">
                  <c:v>0.34523236496107901</c:v>
                </c:pt>
                <c:pt idx="16">
                  <c:v>0.26325022620814098</c:v>
                </c:pt>
                <c:pt idx="17">
                  <c:v>0.23996923693588801</c:v>
                </c:pt>
                <c:pt idx="18">
                  <c:v>0.26786141267844599</c:v>
                </c:pt>
                <c:pt idx="19">
                  <c:v>0.25543566899640202</c:v>
                </c:pt>
                <c:pt idx="20">
                  <c:v>0.25924345084598999</c:v>
                </c:pt>
                <c:pt idx="21">
                  <c:v>0.41803890296391</c:v>
                </c:pt>
                <c:pt idx="22">
                  <c:v>0.344323504396847</c:v>
                </c:pt>
                <c:pt idx="23">
                  <c:v>0.25406640895775301</c:v>
                </c:pt>
                <c:pt idx="24">
                  <c:v>0.26362059329237197</c:v>
                </c:pt>
              </c:numCache>
            </c:numRef>
          </c:yVal>
          <c:smooth val="1"/>
          <c:extLst>
            <c:ext xmlns:c16="http://schemas.microsoft.com/office/drawing/2014/chart" uri="{C3380CC4-5D6E-409C-BE32-E72D297353CC}">
              <c16:uniqueId val="{00000002-132F-134C-99B4-8B1A2459D269}"/>
            </c:ext>
          </c:extLst>
        </c:ser>
        <c:ser>
          <c:idx val="3"/>
          <c:order val="3"/>
          <c:tx>
            <c:strRef>
              <c:f>Test_Bert_F1_Subjective!$E$1</c:f>
              <c:strCache>
                <c:ptCount val="1"/>
                <c:pt idx="0">
                  <c:v>llama3.1</c:v>
                </c:pt>
              </c:strCache>
            </c:strRef>
          </c:tx>
          <c:spPr>
            <a:ln w="19050" cap="rnd">
              <a:solidFill>
                <a:schemeClr val="accent4"/>
              </a:solidFill>
              <a:round/>
            </a:ln>
            <a:effectLst/>
          </c:spPr>
          <c:marker>
            <c:symbol val="none"/>
          </c:marker>
          <c:xVal>
            <c:numRef>
              <c:f>Test_Bert_F1_Subjective!$A$2:$A$26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Test_Bert_F1_Subjective!$E$2:$E$26</c:f>
              <c:numCache>
                <c:formatCode>0.00000000</c:formatCode>
                <c:ptCount val="25"/>
                <c:pt idx="0">
                  <c:v>0.25962077549525597</c:v>
                </c:pt>
                <c:pt idx="1">
                  <c:v>0.571044009923934</c:v>
                </c:pt>
                <c:pt idx="2">
                  <c:v>0.45126415916851498</c:v>
                </c:pt>
                <c:pt idx="3">
                  <c:v>0.53669342398643405</c:v>
                </c:pt>
                <c:pt idx="4">
                  <c:v>0.55196085827691199</c:v>
                </c:pt>
                <c:pt idx="5">
                  <c:v>0.25311386500086103</c:v>
                </c:pt>
                <c:pt idx="6">
                  <c:v>0.307969972917011</c:v>
                </c:pt>
                <c:pt idx="7">
                  <c:v>0.752748167514801</c:v>
                </c:pt>
                <c:pt idx="8">
                  <c:v>0.60893276844705801</c:v>
                </c:pt>
                <c:pt idx="9">
                  <c:v>0.26128363140991701</c:v>
                </c:pt>
                <c:pt idx="10">
                  <c:v>0.31572358906268999</c:v>
                </c:pt>
                <c:pt idx="11">
                  <c:v>0.29263924530574198</c:v>
                </c:pt>
                <c:pt idx="12">
                  <c:v>0.87817346027919196</c:v>
                </c:pt>
                <c:pt idx="13">
                  <c:v>0.65038287043571397</c:v>
                </c:pt>
                <c:pt idx="14">
                  <c:v>0.26269668936729401</c:v>
                </c:pt>
                <c:pt idx="15">
                  <c:v>0.31136354165417801</c:v>
                </c:pt>
                <c:pt idx="16">
                  <c:v>0.92063000372477899</c:v>
                </c:pt>
                <c:pt idx="17">
                  <c:v>1</c:v>
                </c:pt>
                <c:pt idx="18">
                  <c:v>0.32219515953745098</c:v>
                </c:pt>
                <c:pt idx="19">
                  <c:v>0.38280243277549703</c:v>
                </c:pt>
                <c:pt idx="20">
                  <c:v>0.29050457136971602</c:v>
                </c:pt>
                <c:pt idx="21">
                  <c:v>0.89552017705781095</c:v>
                </c:pt>
                <c:pt idx="22">
                  <c:v>0.71299758808953395</c:v>
                </c:pt>
                <c:pt idx="23">
                  <c:v>0.27567414471081297</c:v>
                </c:pt>
                <c:pt idx="24">
                  <c:v>0.26011561495917102</c:v>
                </c:pt>
              </c:numCache>
            </c:numRef>
          </c:yVal>
          <c:smooth val="1"/>
          <c:extLst>
            <c:ext xmlns:c16="http://schemas.microsoft.com/office/drawing/2014/chart" uri="{C3380CC4-5D6E-409C-BE32-E72D297353CC}">
              <c16:uniqueId val="{00000003-132F-134C-99B4-8B1A2459D269}"/>
            </c:ext>
          </c:extLst>
        </c:ser>
        <c:ser>
          <c:idx val="4"/>
          <c:order val="4"/>
          <c:tx>
            <c:strRef>
              <c:f>Test_Bert_F1_Subjective!$F$1</c:f>
              <c:strCache>
                <c:ptCount val="1"/>
                <c:pt idx="0">
                  <c:v>phi4</c:v>
                </c:pt>
              </c:strCache>
            </c:strRef>
          </c:tx>
          <c:spPr>
            <a:ln w="19050" cap="rnd">
              <a:solidFill>
                <a:schemeClr val="accent5"/>
              </a:solidFill>
              <a:round/>
            </a:ln>
            <a:effectLst/>
          </c:spPr>
          <c:marker>
            <c:symbol val="none"/>
          </c:marker>
          <c:xVal>
            <c:numRef>
              <c:f>Test_Bert_F1_Subjective!$A$2:$A$26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Test_Bert_F1_Subjective!$F$2:$F$26</c:f>
              <c:numCache>
                <c:formatCode>0.00000000</c:formatCode>
                <c:ptCount val="25"/>
                <c:pt idx="0">
                  <c:v>0.24976467107023501</c:v>
                </c:pt>
                <c:pt idx="1">
                  <c:v>0.25031153389385702</c:v>
                </c:pt>
                <c:pt idx="2">
                  <c:v>0.25658095053264002</c:v>
                </c:pt>
                <c:pt idx="3">
                  <c:v>0.44675102233886699</c:v>
                </c:pt>
                <c:pt idx="4">
                  <c:v>0.44523509698254699</c:v>
                </c:pt>
                <c:pt idx="5">
                  <c:v>0.25916643100125403</c:v>
                </c:pt>
                <c:pt idx="6">
                  <c:v>0.40640481625284403</c:v>
                </c:pt>
                <c:pt idx="7">
                  <c:v>0.69985362972531995</c:v>
                </c:pt>
                <c:pt idx="8">
                  <c:v>0.57891679661614504</c:v>
                </c:pt>
                <c:pt idx="9">
                  <c:v>0.23631773633616299</c:v>
                </c:pt>
                <c:pt idx="10">
                  <c:v>0.245718287570135</c:v>
                </c:pt>
                <c:pt idx="11">
                  <c:v>0.265060857364109</c:v>
                </c:pt>
                <c:pt idx="12">
                  <c:v>0.40775230271475599</c:v>
                </c:pt>
                <c:pt idx="13">
                  <c:v>0.41070515087672599</c:v>
                </c:pt>
                <c:pt idx="14">
                  <c:v>0.26060398433889598</c:v>
                </c:pt>
                <c:pt idx="15">
                  <c:v>0.51028630903788896</c:v>
                </c:pt>
                <c:pt idx="16">
                  <c:v>0.25561847303594798</c:v>
                </c:pt>
                <c:pt idx="17">
                  <c:v>0.239418774843215</c:v>
                </c:pt>
                <c:pt idx="18">
                  <c:v>0.25625332721642002</c:v>
                </c:pt>
                <c:pt idx="19">
                  <c:v>0.24828213325568599</c:v>
                </c:pt>
                <c:pt idx="20">
                  <c:v>0.257559291379792</c:v>
                </c:pt>
                <c:pt idx="21">
                  <c:v>0.36621626104627297</c:v>
                </c:pt>
                <c:pt idx="22">
                  <c:v>0.366878267696925</c:v>
                </c:pt>
                <c:pt idx="23">
                  <c:v>0.253719526955059</c:v>
                </c:pt>
                <c:pt idx="24">
                  <c:v>0.305658635071345</c:v>
                </c:pt>
              </c:numCache>
            </c:numRef>
          </c:yVal>
          <c:smooth val="1"/>
          <c:extLst>
            <c:ext xmlns:c16="http://schemas.microsoft.com/office/drawing/2014/chart" uri="{C3380CC4-5D6E-409C-BE32-E72D297353CC}">
              <c16:uniqueId val="{00000004-132F-134C-99B4-8B1A2459D269}"/>
            </c:ext>
          </c:extLst>
        </c:ser>
        <c:ser>
          <c:idx val="5"/>
          <c:order val="5"/>
          <c:tx>
            <c:strRef>
              <c:f>Test_Bert_F1_Subjective!$G$1</c:f>
              <c:strCache>
                <c:ptCount val="1"/>
                <c:pt idx="0">
                  <c:v>max</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Test_Bert_F1_Subjective!$A$2:$A$26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Test_Bert_F1_Subjective!$G$2:$G$26</c:f>
            </c:numRef>
          </c:yVal>
          <c:smooth val="1"/>
          <c:extLst>
            <c:ext xmlns:c16="http://schemas.microsoft.com/office/drawing/2014/chart" uri="{C3380CC4-5D6E-409C-BE32-E72D297353CC}">
              <c16:uniqueId val="{00000005-132F-134C-99B4-8B1A2459D269}"/>
            </c:ext>
          </c:extLst>
        </c:ser>
        <c:ser>
          <c:idx val="6"/>
          <c:order val="6"/>
          <c:tx>
            <c:strRef>
              <c:f>Test_Bert_F1_Subjective!$H$1</c:f>
              <c:strCache>
                <c:ptCount val="1"/>
                <c:pt idx="0">
                  <c:v>max_Model</c:v>
                </c:pt>
              </c:strCache>
            </c:strRef>
          </c:tx>
          <c:spPr>
            <a:ln w="19050"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xVal>
            <c:numRef>
              <c:f>Test_Bert_F1_Subjective!$A$2:$A$26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Test_Bert_F1_Subjective!$H$2:$H$26</c:f>
            </c:numRef>
          </c:yVal>
          <c:smooth val="1"/>
          <c:extLst>
            <c:ext xmlns:c16="http://schemas.microsoft.com/office/drawing/2014/chart" uri="{C3380CC4-5D6E-409C-BE32-E72D297353CC}">
              <c16:uniqueId val="{00000006-132F-134C-99B4-8B1A2459D269}"/>
            </c:ext>
          </c:extLst>
        </c:ser>
        <c:ser>
          <c:idx val="7"/>
          <c:order val="7"/>
          <c:tx>
            <c:strRef>
              <c:f>Test_Bert_F1_Subjective!$I$1</c:f>
              <c:strCache>
                <c:ptCount val="1"/>
                <c:pt idx="0">
                  <c:v>iDX</c:v>
                </c:pt>
              </c:strCache>
            </c:strRef>
          </c:tx>
          <c:spPr>
            <a:ln w="19050" cap="rnd">
              <a:solidFill>
                <a:schemeClr val="tx1"/>
              </a:solidFill>
              <a:round/>
            </a:ln>
            <a:effectLst/>
          </c:spPr>
          <c:marker>
            <c:symbol val="none"/>
          </c:marker>
          <c:xVal>
            <c:numRef>
              <c:f>Test_Bert_F1_Subjective!$A$2:$A$26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Test_Bert_F1_Subjective!$I$2:$I$26</c:f>
              <c:numCache>
                <c:formatCode>0.00000000</c:formatCode>
                <c:ptCount val="25"/>
                <c:pt idx="0">
                  <c:v>0.83707904815673795</c:v>
                </c:pt>
                <c:pt idx="1">
                  <c:v>0.98647649628775402</c:v>
                </c:pt>
                <c:pt idx="2">
                  <c:v>0.93295725584030098</c:v>
                </c:pt>
                <c:pt idx="3">
                  <c:v>0.79757356728826201</c:v>
                </c:pt>
                <c:pt idx="4">
                  <c:v>0.81801019055502699</c:v>
                </c:pt>
                <c:pt idx="5">
                  <c:v>0.69868351135935103</c:v>
                </c:pt>
                <c:pt idx="6">
                  <c:v>0.40640481625284403</c:v>
                </c:pt>
                <c:pt idx="7">
                  <c:v>0.84044902409825994</c:v>
                </c:pt>
                <c:pt idx="8">
                  <c:v>0.76389904107366202</c:v>
                </c:pt>
                <c:pt idx="9">
                  <c:v>0.92868215186255298</c:v>
                </c:pt>
                <c:pt idx="10">
                  <c:v>0.98647649628775402</c:v>
                </c:pt>
                <c:pt idx="11">
                  <c:v>0.92561168500355295</c:v>
                </c:pt>
                <c:pt idx="12">
                  <c:v>0.85800781420298899</c:v>
                </c:pt>
                <c:pt idx="13">
                  <c:v>0.88908435021127896</c:v>
                </c:pt>
                <c:pt idx="14">
                  <c:v>0.56293662020138302</c:v>
                </c:pt>
                <c:pt idx="15">
                  <c:v>0.51028630903788896</c:v>
                </c:pt>
                <c:pt idx="16">
                  <c:v>1</c:v>
                </c:pt>
                <c:pt idx="17">
                  <c:v>0.966191240719386</c:v>
                </c:pt>
                <c:pt idx="18">
                  <c:v>0.76263322063854699</c:v>
                </c:pt>
                <c:pt idx="19">
                  <c:v>0.97860506858144403</c:v>
                </c:pt>
                <c:pt idx="20">
                  <c:v>0.95266773700714102</c:v>
                </c:pt>
                <c:pt idx="21">
                  <c:v>0.84350262624876804</c:v>
                </c:pt>
                <c:pt idx="22">
                  <c:v>0.92233850104468196</c:v>
                </c:pt>
                <c:pt idx="23">
                  <c:v>0.67805598463330896</c:v>
                </c:pt>
                <c:pt idx="24">
                  <c:v>0.42901833823748903</c:v>
                </c:pt>
              </c:numCache>
            </c:numRef>
          </c:yVal>
          <c:smooth val="1"/>
          <c:extLst>
            <c:ext xmlns:c16="http://schemas.microsoft.com/office/drawing/2014/chart" uri="{C3380CC4-5D6E-409C-BE32-E72D297353CC}">
              <c16:uniqueId val="{00000007-132F-134C-99B4-8B1A2459D269}"/>
            </c:ext>
          </c:extLst>
        </c:ser>
        <c:dLbls>
          <c:showLegendKey val="0"/>
          <c:showVal val="0"/>
          <c:showCatName val="0"/>
          <c:showSerName val="0"/>
          <c:showPercent val="0"/>
          <c:showBubbleSize val="0"/>
        </c:dLbls>
        <c:axId val="625040848"/>
        <c:axId val="625072592"/>
      </c:scatterChart>
      <c:valAx>
        <c:axId val="625040848"/>
        <c:scaling>
          <c:orientation val="minMax"/>
          <c:max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Question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625072592"/>
        <c:crosses val="autoZero"/>
        <c:crossBetween val="midCat"/>
      </c:valAx>
      <c:valAx>
        <c:axId val="6250725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Bert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62504084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Training_Bleu_Base_Subjective!$B$1</c:f>
              <c:strCache>
                <c:ptCount val="1"/>
                <c:pt idx="0">
                  <c:v>PID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Training_Bleu_Base_Subjective!$A$2:$A$26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Training_Bleu_Base_Subjective!$B$2:$B$26</c:f>
            </c:numRef>
          </c:yVal>
          <c:smooth val="1"/>
          <c:extLst>
            <c:ext xmlns:c16="http://schemas.microsoft.com/office/drawing/2014/chart" uri="{C3380CC4-5D6E-409C-BE32-E72D297353CC}">
              <c16:uniqueId val="{00000000-292A-4A42-871B-C72228FF73ED}"/>
            </c:ext>
          </c:extLst>
        </c:ser>
        <c:ser>
          <c:idx val="1"/>
          <c:order val="1"/>
          <c:tx>
            <c:strRef>
              <c:f>Training_Bleu_Base_Subjective!$C$1</c:f>
              <c:strCache>
                <c:ptCount val="1"/>
                <c:pt idx="0">
                  <c:v>ftllama3.1</c:v>
                </c:pt>
              </c:strCache>
            </c:strRef>
          </c:tx>
          <c:spPr>
            <a:ln w="19050" cap="rnd">
              <a:solidFill>
                <a:schemeClr val="accent2"/>
              </a:solidFill>
              <a:round/>
            </a:ln>
            <a:effectLst/>
          </c:spPr>
          <c:marker>
            <c:symbol val="none"/>
          </c:marker>
          <c:xVal>
            <c:numRef>
              <c:f>Training_Bleu_Base_Subjective!$A$2:$A$26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Training_Bleu_Base_Subjective!$C$2:$C$26</c:f>
              <c:numCache>
                <c:formatCode>0.00000000</c:formatCode>
                <c:ptCount val="25"/>
                <c:pt idx="0">
                  <c:v>0</c:v>
                </c:pt>
                <c:pt idx="1">
                  <c:v>0</c:v>
                </c:pt>
                <c:pt idx="2">
                  <c:v>0</c:v>
                </c:pt>
                <c:pt idx="3">
                  <c:v>3.7563794874586102E-3</c:v>
                </c:pt>
                <c:pt idx="4">
                  <c:v>1.38727379630186E-3</c:v>
                </c:pt>
                <c:pt idx="5">
                  <c:v>0</c:v>
                </c:pt>
                <c:pt idx="6">
                  <c:v>7.1173815938109996E-4</c:v>
                </c:pt>
                <c:pt idx="7">
                  <c:v>3.07812173268757E-3</c:v>
                </c:pt>
                <c:pt idx="8">
                  <c:v>1.59411548520438E-3</c:v>
                </c:pt>
                <c:pt idx="9">
                  <c:v>0</c:v>
                </c:pt>
                <c:pt idx="10">
                  <c:v>0</c:v>
                </c:pt>
                <c:pt idx="11">
                  <c:v>0</c:v>
                </c:pt>
                <c:pt idx="12">
                  <c:v>3.58615807823038E-3</c:v>
                </c:pt>
                <c:pt idx="13">
                  <c:v>1.44417884044482E-3</c:v>
                </c:pt>
                <c:pt idx="14">
                  <c:v>0</c:v>
                </c:pt>
                <c:pt idx="15">
                  <c:v>8.0609786195310002E-4</c:v>
                </c:pt>
                <c:pt idx="16">
                  <c:v>0</c:v>
                </c:pt>
                <c:pt idx="17">
                  <c:v>0</c:v>
                </c:pt>
                <c:pt idx="18">
                  <c:v>0</c:v>
                </c:pt>
                <c:pt idx="19">
                  <c:v>0</c:v>
                </c:pt>
                <c:pt idx="20">
                  <c:v>0</c:v>
                </c:pt>
                <c:pt idx="21">
                  <c:v>2.9348885906594099E-3</c:v>
                </c:pt>
                <c:pt idx="22">
                  <c:v>1.5978799068501999E-3</c:v>
                </c:pt>
                <c:pt idx="23">
                  <c:v>0</c:v>
                </c:pt>
                <c:pt idx="24">
                  <c:v>0</c:v>
                </c:pt>
              </c:numCache>
            </c:numRef>
          </c:yVal>
          <c:smooth val="1"/>
          <c:extLst>
            <c:ext xmlns:c16="http://schemas.microsoft.com/office/drawing/2014/chart" uri="{C3380CC4-5D6E-409C-BE32-E72D297353CC}">
              <c16:uniqueId val="{00000001-292A-4A42-871B-C72228FF73ED}"/>
            </c:ext>
          </c:extLst>
        </c:ser>
        <c:ser>
          <c:idx val="2"/>
          <c:order val="2"/>
          <c:tx>
            <c:strRef>
              <c:f>Training_Bleu_Base_Subjective!$D$1</c:f>
              <c:strCache>
                <c:ptCount val="1"/>
                <c:pt idx="0">
                  <c:v>ftphi4</c:v>
                </c:pt>
              </c:strCache>
            </c:strRef>
          </c:tx>
          <c:spPr>
            <a:ln w="19050" cap="rnd">
              <a:solidFill>
                <a:schemeClr val="accent3"/>
              </a:solidFill>
              <a:round/>
            </a:ln>
            <a:effectLst/>
          </c:spPr>
          <c:marker>
            <c:symbol val="none"/>
          </c:marker>
          <c:xVal>
            <c:numRef>
              <c:f>Training_Bleu_Base_Subjective!$A$2:$A$26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Training_Bleu_Base_Subjective!$D$2:$D$26</c:f>
              <c:numCache>
                <c:formatCode>0.00000000</c:formatCode>
                <c:ptCount val="25"/>
                <c:pt idx="0">
                  <c:v>8.6014591423499997E-5</c:v>
                </c:pt>
                <c:pt idx="1">
                  <c:v>6.4504632194099999E-5</c:v>
                </c:pt>
                <c:pt idx="2">
                  <c:v>4.2867986485400001E-5</c:v>
                </c:pt>
                <c:pt idx="3">
                  <c:v>1.30348102788307E-3</c:v>
                </c:pt>
                <c:pt idx="4">
                  <c:v>8.7484351409200002E-4</c:v>
                </c:pt>
                <c:pt idx="5">
                  <c:v>5.3624557663799999E-5</c:v>
                </c:pt>
                <c:pt idx="6">
                  <c:v>6.4100018270049999E-4</c:v>
                </c:pt>
                <c:pt idx="7">
                  <c:v>2.78192537537376E-3</c:v>
                </c:pt>
                <c:pt idx="8">
                  <c:v>1.9645785014810301E-3</c:v>
                </c:pt>
                <c:pt idx="9">
                  <c:v>4.0012488274699999E-5</c:v>
                </c:pt>
                <c:pt idx="10">
                  <c:v>8.98904433208E-5</c:v>
                </c:pt>
                <c:pt idx="11">
                  <c:v>2.6057088481500001E-5</c:v>
                </c:pt>
                <c:pt idx="12">
                  <c:v>1.5107574581634199E-3</c:v>
                </c:pt>
                <c:pt idx="13">
                  <c:v>8.5496394562400004E-4</c:v>
                </c:pt>
                <c:pt idx="14">
                  <c:v>1.2920673470939999E-4</c:v>
                </c:pt>
                <c:pt idx="15">
                  <c:v>5.4537206721889996E-4</c:v>
                </c:pt>
                <c:pt idx="16">
                  <c:v>9.5431599765999996E-5</c:v>
                </c:pt>
                <c:pt idx="17">
                  <c:v>1.44576516634E-5</c:v>
                </c:pt>
                <c:pt idx="18">
                  <c:v>0</c:v>
                </c:pt>
                <c:pt idx="19">
                  <c:v>4.2001169640600002E-5</c:v>
                </c:pt>
                <c:pt idx="20">
                  <c:v>0</c:v>
                </c:pt>
                <c:pt idx="21">
                  <c:v>6.9356733583849999E-4</c:v>
                </c:pt>
                <c:pt idx="22">
                  <c:v>5.2950512784130004E-4</c:v>
                </c:pt>
                <c:pt idx="23">
                  <c:v>2.4546351882500001E-5</c:v>
                </c:pt>
                <c:pt idx="24">
                  <c:v>3.2304623164199998E-5</c:v>
                </c:pt>
              </c:numCache>
            </c:numRef>
          </c:yVal>
          <c:smooth val="1"/>
          <c:extLst>
            <c:ext xmlns:c16="http://schemas.microsoft.com/office/drawing/2014/chart" uri="{C3380CC4-5D6E-409C-BE32-E72D297353CC}">
              <c16:uniqueId val="{00000002-292A-4A42-871B-C72228FF73ED}"/>
            </c:ext>
          </c:extLst>
        </c:ser>
        <c:ser>
          <c:idx val="3"/>
          <c:order val="3"/>
          <c:tx>
            <c:strRef>
              <c:f>Training_Bleu_Base_Subjective!$E$1</c:f>
              <c:strCache>
                <c:ptCount val="1"/>
                <c:pt idx="0">
                  <c:v>llama3.1</c:v>
                </c:pt>
              </c:strCache>
            </c:strRef>
          </c:tx>
          <c:spPr>
            <a:ln w="19050" cap="rnd">
              <a:solidFill>
                <a:schemeClr val="accent4"/>
              </a:solidFill>
              <a:round/>
            </a:ln>
            <a:effectLst/>
          </c:spPr>
          <c:marker>
            <c:symbol val="none"/>
          </c:marker>
          <c:xVal>
            <c:numRef>
              <c:f>Training_Bleu_Base_Subjective!$A$2:$A$26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Training_Bleu_Base_Subjective!$E$2:$E$26</c:f>
              <c:numCache>
                <c:formatCode>0.00000000</c:formatCode>
                <c:ptCount val="25"/>
                <c:pt idx="0">
                  <c:v>5.2393287686400003E-5</c:v>
                </c:pt>
                <c:pt idx="1">
                  <c:v>0</c:v>
                </c:pt>
                <c:pt idx="2">
                  <c:v>0</c:v>
                </c:pt>
                <c:pt idx="3">
                  <c:v>4.4977458027590598E-3</c:v>
                </c:pt>
                <c:pt idx="4">
                  <c:v>1.57567446419437E-3</c:v>
                </c:pt>
                <c:pt idx="5">
                  <c:v>8.3554344850499996E-5</c:v>
                </c:pt>
                <c:pt idx="6">
                  <c:v>3.6454146154159999E-4</c:v>
                </c:pt>
                <c:pt idx="7">
                  <c:v>5.0894379599152901E-3</c:v>
                </c:pt>
                <c:pt idx="8">
                  <c:v>6.0826135608034997E-3</c:v>
                </c:pt>
                <c:pt idx="9">
                  <c:v>5.3188389366799998E-5</c:v>
                </c:pt>
                <c:pt idx="10">
                  <c:v>2.8707366436699999E-5</c:v>
                </c:pt>
                <c:pt idx="11">
                  <c:v>1.9173507046499999E-5</c:v>
                </c:pt>
                <c:pt idx="12">
                  <c:v>6.2500003592244197E-3</c:v>
                </c:pt>
                <c:pt idx="13">
                  <c:v>3.28167597846394E-3</c:v>
                </c:pt>
                <c:pt idx="14">
                  <c:v>3.2795883848200002E-4</c:v>
                </c:pt>
                <c:pt idx="15">
                  <c:v>1.33850600126054E-3</c:v>
                </c:pt>
                <c:pt idx="16">
                  <c:v>0</c:v>
                </c:pt>
                <c:pt idx="17">
                  <c:v>0</c:v>
                </c:pt>
                <c:pt idx="18">
                  <c:v>0</c:v>
                </c:pt>
                <c:pt idx="19">
                  <c:v>0</c:v>
                </c:pt>
                <c:pt idx="20">
                  <c:v>0</c:v>
                </c:pt>
                <c:pt idx="21">
                  <c:v>2.5776625677410999E-3</c:v>
                </c:pt>
                <c:pt idx="22">
                  <c:v>1.58539330586791E-3</c:v>
                </c:pt>
                <c:pt idx="23">
                  <c:v>0</c:v>
                </c:pt>
                <c:pt idx="24">
                  <c:v>1.01414151556E-5</c:v>
                </c:pt>
              </c:numCache>
            </c:numRef>
          </c:yVal>
          <c:smooth val="1"/>
          <c:extLst>
            <c:ext xmlns:c16="http://schemas.microsoft.com/office/drawing/2014/chart" uri="{C3380CC4-5D6E-409C-BE32-E72D297353CC}">
              <c16:uniqueId val="{00000003-292A-4A42-871B-C72228FF73ED}"/>
            </c:ext>
          </c:extLst>
        </c:ser>
        <c:ser>
          <c:idx val="4"/>
          <c:order val="4"/>
          <c:tx>
            <c:strRef>
              <c:f>Training_Bleu_Base_Subjective!$F$1</c:f>
              <c:strCache>
                <c:ptCount val="1"/>
                <c:pt idx="0">
                  <c:v>phi4</c:v>
                </c:pt>
              </c:strCache>
            </c:strRef>
          </c:tx>
          <c:spPr>
            <a:ln w="19050" cap="rnd">
              <a:solidFill>
                <a:schemeClr val="accent5"/>
              </a:solidFill>
              <a:round/>
            </a:ln>
            <a:effectLst/>
          </c:spPr>
          <c:marker>
            <c:symbol val="none"/>
          </c:marker>
          <c:xVal>
            <c:numRef>
              <c:f>Training_Bleu_Base_Subjective!$A$2:$A$26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Training_Bleu_Base_Subjective!$F$2:$F$26</c:f>
              <c:numCache>
                <c:formatCode>0.00000000</c:formatCode>
                <c:ptCount val="25"/>
                <c:pt idx="0">
                  <c:v>6.3911402997200001E-5</c:v>
                </c:pt>
                <c:pt idx="1">
                  <c:v>8.8748924567200006E-5</c:v>
                </c:pt>
                <c:pt idx="2">
                  <c:v>2.0570876741999999E-5</c:v>
                </c:pt>
                <c:pt idx="3">
                  <c:v>1.17153768826808E-3</c:v>
                </c:pt>
                <c:pt idx="4">
                  <c:v>7.7417587287659999E-4</c:v>
                </c:pt>
                <c:pt idx="5">
                  <c:v>9.0557948819200001E-5</c:v>
                </c:pt>
                <c:pt idx="6">
                  <c:v>8.9260065828319999E-4</c:v>
                </c:pt>
                <c:pt idx="7">
                  <c:v>2.9759403492789702E-3</c:v>
                </c:pt>
                <c:pt idx="8">
                  <c:v>1.33399152795651E-3</c:v>
                </c:pt>
                <c:pt idx="9">
                  <c:v>2.97148113272E-5</c:v>
                </c:pt>
                <c:pt idx="10">
                  <c:v>1.154472369568E-4</c:v>
                </c:pt>
                <c:pt idx="11">
                  <c:v>3.9391951369399997E-5</c:v>
                </c:pt>
                <c:pt idx="12">
                  <c:v>5.4119757426500002E-4</c:v>
                </c:pt>
                <c:pt idx="13">
                  <c:v>6.4817402079440001E-4</c:v>
                </c:pt>
                <c:pt idx="14">
                  <c:v>2.108087247637E-4</c:v>
                </c:pt>
                <c:pt idx="15">
                  <c:v>7.0647893090999999E-4</c:v>
                </c:pt>
                <c:pt idx="16">
                  <c:v>4.9166160170000001E-5</c:v>
                </c:pt>
                <c:pt idx="17">
                  <c:v>2.2880879363799999E-5</c:v>
                </c:pt>
                <c:pt idx="18">
                  <c:v>2.2991214479699999E-5</c:v>
                </c:pt>
                <c:pt idx="19">
                  <c:v>7.3896903943800006E-5</c:v>
                </c:pt>
                <c:pt idx="20">
                  <c:v>2.4546351882500001E-5</c:v>
                </c:pt>
                <c:pt idx="21">
                  <c:v>3.839761451153E-4</c:v>
                </c:pt>
                <c:pt idx="22">
                  <c:v>5.7735822546029999E-4</c:v>
                </c:pt>
                <c:pt idx="23">
                  <c:v>4.9528348193100001E-5</c:v>
                </c:pt>
                <c:pt idx="24">
                  <c:v>1.6550270707500001E-5</c:v>
                </c:pt>
              </c:numCache>
            </c:numRef>
          </c:yVal>
          <c:smooth val="1"/>
          <c:extLst>
            <c:ext xmlns:c16="http://schemas.microsoft.com/office/drawing/2014/chart" uri="{C3380CC4-5D6E-409C-BE32-E72D297353CC}">
              <c16:uniqueId val="{00000004-292A-4A42-871B-C72228FF73ED}"/>
            </c:ext>
          </c:extLst>
        </c:ser>
        <c:ser>
          <c:idx val="5"/>
          <c:order val="5"/>
          <c:tx>
            <c:strRef>
              <c:f>Training_Bleu_Base_Subjective!$G$1</c:f>
              <c:strCache>
                <c:ptCount val="1"/>
                <c:pt idx="0">
                  <c:v>iDX</c:v>
                </c:pt>
              </c:strCache>
            </c:strRef>
          </c:tx>
          <c:spPr>
            <a:ln w="19050" cap="rnd">
              <a:solidFill>
                <a:schemeClr val="tx1"/>
              </a:solidFill>
              <a:round/>
            </a:ln>
            <a:effectLst/>
          </c:spPr>
          <c:marker>
            <c:symbol val="none"/>
          </c:marker>
          <c:xVal>
            <c:numRef>
              <c:f>Training_Bleu_Base_Subjective!$A$2:$A$26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Training_Bleu_Base_Subjective!$G$2:$G$26</c:f>
              <c:numCache>
                <c:formatCode>0.00000000</c:formatCode>
                <c:ptCount val="25"/>
                <c:pt idx="0">
                  <c:v>8.6014591423499997E-5</c:v>
                </c:pt>
                <c:pt idx="1">
                  <c:v>8.8748924567200006E-5</c:v>
                </c:pt>
                <c:pt idx="2">
                  <c:v>4.2867986485400001E-5</c:v>
                </c:pt>
                <c:pt idx="3">
                  <c:v>4.4977458027590598E-3</c:v>
                </c:pt>
                <c:pt idx="4">
                  <c:v>1.57567446419437E-3</c:v>
                </c:pt>
                <c:pt idx="5">
                  <c:v>9.0557948819200001E-5</c:v>
                </c:pt>
                <c:pt idx="6">
                  <c:v>8.9260065828319999E-4</c:v>
                </c:pt>
                <c:pt idx="7">
                  <c:v>5.0894379599152901E-3</c:v>
                </c:pt>
                <c:pt idx="8">
                  <c:v>6.0826135608034997E-3</c:v>
                </c:pt>
                <c:pt idx="9">
                  <c:v>5.3188389366799998E-5</c:v>
                </c:pt>
                <c:pt idx="10">
                  <c:v>1.154472369568E-4</c:v>
                </c:pt>
                <c:pt idx="11">
                  <c:v>3.9391951369399997E-5</c:v>
                </c:pt>
                <c:pt idx="12">
                  <c:v>6.2500003592244197E-3</c:v>
                </c:pt>
                <c:pt idx="13">
                  <c:v>3.28167597846394E-3</c:v>
                </c:pt>
                <c:pt idx="14">
                  <c:v>3.2795883848200002E-4</c:v>
                </c:pt>
                <c:pt idx="15">
                  <c:v>1.33850600126054E-3</c:v>
                </c:pt>
                <c:pt idx="16">
                  <c:v>9.5431599765999996E-5</c:v>
                </c:pt>
                <c:pt idx="17">
                  <c:v>2.2880879363799999E-5</c:v>
                </c:pt>
                <c:pt idx="18">
                  <c:v>2.2991214479699999E-5</c:v>
                </c:pt>
                <c:pt idx="19">
                  <c:v>7.3896903943800006E-5</c:v>
                </c:pt>
                <c:pt idx="20">
                  <c:v>2.4546351882500001E-5</c:v>
                </c:pt>
                <c:pt idx="21">
                  <c:v>2.9348885906594099E-3</c:v>
                </c:pt>
                <c:pt idx="22">
                  <c:v>1.5978799068501999E-3</c:v>
                </c:pt>
                <c:pt idx="23">
                  <c:v>4.9528348193100001E-5</c:v>
                </c:pt>
                <c:pt idx="24">
                  <c:v>3.2304623164199998E-5</c:v>
                </c:pt>
              </c:numCache>
            </c:numRef>
          </c:yVal>
          <c:smooth val="1"/>
          <c:extLst>
            <c:ext xmlns:c16="http://schemas.microsoft.com/office/drawing/2014/chart" uri="{C3380CC4-5D6E-409C-BE32-E72D297353CC}">
              <c16:uniqueId val="{00000005-292A-4A42-871B-C72228FF73ED}"/>
            </c:ext>
          </c:extLst>
        </c:ser>
        <c:dLbls>
          <c:showLegendKey val="0"/>
          <c:showVal val="0"/>
          <c:showCatName val="0"/>
          <c:showSerName val="0"/>
          <c:showPercent val="0"/>
          <c:showBubbleSize val="0"/>
        </c:dLbls>
        <c:axId val="743338032"/>
        <c:axId val="1046496800"/>
      </c:scatterChart>
      <c:valAx>
        <c:axId val="743338032"/>
        <c:scaling>
          <c:orientation val="minMax"/>
          <c:max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Question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046496800"/>
        <c:crosses val="autoZero"/>
        <c:crossBetween val="midCat"/>
      </c:valAx>
      <c:valAx>
        <c:axId val="10464968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Bleu</a:t>
                </a:r>
                <a:r>
                  <a:rPr lang="en-US" sz="1200" b="1" baseline="0">
                    <a:solidFill>
                      <a:schemeClr val="tx1"/>
                    </a:solidFill>
                  </a:rPr>
                  <a:t> Score</a:t>
                </a:r>
                <a:endParaRPr lang="en-US" sz="1200"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7433380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Test_Bleu_Base_Subjective!$B$1</c:f>
              <c:strCache>
                <c:ptCount val="1"/>
                <c:pt idx="0">
                  <c:v>PID</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Test_Bleu_Base_Subjective!$A$2:$A$26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Test_Bleu_Base_Subjective!$B$2:$B$26</c:f>
            </c:numRef>
          </c:yVal>
          <c:smooth val="1"/>
          <c:extLst>
            <c:ext xmlns:c16="http://schemas.microsoft.com/office/drawing/2014/chart" uri="{C3380CC4-5D6E-409C-BE32-E72D297353CC}">
              <c16:uniqueId val="{00000000-A008-9149-8A99-7287C6879810}"/>
            </c:ext>
          </c:extLst>
        </c:ser>
        <c:ser>
          <c:idx val="1"/>
          <c:order val="1"/>
          <c:tx>
            <c:strRef>
              <c:f>Test_Bleu_Base_Subjective!$C$1</c:f>
              <c:strCache>
                <c:ptCount val="1"/>
                <c:pt idx="0">
                  <c:v>ftllama3.1</c:v>
                </c:pt>
              </c:strCache>
            </c:strRef>
          </c:tx>
          <c:spPr>
            <a:ln w="19050" cap="rnd">
              <a:solidFill>
                <a:schemeClr val="accent2"/>
              </a:solidFill>
              <a:round/>
            </a:ln>
            <a:effectLst/>
          </c:spPr>
          <c:marker>
            <c:symbol val="none"/>
          </c:marker>
          <c:xVal>
            <c:numRef>
              <c:f>Test_Bleu_Base_Subjective!$A$2:$A$26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Test_Bleu_Base_Subjective!$C$2:$C$26</c:f>
              <c:numCache>
                <c:formatCode>0.00000000</c:formatCode>
                <c:ptCount val="25"/>
                <c:pt idx="0">
                  <c:v>0</c:v>
                </c:pt>
                <c:pt idx="1">
                  <c:v>0</c:v>
                </c:pt>
                <c:pt idx="2">
                  <c:v>0</c:v>
                </c:pt>
                <c:pt idx="3">
                  <c:v>2.40203588535743E-3</c:v>
                </c:pt>
                <c:pt idx="4">
                  <c:v>1.5293547052091701E-3</c:v>
                </c:pt>
                <c:pt idx="5">
                  <c:v>0</c:v>
                </c:pt>
                <c:pt idx="6">
                  <c:v>3.7957940616509999E-4</c:v>
                </c:pt>
                <c:pt idx="7">
                  <c:v>2.6083927632433702E-3</c:v>
                </c:pt>
                <c:pt idx="8">
                  <c:v>2.1396720598983901E-3</c:v>
                </c:pt>
                <c:pt idx="9">
                  <c:v>0</c:v>
                </c:pt>
                <c:pt idx="10">
                  <c:v>0</c:v>
                </c:pt>
                <c:pt idx="11">
                  <c:v>0</c:v>
                </c:pt>
                <c:pt idx="12">
                  <c:v>2.8959481976926298E-3</c:v>
                </c:pt>
                <c:pt idx="13">
                  <c:v>1.37648627361548E-3</c:v>
                </c:pt>
                <c:pt idx="14">
                  <c:v>7.4182118156100005E-5</c:v>
                </c:pt>
                <c:pt idx="15">
                  <c:v>3.6946930257340002E-4</c:v>
                </c:pt>
                <c:pt idx="16">
                  <c:v>0</c:v>
                </c:pt>
                <c:pt idx="17">
                  <c:v>0</c:v>
                </c:pt>
                <c:pt idx="18">
                  <c:v>0</c:v>
                </c:pt>
                <c:pt idx="19">
                  <c:v>0</c:v>
                </c:pt>
                <c:pt idx="20">
                  <c:v>0</c:v>
                </c:pt>
                <c:pt idx="21">
                  <c:v>7.75793460862977E-3</c:v>
                </c:pt>
                <c:pt idx="22">
                  <c:v>4.9713671074381799E-3</c:v>
                </c:pt>
                <c:pt idx="23">
                  <c:v>0</c:v>
                </c:pt>
                <c:pt idx="24">
                  <c:v>0</c:v>
                </c:pt>
              </c:numCache>
            </c:numRef>
          </c:yVal>
          <c:smooth val="1"/>
          <c:extLst>
            <c:ext xmlns:c16="http://schemas.microsoft.com/office/drawing/2014/chart" uri="{C3380CC4-5D6E-409C-BE32-E72D297353CC}">
              <c16:uniqueId val="{00000001-A008-9149-8A99-7287C6879810}"/>
            </c:ext>
          </c:extLst>
        </c:ser>
        <c:ser>
          <c:idx val="2"/>
          <c:order val="2"/>
          <c:tx>
            <c:strRef>
              <c:f>Test_Bleu_Base_Subjective!$D$1</c:f>
              <c:strCache>
                <c:ptCount val="1"/>
                <c:pt idx="0">
                  <c:v>ftphi4</c:v>
                </c:pt>
              </c:strCache>
            </c:strRef>
          </c:tx>
          <c:spPr>
            <a:ln w="19050" cap="rnd">
              <a:solidFill>
                <a:schemeClr val="accent3"/>
              </a:solidFill>
              <a:round/>
            </a:ln>
            <a:effectLst/>
          </c:spPr>
          <c:marker>
            <c:symbol val="none"/>
          </c:marker>
          <c:xVal>
            <c:numRef>
              <c:f>Test_Bleu_Base_Subjective!$A$2:$A$26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Test_Bleu_Base_Subjective!$D$2:$D$26</c:f>
              <c:numCache>
                <c:formatCode>0.00000000</c:formatCode>
                <c:ptCount val="25"/>
                <c:pt idx="0">
                  <c:v>0</c:v>
                </c:pt>
                <c:pt idx="1">
                  <c:v>3.95407833691E-5</c:v>
                </c:pt>
                <c:pt idx="2">
                  <c:v>4.8161930005500001E-5</c:v>
                </c:pt>
                <c:pt idx="3">
                  <c:v>2.6837936602532799E-3</c:v>
                </c:pt>
                <c:pt idx="4">
                  <c:v>1.4892386463803301E-3</c:v>
                </c:pt>
                <c:pt idx="5">
                  <c:v>0</c:v>
                </c:pt>
                <c:pt idx="6">
                  <c:v>1.66312026392E-5</c:v>
                </c:pt>
                <c:pt idx="7">
                  <c:v>3.3167012152262002E-3</c:v>
                </c:pt>
                <c:pt idx="8">
                  <c:v>1.7844119258890101E-3</c:v>
                </c:pt>
                <c:pt idx="9">
                  <c:v>0</c:v>
                </c:pt>
                <c:pt idx="10">
                  <c:v>8.5133410591100005E-5</c:v>
                </c:pt>
                <c:pt idx="11">
                  <c:v>0</c:v>
                </c:pt>
                <c:pt idx="12">
                  <c:v>2.3923019030397401E-3</c:v>
                </c:pt>
                <c:pt idx="13">
                  <c:v>4.184472698918E-4</c:v>
                </c:pt>
                <c:pt idx="14">
                  <c:v>5.8951035940199999E-5</c:v>
                </c:pt>
                <c:pt idx="15">
                  <c:v>1.6312572572909999E-4</c:v>
                </c:pt>
                <c:pt idx="16">
                  <c:v>4.1141753484100001E-5</c:v>
                </c:pt>
                <c:pt idx="17">
                  <c:v>0</c:v>
                </c:pt>
                <c:pt idx="18">
                  <c:v>0</c:v>
                </c:pt>
                <c:pt idx="19">
                  <c:v>0</c:v>
                </c:pt>
                <c:pt idx="20">
                  <c:v>0</c:v>
                </c:pt>
                <c:pt idx="21">
                  <c:v>2.3251905338838698E-3</c:v>
                </c:pt>
                <c:pt idx="22">
                  <c:v>7.8186319941390004E-4</c:v>
                </c:pt>
                <c:pt idx="23">
                  <c:v>1.281699398533E-4</c:v>
                </c:pt>
                <c:pt idx="24">
                  <c:v>1.1390188176720001E-4</c:v>
                </c:pt>
              </c:numCache>
            </c:numRef>
          </c:yVal>
          <c:smooth val="1"/>
          <c:extLst>
            <c:ext xmlns:c16="http://schemas.microsoft.com/office/drawing/2014/chart" uri="{C3380CC4-5D6E-409C-BE32-E72D297353CC}">
              <c16:uniqueId val="{00000002-A008-9149-8A99-7287C6879810}"/>
            </c:ext>
          </c:extLst>
        </c:ser>
        <c:ser>
          <c:idx val="3"/>
          <c:order val="3"/>
          <c:tx>
            <c:strRef>
              <c:f>Test_Bleu_Base_Subjective!$E$1</c:f>
              <c:strCache>
                <c:ptCount val="1"/>
                <c:pt idx="0">
                  <c:v>llama3.1</c:v>
                </c:pt>
              </c:strCache>
            </c:strRef>
          </c:tx>
          <c:spPr>
            <a:ln w="19050" cap="rnd">
              <a:solidFill>
                <a:schemeClr val="accent4"/>
              </a:solidFill>
              <a:round/>
            </a:ln>
            <a:effectLst/>
          </c:spPr>
          <c:marker>
            <c:symbol val="none"/>
          </c:marker>
          <c:xVal>
            <c:numRef>
              <c:f>Test_Bleu_Base_Subjective!$A$2:$A$26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Test_Bleu_Base_Subjective!$E$2:$E$26</c:f>
              <c:numCache>
                <c:formatCode>0.00000000</c:formatCode>
                <c:ptCount val="25"/>
                <c:pt idx="0">
                  <c:v>0</c:v>
                </c:pt>
                <c:pt idx="1">
                  <c:v>0</c:v>
                </c:pt>
                <c:pt idx="2">
                  <c:v>0</c:v>
                </c:pt>
                <c:pt idx="3">
                  <c:v>3.8504125550389199E-3</c:v>
                </c:pt>
                <c:pt idx="4">
                  <c:v>1.73856341280043E-3</c:v>
                </c:pt>
                <c:pt idx="5">
                  <c:v>0</c:v>
                </c:pt>
                <c:pt idx="6">
                  <c:v>3.1844816569770001E-4</c:v>
                </c:pt>
                <c:pt idx="7">
                  <c:v>2.4224937311373598E-3</c:v>
                </c:pt>
                <c:pt idx="8">
                  <c:v>2.3234400765172001E-3</c:v>
                </c:pt>
                <c:pt idx="9">
                  <c:v>0</c:v>
                </c:pt>
                <c:pt idx="10">
                  <c:v>1.195895884718E-4</c:v>
                </c:pt>
                <c:pt idx="11">
                  <c:v>0</c:v>
                </c:pt>
                <c:pt idx="12">
                  <c:v>3.0780599519078201E-3</c:v>
                </c:pt>
                <c:pt idx="13">
                  <c:v>1.8247960800571101E-3</c:v>
                </c:pt>
                <c:pt idx="14">
                  <c:v>7.4635806959120002E-4</c:v>
                </c:pt>
                <c:pt idx="15">
                  <c:v>2.24856080686939E-3</c:v>
                </c:pt>
                <c:pt idx="16">
                  <c:v>0</c:v>
                </c:pt>
                <c:pt idx="17">
                  <c:v>0</c:v>
                </c:pt>
                <c:pt idx="18">
                  <c:v>0</c:v>
                </c:pt>
                <c:pt idx="19">
                  <c:v>0</c:v>
                </c:pt>
                <c:pt idx="20">
                  <c:v>0</c:v>
                </c:pt>
                <c:pt idx="21">
                  <c:v>2.2699410361903E-3</c:v>
                </c:pt>
                <c:pt idx="22">
                  <c:v>5.0502249505370803E-3</c:v>
                </c:pt>
                <c:pt idx="23">
                  <c:v>0</c:v>
                </c:pt>
                <c:pt idx="24">
                  <c:v>0</c:v>
                </c:pt>
              </c:numCache>
            </c:numRef>
          </c:yVal>
          <c:smooth val="1"/>
          <c:extLst>
            <c:ext xmlns:c16="http://schemas.microsoft.com/office/drawing/2014/chart" uri="{C3380CC4-5D6E-409C-BE32-E72D297353CC}">
              <c16:uniqueId val="{00000003-A008-9149-8A99-7287C6879810}"/>
            </c:ext>
          </c:extLst>
        </c:ser>
        <c:ser>
          <c:idx val="4"/>
          <c:order val="4"/>
          <c:tx>
            <c:strRef>
              <c:f>Test_Bleu_Base_Subjective!$F$1</c:f>
              <c:strCache>
                <c:ptCount val="1"/>
                <c:pt idx="0">
                  <c:v>phi4</c:v>
                </c:pt>
              </c:strCache>
            </c:strRef>
          </c:tx>
          <c:spPr>
            <a:ln w="19050" cap="rnd">
              <a:solidFill>
                <a:schemeClr val="accent5"/>
              </a:solidFill>
              <a:round/>
            </a:ln>
            <a:effectLst/>
          </c:spPr>
          <c:marker>
            <c:symbol val="none"/>
          </c:marker>
          <c:xVal>
            <c:numRef>
              <c:f>Test_Bleu_Base_Subjective!$A$2:$A$26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Test_Bleu_Base_Subjective!$F$2:$F$26</c:f>
              <c:numCache>
                <c:formatCode>0.00000000</c:formatCode>
                <c:ptCount val="25"/>
                <c:pt idx="0">
                  <c:v>0</c:v>
                </c:pt>
                <c:pt idx="1">
                  <c:v>3.9850930417199997E-5</c:v>
                </c:pt>
                <c:pt idx="2">
                  <c:v>0</c:v>
                </c:pt>
                <c:pt idx="3">
                  <c:v>2.3187570756168199E-3</c:v>
                </c:pt>
                <c:pt idx="4">
                  <c:v>9.4272384220469999E-4</c:v>
                </c:pt>
                <c:pt idx="5">
                  <c:v>0</c:v>
                </c:pt>
                <c:pt idx="6">
                  <c:v>5.1788817425920005E-4</c:v>
                </c:pt>
                <c:pt idx="7">
                  <c:v>2.4105462262273901E-3</c:v>
                </c:pt>
                <c:pt idx="8">
                  <c:v>1.35780982007937E-3</c:v>
                </c:pt>
                <c:pt idx="9">
                  <c:v>0</c:v>
                </c:pt>
                <c:pt idx="10">
                  <c:v>4.8161930005500001E-5</c:v>
                </c:pt>
                <c:pt idx="11">
                  <c:v>0</c:v>
                </c:pt>
                <c:pt idx="12">
                  <c:v>1.52213285909965E-3</c:v>
                </c:pt>
                <c:pt idx="13">
                  <c:v>7.4410455334670005E-4</c:v>
                </c:pt>
                <c:pt idx="14">
                  <c:v>1.013676536136E-4</c:v>
                </c:pt>
                <c:pt idx="15">
                  <c:v>9.2100159132099996E-5</c:v>
                </c:pt>
                <c:pt idx="16">
                  <c:v>0</c:v>
                </c:pt>
                <c:pt idx="17">
                  <c:v>0</c:v>
                </c:pt>
                <c:pt idx="18">
                  <c:v>0</c:v>
                </c:pt>
                <c:pt idx="19">
                  <c:v>0</c:v>
                </c:pt>
                <c:pt idx="20">
                  <c:v>0</c:v>
                </c:pt>
                <c:pt idx="21">
                  <c:v>1.3689505019491199E-3</c:v>
                </c:pt>
                <c:pt idx="22">
                  <c:v>6.9742782507089998E-4</c:v>
                </c:pt>
                <c:pt idx="23">
                  <c:v>9.6837511020000006E-5</c:v>
                </c:pt>
                <c:pt idx="24">
                  <c:v>0</c:v>
                </c:pt>
              </c:numCache>
            </c:numRef>
          </c:yVal>
          <c:smooth val="1"/>
          <c:extLst>
            <c:ext xmlns:c16="http://schemas.microsoft.com/office/drawing/2014/chart" uri="{C3380CC4-5D6E-409C-BE32-E72D297353CC}">
              <c16:uniqueId val="{00000004-A008-9149-8A99-7287C6879810}"/>
            </c:ext>
          </c:extLst>
        </c:ser>
        <c:ser>
          <c:idx val="5"/>
          <c:order val="5"/>
          <c:tx>
            <c:strRef>
              <c:f>Test_Bleu_Base_Subjective!$G$1</c:f>
              <c:strCache>
                <c:ptCount val="1"/>
                <c:pt idx="0">
                  <c:v>max</c:v>
                </c:pt>
              </c:strCache>
            </c:strRef>
          </c:tx>
          <c:spPr>
            <a:ln w="19050" cap="rnd">
              <a:solidFill>
                <a:schemeClr val="accent6"/>
              </a:solidFill>
              <a:round/>
            </a:ln>
            <a:effectLst/>
          </c:spPr>
          <c:marker>
            <c:symbol val="none"/>
          </c:marker>
          <c:xVal>
            <c:numRef>
              <c:f>Test_Bleu_Base_Subjective!$A$2:$A$26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Test_Bleu_Base_Subjective!$G$2:$G$26</c:f>
            </c:numRef>
          </c:yVal>
          <c:smooth val="1"/>
          <c:extLst>
            <c:ext xmlns:c16="http://schemas.microsoft.com/office/drawing/2014/chart" uri="{C3380CC4-5D6E-409C-BE32-E72D297353CC}">
              <c16:uniqueId val="{00000005-A008-9149-8A99-7287C6879810}"/>
            </c:ext>
          </c:extLst>
        </c:ser>
        <c:ser>
          <c:idx val="6"/>
          <c:order val="6"/>
          <c:tx>
            <c:strRef>
              <c:f>Test_Bleu_Base_Subjective!$H$1</c:f>
              <c:strCache>
                <c:ptCount val="1"/>
                <c:pt idx="0">
                  <c:v>max_Model</c:v>
                </c:pt>
              </c:strCache>
            </c:strRef>
          </c:tx>
          <c:spPr>
            <a:ln w="19050" cap="rnd">
              <a:solidFill>
                <a:schemeClr val="accent1">
                  <a:lumMod val="60000"/>
                </a:schemeClr>
              </a:solidFill>
              <a:round/>
            </a:ln>
            <a:effectLst/>
          </c:spPr>
          <c:marker>
            <c:symbol val="none"/>
          </c:marker>
          <c:xVal>
            <c:numRef>
              <c:f>Test_Bleu_Base_Subjective!$A$2:$A$26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Test_Bleu_Base_Subjective!$H$2:$H$26</c:f>
            </c:numRef>
          </c:yVal>
          <c:smooth val="1"/>
          <c:extLst>
            <c:ext xmlns:c16="http://schemas.microsoft.com/office/drawing/2014/chart" uri="{C3380CC4-5D6E-409C-BE32-E72D297353CC}">
              <c16:uniqueId val="{00000006-A008-9149-8A99-7287C6879810}"/>
            </c:ext>
          </c:extLst>
        </c:ser>
        <c:ser>
          <c:idx val="7"/>
          <c:order val="7"/>
          <c:tx>
            <c:strRef>
              <c:f>Test_Bleu_Base_Subjective!$I$1</c:f>
              <c:strCache>
                <c:ptCount val="1"/>
                <c:pt idx="0">
                  <c:v>iDX</c:v>
                </c:pt>
              </c:strCache>
            </c:strRef>
          </c:tx>
          <c:spPr>
            <a:ln w="19050" cap="rnd">
              <a:solidFill>
                <a:schemeClr val="tx1"/>
              </a:solidFill>
              <a:round/>
            </a:ln>
            <a:effectLst/>
          </c:spPr>
          <c:marker>
            <c:symbol val="none"/>
          </c:marker>
          <c:xVal>
            <c:numRef>
              <c:f>Test_Bleu_Base_Subjective!$A$2:$A$26</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Test_Bleu_Base_Subjective!$I$2:$I$26</c:f>
              <c:numCache>
                <c:formatCode>0.00000000</c:formatCode>
                <c:ptCount val="25"/>
                <c:pt idx="0">
                  <c:v>0</c:v>
                </c:pt>
                <c:pt idx="1">
                  <c:v>3.9850930417199997E-5</c:v>
                </c:pt>
                <c:pt idx="2">
                  <c:v>4.8161930005500001E-5</c:v>
                </c:pt>
                <c:pt idx="3">
                  <c:v>3.8504125550389199E-3</c:v>
                </c:pt>
                <c:pt idx="4">
                  <c:v>1.73856341280043E-3</c:v>
                </c:pt>
                <c:pt idx="5">
                  <c:v>0</c:v>
                </c:pt>
                <c:pt idx="6">
                  <c:v>5.1788817425920005E-4</c:v>
                </c:pt>
                <c:pt idx="7">
                  <c:v>2.4224937311373598E-3</c:v>
                </c:pt>
                <c:pt idx="8">
                  <c:v>2.3234400765172001E-3</c:v>
                </c:pt>
                <c:pt idx="9">
                  <c:v>0</c:v>
                </c:pt>
                <c:pt idx="10">
                  <c:v>4.8161930005500001E-5</c:v>
                </c:pt>
                <c:pt idx="11">
                  <c:v>0</c:v>
                </c:pt>
                <c:pt idx="12">
                  <c:v>3.0780599519078201E-3</c:v>
                </c:pt>
                <c:pt idx="13">
                  <c:v>1.8247960800571101E-3</c:v>
                </c:pt>
                <c:pt idx="14">
                  <c:v>7.4635806959120002E-4</c:v>
                </c:pt>
                <c:pt idx="15">
                  <c:v>2.24856080686939E-3</c:v>
                </c:pt>
                <c:pt idx="16">
                  <c:v>4.1141753484100001E-5</c:v>
                </c:pt>
                <c:pt idx="17">
                  <c:v>0</c:v>
                </c:pt>
                <c:pt idx="18">
                  <c:v>0</c:v>
                </c:pt>
                <c:pt idx="19">
                  <c:v>0</c:v>
                </c:pt>
                <c:pt idx="20">
                  <c:v>0</c:v>
                </c:pt>
                <c:pt idx="21">
                  <c:v>7.75793460862977E-3</c:v>
                </c:pt>
                <c:pt idx="22">
                  <c:v>4.9713671074381799E-3</c:v>
                </c:pt>
                <c:pt idx="23">
                  <c:v>9.6837511020000006E-5</c:v>
                </c:pt>
                <c:pt idx="24">
                  <c:v>1.1390188176720001E-4</c:v>
                </c:pt>
              </c:numCache>
            </c:numRef>
          </c:yVal>
          <c:smooth val="1"/>
          <c:extLst>
            <c:ext xmlns:c16="http://schemas.microsoft.com/office/drawing/2014/chart" uri="{C3380CC4-5D6E-409C-BE32-E72D297353CC}">
              <c16:uniqueId val="{00000007-A008-9149-8A99-7287C6879810}"/>
            </c:ext>
          </c:extLst>
        </c:ser>
        <c:dLbls>
          <c:showLegendKey val="0"/>
          <c:showVal val="0"/>
          <c:showCatName val="0"/>
          <c:showSerName val="0"/>
          <c:showPercent val="0"/>
          <c:showBubbleSize val="0"/>
        </c:dLbls>
        <c:axId val="748155632"/>
        <c:axId val="203043312"/>
      </c:scatterChart>
      <c:valAx>
        <c:axId val="748155632"/>
        <c:scaling>
          <c:orientation val="minMax"/>
          <c:max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Question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203043312"/>
        <c:crosses val="autoZero"/>
        <c:crossBetween val="midCat"/>
      </c:valAx>
      <c:valAx>
        <c:axId val="203043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Bleu Score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74815563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Human_Eval_All!$B$1</c:f>
              <c:strCache>
                <c:ptCount val="1"/>
                <c:pt idx="0">
                  <c:v>pid</c:v>
                </c:pt>
              </c:strCache>
            </c:strRef>
          </c:tx>
          <c:spPr>
            <a:ln w="19050" cap="rnd">
              <a:solidFill>
                <a:schemeClr val="accent1"/>
              </a:solidFill>
              <a:round/>
            </a:ln>
            <a:effectLst/>
          </c:spPr>
          <c:marker>
            <c:symbol val="none"/>
          </c:marker>
          <c:xVal>
            <c:numRef>
              <c:f>Human_Eval_All!$A$2:$A$95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Human_Eval_All!$B$2:$B$95</c:f>
            </c:numRef>
          </c:yVal>
          <c:smooth val="1"/>
          <c:extLst>
            <c:ext xmlns:c16="http://schemas.microsoft.com/office/drawing/2014/chart" uri="{C3380CC4-5D6E-409C-BE32-E72D297353CC}">
              <c16:uniqueId val="{00000000-3223-5D4A-9075-C0945A3825F2}"/>
            </c:ext>
          </c:extLst>
        </c:ser>
        <c:ser>
          <c:idx val="1"/>
          <c:order val="1"/>
          <c:tx>
            <c:strRef>
              <c:f>Human_Eval_All!$D$1</c:f>
              <c:strCache>
                <c:ptCount val="1"/>
                <c:pt idx="0">
                  <c:v>ftllama3.1</c:v>
                </c:pt>
              </c:strCache>
            </c:strRef>
          </c:tx>
          <c:spPr>
            <a:ln w="19050" cap="rnd">
              <a:solidFill>
                <a:schemeClr val="accent2"/>
              </a:solidFill>
              <a:round/>
            </a:ln>
            <a:effectLst/>
          </c:spPr>
          <c:marker>
            <c:symbol val="none"/>
          </c:marker>
          <c:xVal>
            <c:numRef>
              <c:f>Human_Eval_All!$A$2:$A$95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Human_Eval_All!$D$2:$D$95</c:f>
              <c:numCache>
                <c:formatCode>General</c:formatCode>
                <c:ptCount val="94"/>
                <c:pt idx="0">
                  <c:v>1.94</c:v>
                </c:pt>
                <c:pt idx="1">
                  <c:v>2.2200000000000002</c:v>
                </c:pt>
                <c:pt idx="2">
                  <c:v>3.61</c:v>
                </c:pt>
                <c:pt idx="3">
                  <c:v>4.72</c:v>
                </c:pt>
                <c:pt idx="4">
                  <c:v>5</c:v>
                </c:pt>
                <c:pt idx="5">
                  <c:v>4.8899999999999997</c:v>
                </c:pt>
                <c:pt idx="6">
                  <c:v>4.78</c:v>
                </c:pt>
                <c:pt idx="7">
                  <c:v>5</c:v>
                </c:pt>
                <c:pt idx="8">
                  <c:v>4.5599999999999996</c:v>
                </c:pt>
                <c:pt idx="9">
                  <c:v>4.1100000000000003</c:v>
                </c:pt>
                <c:pt idx="10">
                  <c:v>4.3899999999999997</c:v>
                </c:pt>
                <c:pt idx="11">
                  <c:v>3.89</c:v>
                </c:pt>
                <c:pt idx="12">
                  <c:v>3.94</c:v>
                </c:pt>
                <c:pt idx="13">
                  <c:v>3.78</c:v>
                </c:pt>
                <c:pt idx="14">
                  <c:v>5</c:v>
                </c:pt>
                <c:pt idx="15">
                  <c:v>4.9400000000000004</c:v>
                </c:pt>
                <c:pt idx="16">
                  <c:v>4</c:v>
                </c:pt>
                <c:pt idx="17">
                  <c:v>5</c:v>
                </c:pt>
                <c:pt idx="18">
                  <c:v>4.5</c:v>
                </c:pt>
                <c:pt idx="19">
                  <c:v>4.67</c:v>
                </c:pt>
                <c:pt idx="20">
                  <c:v>4.33</c:v>
                </c:pt>
                <c:pt idx="21">
                  <c:v>4.78</c:v>
                </c:pt>
                <c:pt idx="22">
                  <c:v>5</c:v>
                </c:pt>
                <c:pt idx="23">
                  <c:v>4.1100000000000003</c:v>
                </c:pt>
                <c:pt idx="24">
                  <c:v>4.3899999999999997</c:v>
                </c:pt>
                <c:pt idx="25">
                  <c:v>3.67</c:v>
                </c:pt>
                <c:pt idx="26">
                  <c:v>4.5599999999999996</c:v>
                </c:pt>
                <c:pt idx="27">
                  <c:v>4.5599999999999996</c:v>
                </c:pt>
                <c:pt idx="28">
                  <c:v>4.9400000000000004</c:v>
                </c:pt>
                <c:pt idx="29">
                  <c:v>3.61</c:v>
                </c:pt>
                <c:pt idx="30">
                  <c:v>3.67</c:v>
                </c:pt>
                <c:pt idx="31">
                  <c:v>4.17</c:v>
                </c:pt>
                <c:pt idx="32">
                  <c:v>4.1100000000000003</c:v>
                </c:pt>
                <c:pt idx="33">
                  <c:v>3.83</c:v>
                </c:pt>
                <c:pt idx="34">
                  <c:v>4.6100000000000003</c:v>
                </c:pt>
                <c:pt idx="35">
                  <c:v>3.67</c:v>
                </c:pt>
                <c:pt idx="36">
                  <c:v>4.5</c:v>
                </c:pt>
                <c:pt idx="37">
                  <c:v>3.39</c:v>
                </c:pt>
                <c:pt idx="38">
                  <c:v>4.17</c:v>
                </c:pt>
                <c:pt idx="39">
                  <c:v>2.78</c:v>
                </c:pt>
                <c:pt idx="40">
                  <c:v>4.22</c:v>
                </c:pt>
                <c:pt idx="41">
                  <c:v>3.83</c:v>
                </c:pt>
                <c:pt idx="42">
                  <c:v>3.67</c:v>
                </c:pt>
                <c:pt idx="43">
                  <c:v>4.0599999999999996</c:v>
                </c:pt>
                <c:pt idx="44">
                  <c:v>2</c:v>
                </c:pt>
                <c:pt idx="45">
                  <c:v>1.89</c:v>
                </c:pt>
                <c:pt idx="46">
                  <c:v>3.78</c:v>
                </c:pt>
                <c:pt idx="47">
                  <c:v>3.72</c:v>
                </c:pt>
                <c:pt idx="48">
                  <c:v>5</c:v>
                </c:pt>
                <c:pt idx="49">
                  <c:v>3.67</c:v>
                </c:pt>
                <c:pt idx="50">
                  <c:v>3.83</c:v>
                </c:pt>
                <c:pt idx="51">
                  <c:v>5</c:v>
                </c:pt>
                <c:pt idx="52">
                  <c:v>4.78</c:v>
                </c:pt>
                <c:pt idx="53">
                  <c:v>1</c:v>
                </c:pt>
                <c:pt idx="54">
                  <c:v>2.61</c:v>
                </c:pt>
                <c:pt idx="55">
                  <c:v>4.17</c:v>
                </c:pt>
                <c:pt idx="56">
                  <c:v>5</c:v>
                </c:pt>
                <c:pt idx="57">
                  <c:v>4.1100000000000003</c:v>
                </c:pt>
                <c:pt idx="58">
                  <c:v>4.5599999999999996</c:v>
                </c:pt>
                <c:pt idx="59">
                  <c:v>5</c:v>
                </c:pt>
                <c:pt idx="60">
                  <c:v>4.0599999999999996</c:v>
                </c:pt>
                <c:pt idx="61">
                  <c:v>4</c:v>
                </c:pt>
                <c:pt idx="62">
                  <c:v>4.78</c:v>
                </c:pt>
                <c:pt idx="63">
                  <c:v>3.61</c:v>
                </c:pt>
                <c:pt idx="64">
                  <c:v>4.17</c:v>
                </c:pt>
                <c:pt idx="65">
                  <c:v>3.61</c:v>
                </c:pt>
                <c:pt idx="66">
                  <c:v>3.78</c:v>
                </c:pt>
                <c:pt idx="67">
                  <c:v>4.17</c:v>
                </c:pt>
                <c:pt idx="68">
                  <c:v>4.17</c:v>
                </c:pt>
                <c:pt idx="69">
                  <c:v>4.3899999999999997</c:v>
                </c:pt>
                <c:pt idx="70">
                  <c:v>2.17</c:v>
                </c:pt>
                <c:pt idx="71">
                  <c:v>1.56</c:v>
                </c:pt>
                <c:pt idx="72">
                  <c:v>4.1100000000000003</c:v>
                </c:pt>
                <c:pt idx="73">
                  <c:v>4.78</c:v>
                </c:pt>
                <c:pt idx="74">
                  <c:v>5</c:v>
                </c:pt>
                <c:pt idx="75">
                  <c:v>4.5</c:v>
                </c:pt>
                <c:pt idx="76">
                  <c:v>2.39</c:v>
                </c:pt>
                <c:pt idx="77">
                  <c:v>2.11</c:v>
                </c:pt>
                <c:pt idx="78">
                  <c:v>3</c:v>
                </c:pt>
                <c:pt idx="79">
                  <c:v>4.9400000000000004</c:v>
                </c:pt>
                <c:pt idx="80">
                  <c:v>5</c:v>
                </c:pt>
                <c:pt idx="81">
                  <c:v>4.78</c:v>
                </c:pt>
                <c:pt idx="82">
                  <c:v>5</c:v>
                </c:pt>
                <c:pt idx="83">
                  <c:v>4.22</c:v>
                </c:pt>
                <c:pt idx="84">
                  <c:v>4.5599999999999996</c:v>
                </c:pt>
                <c:pt idx="85">
                  <c:v>4.78</c:v>
                </c:pt>
                <c:pt idx="86">
                  <c:v>3.22</c:v>
                </c:pt>
                <c:pt idx="87">
                  <c:v>3.67</c:v>
                </c:pt>
                <c:pt idx="88">
                  <c:v>3.94</c:v>
                </c:pt>
                <c:pt idx="89">
                  <c:v>3.22</c:v>
                </c:pt>
                <c:pt idx="90">
                  <c:v>3.61</c:v>
                </c:pt>
                <c:pt idx="91">
                  <c:v>3.67</c:v>
                </c:pt>
                <c:pt idx="92">
                  <c:v>2.2799999999999998</c:v>
                </c:pt>
                <c:pt idx="93">
                  <c:v>3.33</c:v>
                </c:pt>
              </c:numCache>
            </c:numRef>
          </c:yVal>
          <c:smooth val="1"/>
          <c:extLst>
            <c:ext xmlns:c16="http://schemas.microsoft.com/office/drawing/2014/chart" uri="{C3380CC4-5D6E-409C-BE32-E72D297353CC}">
              <c16:uniqueId val="{00000001-3223-5D4A-9075-C0945A3825F2}"/>
            </c:ext>
          </c:extLst>
        </c:ser>
        <c:ser>
          <c:idx val="2"/>
          <c:order val="2"/>
          <c:tx>
            <c:strRef>
              <c:f>Human_Eval_All!$E$1</c:f>
              <c:strCache>
                <c:ptCount val="1"/>
                <c:pt idx="0">
                  <c:v>ftphi4</c:v>
                </c:pt>
              </c:strCache>
            </c:strRef>
          </c:tx>
          <c:spPr>
            <a:ln w="19050" cap="rnd">
              <a:solidFill>
                <a:schemeClr val="accent3"/>
              </a:solidFill>
              <a:round/>
            </a:ln>
            <a:effectLst/>
          </c:spPr>
          <c:marker>
            <c:symbol val="none"/>
          </c:marker>
          <c:xVal>
            <c:numRef>
              <c:f>Human_Eval_All!$A$2:$A$95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Human_Eval_All!$E$2:$E$95</c:f>
              <c:numCache>
                <c:formatCode>General</c:formatCode>
                <c:ptCount val="94"/>
                <c:pt idx="0">
                  <c:v>2.06</c:v>
                </c:pt>
                <c:pt idx="1">
                  <c:v>2.44</c:v>
                </c:pt>
                <c:pt idx="2">
                  <c:v>2.2799999999999998</c:v>
                </c:pt>
                <c:pt idx="3">
                  <c:v>3.39</c:v>
                </c:pt>
                <c:pt idx="4">
                  <c:v>4.4400000000000004</c:v>
                </c:pt>
                <c:pt idx="5">
                  <c:v>3.44</c:v>
                </c:pt>
                <c:pt idx="6">
                  <c:v>4.28</c:v>
                </c:pt>
                <c:pt idx="7">
                  <c:v>4.22</c:v>
                </c:pt>
                <c:pt idx="8">
                  <c:v>4.17</c:v>
                </c:pt>
                <c:pt idx="9">
                  <c:v>3.33</c:v>
                </c:pt>
                <c:pt idx="10">
                  <c:v>4.67</c:v>
                </c:pt>
                <c:pt idx="11">
                  <c:v>3.5</c:v>
                </c:pt>
                <c:pt idx="12">
                  <c:v>3.28</c:v>
                </c:pt>
                <c:pt idx="13">
                  <c:v>1.5</c:v>
                </c:pt>
                <c:pt idx="14">
                  <c:v>4</c:v>
                </c:pt>
                <c:pt idx="15">
                  <c:v>4.4400000000000004</c:v>
                </c:pt>
                <c:pt idx="16">
                  <c:v>4.33</c:v>
                </c:pt>
                <c:pt idx="17">
                  <c:v>4.5</c:v>
                </c:pt>
                <c:pt idx="18">
                  <c:v>4.1100000000000003</c:v>
                </c:pt>
                <c:pt idx="19">
                  <c:v>4.78</c:v>
                </c:pt>
                <c:pt idx="20">
                  <c:v>4.4400000000000004</c:v>
                </c:pt>
                <c:pt idx="21">
                  <c:v>4.72</c:v>
                </c:pt>
                <c:pt idx="22">
                  <c:v>4.72</c:v>
                </c:pt>
                <c:pt idx="23">
                  <c:v>3.56</c:v>
                </c:pt>
                <c:pt idx="24">
                  <c:v>4.72</c:v>
                </c:pt>
                <c:pt idx="25">
                  <c:v>3.39</c:v>
                </c:pt>
                <c:pt idx="26">
                  <c:v>3.5</c:v>
                </c:pt>
                <c:pt idx="27">
                  <c:v>4.28</c:v>
                </c:pt>
                <c:pt idx="28">
                  <c:v>4</c:v>
                </c:pt>
                <c:pt idx="29">
                  <c:v>2.78</c:v>
                </c:pt>
                <c:pt idx="30">
                  <c:v>3.94</c:v>
                </c:pt>
                <c:pt idx="31">
                  <c:v>4.1100000000000003</c:v>
                </c:pt>
                <c:pt idx="32">
                  <c:v>3.89</c:v>
                </c:pt>
                <c:pt idx="33">
                  <c:v>3.83</c:v>
                </c:pt>
                <c:pt idx="34">
                  <c:v>4.17</c:v>
                </c:pt>
                <c:pt idx="35">
                  <c:v>3.89</c:v>
                </c:pt>
                <c:pt idx="36">
                  <c:v>4.5</c:v>
                </c:pt>
                <c:pt idx="37">
                  <c:v>2.72</c:v>
                </c:pt>
                <c:pt idx="38">
                  <c:v>3.72</c:v>
                </c:pt>
                <c:pt idx="39">
                  <c:v>4.67</c:v>
                </c:pt>
                <c:pt idx="40">
                  <c:v>1.67</c:v>
                </c:pt>
                <c:pt idx="41">
                  <c:v>2.39</c:v>
                </c:pt>
                <c:pt idx="42">
                  <c:v>4.6100000000000003</c:v>
                </c:pt>
                <c:pt idx="43">
                  <c:v>3.33</c:v>
                </c:pt>
                <c:pt idx="44">
                  <c:v>3.61</c:v>
                </c:pt>
                <c:pt idx="45">
                  <c:v>2.2200000000000002</c:v>
                </c:pt>
                <c:pt idx="46">
                  <c:v>3.11</c:v>
                </c:pt>
                <c:pt idx="47">
                  <c:v>2.5</c:v>
                </c:pt>
                <c:pt idx="48">
                  <c:v>2.94</c:v>
                </c:pt>
                <c:pt idx="49">
                  <c:v>4.33</c:v>
                </c:pt>
                <c:pt idx="50">
                  <c:v>3.94</c:v>
                </c:pt>
                <c:pt idx="51">
                  <c:v>4.17</c:v>
                </c:pt>
                <c:pt idx="52">
                  <c:v>3.39</c:v>
                </c:pt>
                <c:pt idx="53">
                  <c:v>1</c:v>
                </c:pt>
                <c:pt idx="54">
                  <c:v>1.44</c:v>
                </c:pt>
                <c:pt idx="55">
                  <c:v>1</c:v>
                </c:pt>
                <c:pt idx="56">
                  <c:v>4.1100000000000003</c:v>
                </c:pt>
                <c:pt idx="57">
                  <c:v>3.39</c:v>
                </c:pt>
                <c:pt idx="58">
                  <c:v>3.44</c:v>
                </c:pt>
                <c:pt idx="59">
                  <c:v>3.06</c:v>
                </c:pt>
                <c:pt idx="60">
                  <c:v>2.83</c:v>
                </c:pt>
                <c:pt idx="61">
                  <c:v>2.17</c:v>
                </c:pt>
                <c:pt idx="62">
                  <c:v>3.89</c:v>
                </c:pt>
                <c:pt idx="63">
                  <c:v>2.2799999999999998</c:v>
                </c:pt>
                <c:pt idx="64">
                  <c:v>2.39</c:v>
                </c:pt>
                <c:pt idx="65">
                  <c:v>4.67</c:v>
                </c:pt>
                <c:pt idx="66">
                  <c:v>1.33</c:v>
                </c:pt>
                <c:pt idx="67">
                  <c:v>1.72</c:v>
                </c:pt>
                <c:pt idx="68">
                  <c:v>3.5</c:v>
                </c:pt>
                <c:pt idx="69">
                  <c:v>3.56</c:v>
                </c:pt>
                <c:pt idx="70">
                  <c:v>1.67</c:v>
                </c:pt>
                <c:pt idx="71">
                  <c:v>2.67</c:v>
                </c:pt>
                <c:pt idx="72">
                  <c:v>4.22</c:v>
                </c:pt>
                <c:pt idx="73">
                  <c:v>4.17</c:v>
                </c:pt>
                <c:pt idx="74">
                  <c:v>3.28</c:v>
                </c:pt>
                <c:pt idx="75">
                  <c:v>1.94</c:v>
                </c:pt>
                <c:pt idx="76">
                  <c:v>1.33</c:v>
                </c:pt>
                <c:pt idx="77">
                  <c:v>1.61</c:v>
                </c:pt>
                <c:pt idx="78">
                  <c:v>1.89</c:v>
                </c:pt>
                <c:pt idx="79">
                  <c:v>4.0599999999999996</c:v>
                </c:pt>
                <c:pt idx="80">
                  <c:v>2.2200000000000002</c:v>
                </c:pt>
                <c:pt idx="81">
                  <c:v>4.22</c:v>
                </c:pt>
                <c:pt idx="82">
                  <c:v>4.83</c:v>
                </c:pt>
                <c:pt idx="83">
                  <c:v>3.89</c:v>
                </c:pt>
                <c:pt idx="84">
                  <c:v>3.89</c:v>
                </c:pt>
                <c:pt idx="85">
                  <c:v>3.39</c:v>
                </c:pt>
                <c:pt idx="86">
                  <c:v>2.5</c:v>
                </c:pt>
                <c:pt idx="87">
                  <c:v>3.94</c:v>
                </c:pt>
                <c:pt idx="88">
                  <c:v>1.1100000000000001</c:v>
                </c:pt>
                <c:pt idx="89">
                  <c:v>1.33</c:v>
                </c:pt>
                <c:pt idx="90">
                  <c:v>3.39</c:v>
                </c:pt>
                <c:pt idx="91">
                  <c:v>3.22</c:v>
                </c:pt>
                <c:pt idx="92">
                  <c:v>1.17</c:v>
                </c:pt>
                <c:pt idx="93">
                  <c:v>3</c:v>
                </c:pt>
              </c:numCache>
            </c:numRef>
          </c:yVal>
          <c:smooth val="1"/>
          <c:extLst>
            <c:ext xmlns:c16="http://schemas.microsoft.com/office/drawing/2014/chart" uri="{C3380CC4-5D6E-409C-BE32-E72D297353CC}">
              <c16:uniqueId val="{00000002-3223-5D4A-9075-C0945A3825F2}"/>
            </c:ext>
          </c:extLst>
        </c:ser>
        <c:ser>
          <c:idx val="3"/>
          <c:order val="3"/>
          <c:tx>
            <c:strRef>
              <c:f>Human_Eval_All!$F$1</c:f>
              <c:strCache>
                <c:ptCount val="1"/>
                <c:pt idx="0">
                  <c:v>llama3.1</c:v>
                </c:pt>
              </c:strCache>
            </c:strRef>
          </c:tx>
          <c:spPr>
            <a:ln w="19050" cap="rnd">
              <a:solidFill>
                <a:schemeClr val="accent4"/>
              </a:solidFill>
              <a:round/>
            </a:ln>
            <a:effectLst/>
          </c:spPr>
          <c:marker>
            <c:symbol val="none"/>
          </c:marker>
          <c:xVal>
            <c:numRef>
              <c:f>Human_Eval_All!$A$2:$A$95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Human_Eval_All!$F$2:$F$95</c:f>
              <c:numCache>
                <c:formatCode>General</c:formatCode>
                <c:ptCount val="94"/>
                <c:pt idx="0">
                  <c:v>2.06</c:v>
                </c:pt>
                <c:pt idx="1">
                  <c:v>3.72</c:v>
                </c:pt>
                <c:pt idx="2">
                  <c:v>2.94</c:v>
                </c:pt>
                <c:pt idx="3">
                  <c:v>4.28</c:v>
                </c:pt>
                <c:pt idx="4">
                  <c:v>4.5</c:v>
                </c:pt>
                <c:pt idx="5">
                  <c:v>4.22</c:v>
                </c:pt>
                <c:pt idx="6">
                  <c:v>4.83</c:v>
                </c:pt>
                <c:pt idx="7">
                  <c:v>4.78</c:v>
                </c:pt>
                <c:pt idx="8">
                  <c:v>4.5</c:v>
                </c:pt>
                <c:pt idx="9">
                  <c:v>3.83</c:v>
                </c:pt>
                <c:pt idx="10">
                  <c:v>3.56</c:v>
                </c:pt>
                <c:pt idx="11">
                  <c:v>3.89</c:v>
                </c:pt>
                <c:pt idx="12">
                  <c:v>4.17</c:v>
                </c:pt>
                <c:pt idx="13">
                  <c:v>1.17</c:v>
                </c:pt>
                <c:pt idx="14">
                  <c:v>2.2799999999999998</c:v>
                </c:pt>
                <c:pt idx="15">
                  <c:v>4.5</c:v>
                </c:pt>
                <c:pt idx="16">
                  <c:v>4.0599999999999996</c:v>
                </c:pt>
                <c:pt idx="17">
                  <c:v>2.67</c:v>
                </c:pt>
                <c:pt idx="18">
                  <c:v>4.17</c:v>
                </c:pt>
                <c:pt idx="19">
                  <c:v>4.4400000000000004</c:v>
                </c:pt>
                <c:pt idx="20">
                  <c:v>3.06</c:v>
                </c:pt>
                <c:pt idx="21">
                  <c:v>4.72</c:v>
                </c:pt>
                <c:pt idx="22">
                  <c:v>4.5599999999999996</c:v>
                </c:pt>
                <c:pt idx="23">
                  <c:v>3.94</c:v>
                </c:pt>
                <c:pt idx="24">
                  <c:v>3.5</c:v>
                </c:pt>
                <c:pt idx="25">
                  <c:v>3.17</c:v>
                </c:pt>
                <c:pt idx="26">
                  <c:v>3.78</c:v>
                </c:pt>
                <c:pt idx="27">
                  <c:v>4.78</c:v>
                </c:pt>
                <c:pt idx="28">
                  <c:v>4.8899999999999997</c:v>
                </c:pt>
                <c:pt idx="29">
                  <c:v>4.17</c:v>
                </c:pt>
                <c:pt idx="30">
                  <c:v>4.5</c:v>
                </c:pt>
                <c:pt idx="31">
                  <c:v>2.72</c:v>
                </c:pt>
                <c:pt idx="32">
                  <c:v>4.28</c:v>
                </c:pt>
                <c:pt idx="33">
                  <c:v>4.33</c:v>
                </c:pt>
                <c:pt idx="34">
                  <c:v>4.6100000000000003</c:v>
                </c:pt>
                <c:pt idx="35">
                  <c:v>4.0599999999999996</c:v>
                </c:pt>
                <c:pt idx="36">
                  <c:v>3.56</c:v>
                </c:pt>
                <c:pt idx="37">
                  <c:v>4.17</c:v>
                </c:pt>
                <c:pt idx="38">
                  <c:v>4.72</c:v>
                </c:pt>
                <c:pt idx="39">
                  <c:v>4.3899999999999997</c:v>
                </c:pt>
                <c:pt idx="40">
                  <c:v>4.22</c:v>
                </c:pt>
                <c:pt idx="41">
                  <c:v>4.33</c:v>
                </c:pt>
                <c:pt idx="42">
                  <c:v>2.5</c:v>
                </c:pt>
                <c:pt idx="43">
                  <c:v>2.33</c:v>
                </c:pt>
                <c:pt idx="44">
                  <c:v>2</c:v>
                </c:pt>
                <c:pt idx="45">
                  <c:v>1.94</c:v>
                </c:pt>
                <c:pt idx="46">
                  <c:v>3.33</c:v>
                </c:pt>
                <c:pt idx="47">
                  <c:v>3.06</c:v>
                </c:pt>
                <c:pt idx="48">
                  <c:v>4.5599999999999996</c:v>
                </c:pt>
                <c:pt idx="49">
                  <c:v>2.56</c:v>
                </c:pt>
                <c:pt idx="50">
                  <c:v>3.94</c:v>
                </c:pt>
                <c:pt idx="51">
                  <c:v>5</c:v>
                </c:pt>
                <c:pt idx="52">
                  <c:v>4.72</c:v>
                </c:pt>
                <c:pt idx="53">
                  <c:v>1</c:v>
                </c:pt>
                <c:pt idx="54">
                  <c:v>3.94</c:v>
                </c:pt>
                <c:pt idx="55">
                  <c:v>2.61</c:v>
                </c:pt>
                <c:pt idx="56">
                  <c:v>4.9400000000000004</c:v>
                </c:pt>
                <c:pt idx="57">
                  <c:v>4.1100000000000003</c:v>
                </c:pt>
                <c:pt idx="58">
                  <c:v>4.33</c:v>
                </c:pt>
                <c:pt idx="59">
                  <c:v>4.33</c:v>
                </c:pt>
                <c:pt idx="60">
                  <c:v>3.17</c:v>
                </c:pt>
                <c:pt idx="61">
                  <c:v>3.61</c:v>
                </c:pt>
                <c:pt idx="62">
                  <c:v>4.33</c:v>
                </c:pt>
                <c:pt idx="63">
                  <c:v>3.33</c:v>
                </c:pt>
                <c:pt idx="64">
                  <c:v>4.22</c:v>
                </c:pt>
                <c:pt idx="65">
                  <c:v>4.4400000000000004</c:v>
                </c:pt>
                <c:pt idx="66">
                  <c:v>4.17</c:v>
                </c:pt>
                <c:pt idx="67">
                  <c:v>3</c:v>
                </c:pt>
                <c:pt idx="68">
                  <c:v>4.4400000000000004</c:v>
                </c:pt>
                <c:pt idx="69">
                  <c:v>3</c:v>
                </c:pt>
                <c:pt idx="70">
                  <c:v>2.39</c:v>
                </c:pt>
                <c:pt idx="71">
                  <c:v>1.94</c:v>
                </c:pt>
                <c:pt idx="72">
                  <c:v>3.56</c:v>
                </c:pt>
                <c:pt idx="73">
                  <c:v>4.72</c:v>
                </c:pt>
                <c:pt idx="74">
                  <c:v>4.78</c:v>
                </c:pt>
                <c:pt idx="75">
                  <c:v>4.67</c:v>
                </c:pt>
                <c:pt idx="76">
                  <c:v>1.5</c:v>
                </c:pt>
                <c:pt idx="77">
                  <c:v>2.11</c:v>
                </c:pt>
                <c:pt idx="78">
                  <c:v>3</c:v>
                </c:pt>
                <c:pt idx="79">
                  <c:v>4.22</c:v>
                </c:pt>
                <c:pt idx="80">
                  <c:v>4.67</c:v>
                </c:pt>
                <c:pt idx="81">
                  <c:v>4.78</c:v>
                </c:pt>
                <c:pt idx="82">
                  <c:v>5</c:v>
                </c:pt>
                <c:pt idx="83">
                  <c:v>4.5599999999999996</c:v>
                </c:pt>
                <c:pt idx="84">
                  <c:v>4.5599999999999996</c:v>
                </c:pt>
                <c:pt idx="85">
                  <c:v>5</c:v>
                </c:pt>
                <c:pt idx="86">
                  <c:v>3.22</c:v>
                </c:pt>
                <c:pt idx="87">
                  <c:v>4.1100000000000003</c:v>
                </c:pt>
                <c:pt idx="88">
                  <c:v>3.83</c:v>
                </c:pt>
                <c:pt idx="89">
                  <c:v>3.5</c:v>
                </c:pt>
                <c:pt idx="90">
                  <c:v>3.72</c:v>
                </c:pt>
                <c:pt idx="91">
                  <c:v>2.94</c:v>
                </c:pt>
                <c:pt idx="92">
                  <c:v>2.33</c:v>
                </c:pt>
                <c:pt idx="93">
                  <c:v>1.83</c:v>
                </c:pt>
              </c:numCache>
            </c:numRef>
          </c:yVal>
          <c:smooth val="1"/>
          <c:extLst>
            <c:ext xmlns:c16="http://schemas.microsoft.com/office/drawing/2014/chart" uri="{C3380CC4-5D6E-409C-BE32-E72D297353CC}">
              <c16:uniqueId val="{00000003-3223-5D4A-9075-C0945A3825F2}"/>
            </c:ext>
          </c:extLst>
        </c:ser>
        <c:ser>
          <c:idx val="4"/>
          <c:order val="4"/>
          <c:tx>
            <c:strRef>
              <c:f>Human_Eval_All!$G$1</c:f>
              <c:strCache>
                <c:ptCount val="1"/>
                <c:pt idx="0">
                  <c:v>phi4</c:v>
                </c:pt>
              </c:strCache>
            </c:strRef>
          </c:tx>
          <c:spPr>
            <a:ln w="19050" cap="rnd">
              <a:solidFill>
                <a:schemeClr val="accent5"/>
              </a:solidFill>
              <a:round/>
            </a:ln>
            <a:effectLst/>
          </c:spPr>
          <c:marker>
            <c:symbol val="none"/>
          </c:marker>
          <c:xVal>
            <c:numRef>
              <c:f>Human_Eval_All!$A$2:$A$95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Human_Eval_All!$G$2:$G$95</c:f>
              <c:numCache>
                <c:formatCode>General</c:formatCode>
                <c:ptCount val="94"/>
                <c:pt idx="0">
                  <c:v>2.11</c:v>
                </c:pt>
                <c:pt idx="1">
                  <c:v>3.06</c:v>
                </c:pt>
                <c:pt idx="2">
                  <c:v>2.56</c:v>
                </c:pt>
                <c:pt idx="3">
                  <c:v>2.94</c:v>
                </c:pt>
                <c:pt idx="4">
                  <c:v>4</c:v>
                </c:pt>
                <c:pt idx="5">
                  <c:v>2.78</c:v>
                </c:pt>
                <c:pt idx="6">
                  <c:v>4.3899999999999997</c:v>
                </c:pt>
                <c:pt idx="7">
                  <c:v>3.89</c:v>
                </c:pt>
                <c:pt idx="8">
                  <c:v>4.17</c:v>
                </c:pt>
                <c:pt idx="9">
                  <c:v>1.22</c:v>
                </c:pt>
                <c:pt idx="10">
                  <c:v>1.17</c:v>
                </c:pt>
                <c:pt idx="11">
                  <c:v>2.78</c:v>
                </c:pt>
                <c:pt idx="12">
                  <c:v>1.44</c:v>
                </c:pt>
                <c:pt idx="13">
                  <c:v>1.61</c:v>
                </c:pt>
                <c:pt idx="14">
                  <c:v>1.39</c:v>
                </c:pt>
                <c:pt idx="15">
                  <c:v>1.89</c:v>
                </c:pt>
                <c:pt idx="16">
                  <c:v>1.39</c:v>
                </c:pt>
                <c:pt idx="17">
                  <c:v>1.1100000000000001</c:v>
                </c:pt>
                <c:pt idx="18">
                  <c:v>1.78</c:v>
                </c:pt>
                <c:pt idx="19">
                  <c:v>1.17</c:v>
                </c:pt>
                <c:pt idx="20">
                  <c:v>1.67</c:v>
                </c:pt>
                <c:pt idx="21">
                  <c:v>1</c:v>
                </c:pt>
                <c:pt idx="22">
                  <c:v>1</c:v>
                </c:pt>
                <c:pt idx="23">
                  <c:v>1.17</c:v>
                </c:pt>
                <c:pt idx="24">
                  <c:v>1.06</c:v>
                </c:pt>
                <c:pt idx="25">
                  <c:v>2.11</c:v>
                </c:pt>
                <c:pt idx="26">
                  <c:v>1.61</c:v>
                </c:pt>
                <c:pt idx="27">
                  <c:v>1.28</c:v>
                </c:pt>
                <c:pt idx="28">
                  <c:v>1.94</c:v>
                </c:pt>
                <c:pt idx="29">
                  <c:v>3</c:v>
                </c:pt>
                <c:pt idx="30">
                  <c:v>1.61</c:v>
                </c:pt>
                <c:pt idx="31">
                  <c:v>1.56</c:v>
                </c:pt>
                <c:pt idx="32">
                  <c:v>3.94</c:v>
                </c:pt>
                <c:pt idx="33">
                  <c:v>1.39</c:v>
                </c:pt>
                <c:pt idx="34">
                  <c:v>1.1100000000000001</c:v>
                </c:pt>
                <c:pt idx="35">
                  <c:v>2.33</c:v>
                </c:pt>
                <c:pt idx="36">
                  <c:v>3.89</c:v>
                </c:pt>
                <c:pt idx="37">
                  <c:v>1.33</c:v>
                </c:pt>
                <c:pt idx="38">
                  <c:v>3.39</c:v>
                </c:pt>
                <c:pt idx="39">
                  <c:v>3.06</c:v>
                </c:pt>
                <c:pt idx="40">
                  <c:v>1.28</c:v>
                </c:pt>
                <c:pt idx="41">
                  <c:v>1.5</c:v>
                </c:pt>
                <c:pt idx="42">
                  <c:v>2.89</c:v>
                </c:pt>
                <c:pt idx="43">
                  <c:v>2.89</c:v>
                </c:pt>
                <c:pt idx="44">
                  <c:v>2.33</c:v>
                </c:pt>
                <c:pt idx="45">
                  <c:v>2.39</c:v>
                </c:pt>
                <c:pt idx="46">
                  <c:v>2.83</c:v>
                </c:pt>
                <c:pt idx="47">
                  <c:v>2.67</c:v>
                </c:pt>
                <c:pt idx="48">
                  <c:v>1.61</c:v>
                </c:pt>
                <c:pt idx="49">
                  <c:v>3.5</c:v>
                </c:pt>
                <c:pt idx="50">
                  <c:v>3.28</c:v>
                </c:pt>
                <c:pt idx="51">
                  <c:v>4.17</c:v>
                </c:pt>
                <c:pt idx="52">
                  <c:v>2.06</c:v>
                </c:pt>
                <c:pt idx="53">
                  <c:v>1</c:v>
                </c:pt>
                <c:pt idx="54">
                  <c:v>1</c:v>
                </c:pt>
                <c:pt idx="55">
                  <c:v>1</c:v>
                </c:pt>
                <c:pt idx="56">
                  <c:v>1.89</c:v>
                </c:pt>
                <c:pt idx="57">
                  <c:v>1.56</c:v>
                </c:pt>
                <c:pt idx="58">
                  <c:v>1.39</c:v>
                </c:pt>
                <c:pt idx="59">
                  <c:v>1.39</c:v>
                </c:pt>
                <c:pt idx="60">
                  <c:v>2.39</c:v>
                </c:pt>
                <c:pt idx="61">
                  <c:v>1.78</c:v>
                </c:pt>
                <c:pt idx="62">
                  <c:v>3.44</c:v>
                </c:pt>
                <c:pt idx="63">
                  <c:v>1.17</c:v>
                </c:pt>
                <c:pt idx="64">
                  <c:v>2.56</c:v>
                </c:pt>
                <c:pt idx="65">
                  <c:v>2.89</c:v>
                </c:pt>
                <c:pt idx="66">
                  <c:v>1.22</c:v>
                </c:pt>
                <c:pt idx="67">
                  <c:v>3</c:v>
                </c:pt>
                <c:pt idx="68">
                  <c:v>2.61</c:v>
                </c:pt>
                <c:pt idx="69">
                  <c:v>3.06</c:v>
                </c:pt>
                <c:pt idx="70">
                  <c:v>1.06</c:v>
                </c:pt>
                <c:pt idx="71">
                  <c:v>2.83</c:v>
                </c:pt>
                <c:pt idx="72">
                  <c:v>3.44</c:v>
                </c:pt>
                <c:pt idx="73">
                  <c:v>3.94</c:v>
                </c:pt>
                <c:pt idx="74">
                  <c:v>2.78</c:v>
                </c:pt>
                <c:pt idx="75">
                  <c:v>1.83</c:v>
                </c:pt>
                <c:pt idx="76">
                  <c:v>1.22</c:v>
                </c:pt>
                <c:pt idx="77">
                  <c:v>1.5</c:v>
                </c:pt>
                <c:pt idx="78">
                  <c:v>1.78</c:v>
                </c:pt>
                <c:pt idx="79">
                  <c:v>1.89</c:v>
                </c:pt>
                <c:pt idx="80">
                  <c:v>2.56</c:v>
                </c:pt>
                <c:pt idx="81">
                  <c:v>2.39</c:v>
                </c:pt>
                <c:pt idx="82">
                  <c:v>2.2799999999999998</c:v>
                </c:pt>
                <c:pt idx="83">
                  <c:v>2.56</c:v>
                </c:pt>
                <c:pt idx="84">
                  <c:v>1.1100000000000001</c:v>
                </c:pt>
                <c:pt idx="85">
                  <c:v>1.06</c:v>
                </c:pt>
                <c:pt idx="86">
                  <c:v>2.89</c:v>
                </c:pt>
                <c:pt idx="87">
                  <c:v>1.72</c:v>
                </c:pt>
                <c:pt idx="88">
                  <c:v>1</c:v>
                </c:pt>
                <c:pt idx="89">
                  <c:v>1.17</c:v>
                </c:pt>
                <c:pt idx="90">
                  <c:v>2.89</c:v>
                </c:pt>
                <c:pt idx="91">
                  <c:v>2.94</c:v>
                </c:pt>
                <c:pt idx="92">
                  <c:v>1.33</c:v>
                </c:pt>
                <c:pt idx="93">
                  <c:v>2.94</c:v>
                </c:pt>
              </c:numCache>
            </c:numRef>
          </c:yVal>
          <c:smooth val="1"/>
          <c:extLst>
            <c:ext xmlns:c16="http://schemas.microsoft.com/office/drawing/2014/chart" uri="{C3380CC4-5D6E-409C-BE32-E72D297353CC}">
              <c16:uniqueId val="{00000004-3223-5D4A-9075-C0945A3825F2}"/>
            </c:ext>
          </c:extLst>
        </c:ser>
        <c:ser>
          <c:idx val="5"/>
          <c:order val="5"/>
          <c:tx>
            <c:strRef>
              <c:f>Human_Eval_All!$H$1</c:f>
              <c:strCache>
                <c:ptCount val="1"/>
                <c:pt idx="0">
                  <c:v>max</c:v>
                </c:pt>
              </c:strCache>
            </c:strRef>
          </c:tx>
          <c:spPr>
            <a:ln w="19050" cap="rnd">
              <a:solidFill>
                <a:schemeClr val="accent6"/>
              </a:solidFill>
              <a:round/>
            </a:ln>
            <a:effectLst/>
          </c:spPr>
          <c:marker>
            <c:symbol val="none"/>
          </c:marker>
          <c:xVal>
            <c:numRef>
              <c:f>Human_Eval_All!$A$2:$A$95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Human_Eval_All!$H$2:$H$95</c:f>
            </c:numRef>
          </c:yVal>
          <c:smooth val="1"/>
          <c:extLst>
            <c:ext xmlns:c16="http://schemas.microsoft.com/office/drawing/2014/chart" uri="{C3380CC4-5D6E-409C-BE32-E72D297353CC}">
              <c16:uniqueId val="{00000005-3223-5D4A-9075-C0945A3825F2}"/>
            </c:ext>
          </c:extLst>
        </c:ser>
        <c:ser>
          <c:idx val="6"/>
          <c:order val="6"/>
          <c:tx>
            <c:strRef>
              <c:f>Human_Eval_All!$I$1</c:f>
              <c:strCache>
                <c:ptCount val="1"/>
                <c:pt idx="0">
                  <c:v>max_Model</c:v>
                </c:pt>
              </c:strCache>
            </c:strRef>
          </c:tx>
          <c:spPr>
            <a:ln w="19050" cap="rnd">
              <a:solidFill>
                <a:schemeClr val="accent1">
                  <a:lumMod val="60000"/>
                </a:schemeClr>
              </a:solidFill>
              <a:round/>
            </a:ln>
            <a:effectLst/>
          </c:spPr>
          <c:marker>
            <c:symbol val="none"/>
          </c:marker>
          <c:xVal>
            <c:numRef>
              <c:f>Human_Eval_All!$A$2:$A$95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Human_Eval_All!$I$2:$I$95</c:f>
            </c:numRef>
          </c:yVal>
          <c:smooth val="1"/>
          <c:extLst>
            <c:ext xmlns:c16="http://schemas.microsoft.com/office/drawing/2014/chart" uri="{C3380CC4-5D6E-409C-BE32-E72D297353CC}">
              <c16:uniqueId val="{00000006-3223-5D4A-9075-C0945A3825F2}"/>
            </c:ext>
          </c:extLst>
        </c:ser>
        <c:ser>
          <c:idx val="7"/>
          <c:order val="7"/>
          <c:tx>
            <c:strRef>
              <c:f>Human_Eval_All!$J$1</c:f>
              <c:strCache>
                <c:ptCount val="1"/>
                <c:pt idx="0">
                  <c:v>iDX</c:v>
                </c:pt>
              </c:strCache>
            </c:strRef>
          </c:tx>
          <c:spPr>
            <a:ln w="19050" cap="rnd">
              <a:solidFill>
                <a:schemeClr val="tx1"/>
              </a:solidFill>
              <a:round/>
            </a:ln>
            <a:effectLst/>
          </c:spPr>
          <c:marker>
            <c:symbol val="none"/>
          </c:marker>
          <c:xVal>
            <c:numRef>
              <c:f>Human_Eval_All!$A$2:$A$95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Human_Eval_All!$J$2:$J$95</c:f>
              <c:numCache>
                <c:formatCode>General</c:formatCode>
                <c:ptCount val="94"/>
                <c:pt idx="0">
                  <c:v>2.11</c:v>
                </c:pt>
                <c:pt idx="1">
                  <c:v>2.44</c:v>
                </c:pt>
                <c:pt idx="2">
                  <c:v>2.56</c:v>
                </c:pt>
                <c:pt idx="3">
                  <c:v>4.72</c:v>
                </c:pt>
                <c:pt idx="4">
                  <c:v>5</c:v>
                </c:pt>
                <c:pt idx="5">
                  <c:v>4.8899999999999997</c:v>
                </c:pt>
                <c:pt idx="6">
                  <c:v>4.78</c:v>
                </c:pt>
                <c:pt idx="7">
                  <c:v>5</c:v>
                </c:pt>
                <c:pt idx="8">
                  <c:v>4.17</c:v>
                </c:pt>
                <c:pt idx="9">
                  <c:v>4.1100000000000003</c:v>
                </c:pt>
                <c:pt idx="10">
                  <c:v>4.67</c:v>
                </c:pt>
                <c:pt idx="11">
                  <c:v>2.78</c:v>
                </c:pt>
                <c:pt idx="12">
                  <c:v>3.28</c:v>
                </c:pt>
                <c:pt idx="13">
                  <c:v>1.5</c:v>
                </c:pt>
                <c:pt idx="14">
                  <c:v>5</c:v>
                </c:pt>
                <c:pt idx="15">
                  <c:v>4.9400000000000004</c:v>
                </c:pt>
                <c:pt idx="16">
                  <c:v>4.33</c:v>
                </c:pt>
                <c:pt idx="17">
                  <c:v>4.5</c:v>
                </c:pt>
                <c:pt idx="18">
                  <c:v>4.5</c:v>
                </c:pt>
                <c:pt idx="19">
                  <c:v>4.78</c:v>
                </c:pt>
                <c:pt idx="20">
                  <c:v>4.33</c:v>
                </c:pt>
                <c:pt idx="21">
                  <c:v>4.72</c:v>
                </c:pt>
                <c:pt idx="22">
                  <c:v>4.72</c:v>
                </c:pt>
                <c:pt idx="23">
                  <c:v>3.56</c:v>
                </c:pt>
                <c:pt idx="24">
                  <c:v>4.72</c:v>
                </c:pt>
                <c:pt idx="25">
                  <c:v>3.67</c:v>
                </c:pt>
                <c:pt idx="26">
                  <c:v>1.61</c:v>
                </c:pt>
                <c:pt idx="27">
                  <c:v>4.5599999999999996</c:v>
                </c:pt>
                <c:pt idx="28">
                  <c:v>1.94</c:v>
                </c:pt>
                <c:pt idx="29">
                  <c:v>3</c:v>
                </c:pt>
                <c:pt idx="30">
                  <c:v>3.67</c:v>
                </c:pt>
                <c:pt idx="31">
                  <c:v>4.17</c:v>
                </c:pt>
                <c:pt idx="32">
                  <c:v>3.89</c:v>
                </c:pt>
                <c:pt idx="33">
                  <c:v>1.39</c:v>
                </c:pt>
                <c:pt idx="34">
                  <c:v>1.1100000000000001</c:v>
                </c:pt>
                <c:pt idx="35">
                  <c:v>3.67</c:v>
                </c:pt>
                <c:pt idx="36">
                  <c:v>3.89</c:v>
                </c:pt>
                <c:pt idx="37">
                  <c:v>2.72</c:v>
                </c:pt>
                <c:pt idx="38">
                  <c:v>4.17</c:v>
                </c:pt>
                <c:pt idx="39">
                  <c:v>2.78</c:v>
                </c:pt>
                <c:pt idx="40">
                  <c:v>4.22</c:v>
                </c:pt>
                <c:pt idx="41">
                  <c:v>3.83</c:v>
                </c:pt>
                <c:pt idx="42">
                  <c:v>3.67</c:v>
                </c:pt>
                <c:pt idx="43">
                  <c:v>4.0599999999999996</c:v>
                </c:pt>
                <c:pt idx="44">
                  <c:v>2</c:v>
                </c:pt>
                <c:pt idx="45">
                  <c:v>2.39</c:v>
                </c:pt>
                <c:pt idx="46">
                  <c:v>3.78</c:v>
                </c:pt>
                <c:pt idx="47">
                  <c:v>3.72</c:v>
                </c:pt>
                <c:pt idx="48">
                  <c:v>5</c:v>
                </c:pt>
                <c:pt idx="49">
                  <c:v>3.5</c:v>
                </c:pt>
                <c:pt idx="50">
                  <c:v>3.94</c:v>
                </c:pt>
                <c:pt idx="51">
                  <c:v>5</c:v>
                </c:pt>
                <c:pt idx="52">
                  <c:v>4.78</c:v>
                </c:pt>
                <c:pt idx="53">
                  <c:v>1</c:v>
                </c:pt>
                <c:pt idx="54">
                  <c:v>1</c:v>
                </c:pt>
                <c:pt idx="55">
                  <c:v>4.17</c:v>
                </c:pt>
                <c:pt idx="56">
                  <c:v>1.89</c:v>
                </c:pt>
                <c:pt idx="57">
                  <c:v>4.1100000000000003</c:v>
                </c:pt>
                <c:pt idx="58">
                  <c:v>4.5599999999999996</c:v>
                </c:pt>
                <c:pt idx="59">
                  <c:v>1.39</c:v>
                </c:pt>
                <c:pt idx="60">
                  <c:v>2.39</c:v>
                </c:pt>
                <c:pt idx="61">
                  <c:v>3.61</c:v>
                </c:pt>
                <c:pt idx="62">
                  <c:v>4.78</c:v>
                </c:pt>
                <c:pt idx="63">
                  <c:v>2.2799999999999998</c:v>
                </c:pt>
                <c:pt idx="64">
                  <c:v>2.39</c:v>
                </c:pt>
                <c:pt idx="65">
                  <c:v>3.61</c:v>
                </c:pt>
                <c:pt idx="66">
                  <c:v>3.78</c:v>
                </c:pt>
                <c:pt idx="67">
                  <c:v>4.17</c:v>
                </c:pt>
                <c:pt idx="68">
                  <c:v>4.17</c:v>
                </c:pt>
                <c:pt idx="69">
                  <c:v>4.3899999999999997</c:v>
                </c:pt>
                <c:pt idx="70">
                  <c:v>2.17</c:v>
                </c:pt>
                <c:pt idx="71">
                  <c:v>2.83</c:v>
                </c:pt>
                <c:pt idx="72">
                  <c:v>3.56</c:v>
                </c:pt>
                <c:pt idx="73">
                  <c:v>4.72</c:v>
                </c:pt>
                <c:pt idx="74">
                  <c:v>5</c:v>
                </c:pt>
                <c:pt idx="75">
                  <c:v>4.5</c:v>
                </c:pt>
                <c:pt idx="76">
                  <c:v>1.22</c:v>
                </c:pt>
                <c:pt idx="77">
                  <c:v>1.5</c:v>
                </c:pt>
                <c:pt idx="78">
                  <c:v>1.78</c:v>
                </c:pt>
                <c:pt idx="79">
                  <c:v>1.89</c:v>
                </c:pt>
                <c:pt idx="80">
                  <c:v>5</c:v>
                </c:pt>
                <c:pt idx="81">
                  <c:v>4.78</c:v>
                </c:pt>
                <c:pt idx="82">
                  <c:v>5</c:v>
                </c:pt>
                <c:pt idx="83">
                  <c:v>2.56</c:v>
                </c:pt>
                <c:pt idx="84">
                  <c:v>4.5599999999999996</c:v>
                </c:pt>
                <c:pt idx="85">
                  <c:v>5</c:v>
                </c:pt>
                <c:pt idx="86">
                  <c:v>2.5</c:v>
                </c:pt>
                <c:pt idx="87">
                  <c:v>3.67</c:v>
                </c:pt>
                <c:pt idx="88">
                  <c:v>3.94</c:v>
                </c:pt>
                <c:pt idx="89">
                  <c:v>3.22</c:v>
                </c:pt>
                <c:pt idx="90">
                  <c:v>3.61</c:v>
                </c:pt>
                <c:pt idx="91">
                  <c:v>3.67</c:v>
                </c:pt>
                <c:pt idx="92">
                  <c:v>2.2799999999999998</c:v>
                </c:pt>
                <c:pt idx="93">
                  <c:v>3.33</c:v>
                </c:pt>
              </c:numCache>
            </c:numRef>
          </c:yVal>
          <c:smooth val="1"/>
          <c:extLst>
            <c:ext xmlns:c16="http://schemas.microsoft.com/office/drawing/2014/chart" uri="{C3380CC4-5D6E-409C-BE32-E72D297353CC}">
              <c16:uniqueId val="{00000007-3223-5D4A-9075-C0945A3825F2}"/>
            </c:ext>
          </c:extLst>
        </c:ser>
        <c:dLbls>
          <c:showLegendKey val="0"/>
          <c:showVal val="0"/>
          <c:showCatName val="0"/>
          <c:showSerName val="0"/>
          <c:showPercent val="0"/>
          <c:showBubbleSize val="0"/>
        </c:dLbls>
        <c:axId val="557246432"/>
        <c:axId val="1491373008"/>
      </c:scatterChart>
      <c:valAx>
        <c:axId val="557246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Question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491373008"/>
        <c:crosses val="autoZero"/>
        <c:crossBetween val="midCat"/>
      </c:valAx>
      <c:valAx>
        <c:axId val="1491373008"/>
        <c:scaling>
          <c:orientation val="minMax"/>
          <c:max val="5"/>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Likert</a:t>
                </a:r>
                <a:r>
                  <a:rPr lang="en-US" sz="1200" b="1" baseline="0">
                    <a:solidFill>
                      <a:schemeClr val="tx1"/>
                    </a:solidFill>
                  </a:rPr>
                  <a:t> Scale</a:t>
                </a:r>
                <a:endParaRPr lang="en-US" sz="1200"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557246432"/>
        <c:crosses val="autoZero"/>
        <c:crossBetween val="midCat"/>
        <c:majorUnit val="1"/>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Survey_Actor!$D$100</c:f>
              <c:strCache>
                <c:ptCount val="1"/>
                <c:pt idx="0">
                  <c:v>ftllama3.1</c:v>
                </c:pt>
              </c:strCache>
            </c:strRef>
          </c:tx>
          <c:spPr>
            <a:solidFill>
              <a:schemeClr val="accent1"/>
            </a:solidFill>
            <a:ln>
              <a:noFill/>
            </a:ln>
            <a:effectLst/>
          </c:spPr>
          <c:invertIfNegative val="0"/>
          <c:cat>
            <c:strRef>
              <c:f>Survey_Actor!$C$101:$C$106</c:f>
              <c:strCache>
                <c:ptCount val="6"/>
                <c:pt idx="0">
                  <c:v>Actor_1</c:v>
                </c:pt>
                <c:pt idx="1">
                  <c:v>Actor_2</c:v>
                </c:pt>
                <c:pt idx="2">
                  <c:v>Actor_3</c:v>
                </c:pt>
                <c:pt idx="3">
                  <c:v>Actor_4</c:v>
                </c:pt>
                <c:pt idx="4">
                  <c:v>Actor_5</c:v>
                </c:pt>
                <c:pt idx="5">
                  <c:v>Actor_6</c:v>
                </c:pt>
              </c:strCache>
            </c:strRef>
          </c:cat>
          <c:val>
            <c:numRef>
              <c:f>Survey_Actor!$D$101:$D$106</c:f>
              <c:numCache>
                <c:formatCode>0.0000</c:formatCode>
                <c:ptCount val="6"/>
                <c:pt idx="0">
                  <c:v>4.4367021276595739</c:v>
                </c:pt>
                <c:pt idx="1">
                  <c:v>4.0286170212765953</c:v>
                </c:pt>
                <c:pt idx="2">
                  <c:v>4.3343617021276613</c:v>
                </c:pt>
                <c:pt idx="3">
                  <c:v>3.368936170212768</c:v>
                </c:pt>
                <c:pt idx="4">
                  <c:v>3.7379787234042543</c:v>
                </c:pt>
                <c:pt idx="5">
                  <c:v>3.9827659574468095</c:v>
                </c:pt>
              </c:numCache>
            </c:numRef>
          </c:val>
          <c:extLst>
            <c:ext xmlns:c16="http://schemas.microsoft.com/office/drawing/2014/chart" uri="{C3380CC4-5D6E-409C-BE32-E72D297353CC}">
              <c16:uniqueId val="{00000000-201A-EF49-AE23-E63318826497}"/>
            </c:ext>
          </c:extLst>
        </c:ser>
        <c:ser>
          <c:idx val="1"/>
          <c:order val="1"/>
          <c:tx>
            <c:strRef>
              <c:f>Survey_Actor!$E$100</c:f>
              <c:strCache>
                <c:ptCount val="1"/>
                <c:pt idx="0">
                  <c:v>ftphi4</c:v>
                </c:pt>
              </c:strCache>
            </c:strRef>
          </c:tx>
          <c:spPr>
            <a:solidFill>
              <a:schemeClr val="accent2"/>
            </a:solidFill>
            <a:ln>
              <a:noFill/>
            </a:ln>
            <a:effectLst/>
          </c:spPr>
          <c:invertIfNegative val="0"/>
          <c:cat>
            <c:strRef>
              <c:f>Survey_Actor!$C$101:$C$106</c:f>
              <c:strCache>
                <c:ptCount val="6"/>
                <c:pt idx="0">
                  <c:v>Actor_1</c:v>
                </c:pt>
                <c:pt idx="1">
                  <c:v>Actor_2</c:v>
                </c:pt>
                <c:pt idx="2">
                  <c:v>Actor_3</c:v>
                </c:pt>
                <c:pt idx="3">
                  <c:v>Actor_4</c:v>
                </c:pt>
                <c:pt idx="4">
                  <c:v>Actor_5</c:v>
                </c:pt>
                <c:pt idx="5">
                  <c:v>Actor_6</c:v>
                </c:pt>
              </c:strCache>
            </c:strRef>
          </c:cat>
          <c:val>
            <c:numRef>
              <c:f>Survey_Actor!$E$101:$E$106</c:f>
              <c:numCache>
                <c:formatCode>0.0000</c:formatCode>
                <c:ptCount val="6"/>
                <c:pt idx="0">
                  <c:v>3.7802127659574447</c:v>
                </c:pt>
                <c:pt idx="1">
                  <c:v>3.1419148936170203</c:v>
                </c:pt>
                <c:pt idx="2">
                  <c:v>3.738085106382977</c:v>
                </c:pt>
                <c:pt idx="3">
                  <c:v>2.6523404255319161</c:v>
                </c:pt>
                <c:pt idx="4">
                  <c:v>2.9220212765957436</c:v>
                </c:pt>
                <c:pt idx="5">
                  <c:v>3.5315957446808515</c:v>
                </c:pt>
              </c:numCache>
            </c:numRef>
          </c:val>
          <c:extLst>
            <c:ext xmlns:c16="http://schemas.microsoft.com/office/drawing/2014/chart" uri="{C3380CC4-5D6E-409C-BE32-E72D297353CC}">
              <c16:uniqueId val="{00000001-201A-EF49-AE23-E63318826497}"/>
            </c:ext>
          </c:extLst>
        </c:ser>
        <c:ser>
          <c:idx val="2"/>
          <c:order val="2"/>
          <c:tx>
            <c:strRef>
              <c:f>Survey_Actor!$F$100</c:f>
              <c:strCache>
                <c:ptCount val="1"/>
                <c:pt idx="0">
                  <c:v>llama3.1</c:v>
                </c:pt>
              </c:strCache>
            </c:strRef>
          </c:tx>
          <c:spPr>
            <a:solidFill>
              <a:schemeClr val="accent3"/>
            </a:solidFill>
            <a:ln>
              <a:noFill/>
            </a:ln>
            <a:effectLst/>
          </c:spPr>
          <c:invertIfNegative val="0"/>
          <c:cat>
            <c:strRef>
              <c:f>Survey_Actor!$C$101:$C$106</c:f>
              <c:strCache>
                <c:ptCount val="6"/>
                <c:pt idx="0">
                  <c:v>Actor_1</c:v>
                </c:pt>
                <c:pt idx="1">
                  <c:v>Actor_2</c:v>
                </c:pt>
                <c:pt idx="2">
                  <c:v>Actor_3</c:v>
                </c:pt>
                <c:pt idx="3">
                  <c:v>Actor_4</c:v>
                </c:pt>
                <c:pt idx="4">
                  <c:v>Actor_5</c:v>
                </c:pt>
                <c:pt idx="5">
                  <c:v>Actor_6</c:v>
                </c:pt>
              </c:strCache>
            </c:strRef>
          </c:cat>
          <c:val>
            <c:numRef>
              <c:f>Survey_Actor!$F$101:$F$106</c:f>
              <c:numCache>
                <c:formatCode>0.0000</c:formatCode>
                <c:ptCount val="6"/>
                <c:pt idx="0">
                  <c:v>3.9721276595744661</c:v>
                </c:pt>
                <c:pt idx="1">
                  <c:v>3.8160638297872342</c:v>
                </c:pt>
                <c:pt idx="2">
                  <c:v>3.943936170212766</c:v>
                </c:pt>
                <c:pt idx="3">
                  <c:v>3.2022340425531914</c:v>
                </c:pt>
                <c:pt idx="4">
                  <c:v>3.6381914893617027</c:v>
                </c:pt>
                <c:pt idx="5">
                  <c:v>3.8262765957446812</c:v>
                </c:pt>
              </c:numCache>
            </c:numRef>
          </c:val>
          <c:extLst>
            <c:ext xmlns:c16="http://schemas.microsoft.com/office/drawing/2014/chart" uri="{C3380CC4-5D6E-409C-BE32-E72D297353CC}">
              <c16:uniqueId val="{00000002-201A-EF49-AE23-E63318826497}"/>
            </c:ext>
          </c:extLst>
        </c:ser>
        <c:ser>
          <c:idx val="3"/>
          <c:order val="3"/>
          <c:tx>
            <c:strRef>
              <c:f>Survey_Actor!$G$100</c:f>
              <c:strCache>
                <c:ptCount val="1"/>
                <c:pt idx="0">
                  <c:v>phi4</c:v>
                </c:pt>
              </c:strCache>
            </c:strRef>
          </c:tx>
          <c:spPr>
            <a:solidFill>
              <a:schemeClr val="accent4"/>
            </a:solidFill>
            <a:ln>
              <a:noFill/>
            </a:ln>
            <a:effectLst/>
          </c:spPr>
          <c:invertIfNegative val="0"/>
          <c:cat>
            <c:strRef>
              <c:f>Survey_Actor!$C$101:$C$106</c:f>
              <c:strCache>
                <c:ptCount val="6"/>
                <c:pt idx="0">
                  <c:v>Actor_1</c:v>
                </c:pt>
                <c:pt idx="1">
                  <c:v>Actor_2</c:v>
                </c:pt>
                <c:pt idx="2">
                  <c:v>Actor_3</c:v>
                </c:pt>
                <c:pt idx="3">
                  <c:v>Actor_4</c:v>
                </c:pt>
                <c:pt idx="4">
                  <c:v>Actor_5</c:v>
                </c:pt>
                <c:pt idx="5">
                  <c:v>Actor_6</c:v>
                </c:pt>
              </c:strCache>
            </c:strRef>
          </c:cat>
          <c:val>
            <c:numRef>
              <c:f>Survey_Actor!$G$101:$G$106</c:f>
              <c:numCache>
                <c:formatCode>0.0000</c:formatCode>
                <c:ptCount val="6"/>
                <c:pt idx="0">
                  <c:v>2.4395744680851075</c:v>
                </c:pt>
                <c:pt idx="1">
                  <c:v>2.0176595744680856</c:v>
                </c:pt>
                <c:pt idx="2">
                  <c:v>2.4529787234042564</c:v>
                </c:pt>
                <c:pt idx="3">
                  <c:v>1.8722340425531909</c:v>
                </c:pt>
                <c:pt idx="4">
                  <c:v>1.9113829787234045</c:v>
                </c:pt>
                <c:pt idx="5">
                  <c:v>2.3331914893617016</c:v>
                </c:pt>
              </c:numCache>
            </c:numRef>
          </c:val>
          <c:extLst>
            <c:ext xmlns:c16="http://schemas.microsoft.com/office/drawing/2014/chart" uri="{C3380CC4-5D6E-409C-BE32-E72D297353CC}">
              <c16:uniqueId val="{00000003-201A-EF49-AE23-E63318826497}"/>
            </c:ext>
          </c:extLst>
        </c:ser>
        <c:dLbls>
          <c:showLegendKey val="0"/>
          <c:showVal val="0"/>
          <c:showCatName val="0"/>
          <c:showSerName val="0"/>
          <c:showPercent val="0"/>
          <c:showBubbleSize val="0"/>
        </c:dLbls>
        <c:gapWidth val="219"/>
        <c:overlap val="-27"/>
        <c:axId val="1491994720"/>
        <c:axId val="1491996928"/>
      </c:barChart>
      <c:catAx>
        <c:axId val="14919947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Participant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491996928"/>
        <c:crosses val="autoZero"/>
        <c:auto val="1"/>
        <c:lblAlgn val="ctr"/>
        <c:lblOffset val="100"/>
        <c:noMultiLvlLbl val="0"/>
      </c:catAx>
      <c:valAx>
        <c:axId val="1491996928"/>
        <c:scaling>
          <c:orientation val="minMax"/>
          <c:min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sz="1200" b="1">
                    <a:solidFill>
                      <a:schemeClr val="tx1"/>
                    </a:solidFill>
                  </a:rPr>
                  <a:t>Avg.</a:t>
                </a:r>
                <a:r>
                  <a:rPr lang="en-US" sz="1200" b="1" baseline="0">
                    <a:solidFill>
                      <a:schemeClr val="tx1"/>
                    </a:solidFill>
                  </a:rPr>
                  <a:t> Likert Score</a:t>
                </a:r>
                <a:endParaRPr lang="en-US" sz="1200" b="1">
                  <a:solidFill>
                    <a:schemeClr val="tx1"/>
                  </a:solidFill>
                </a:endParaRP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1491994720"/>
        <c:crosses val="autoZero"/>
        <c:crossBetween val="between"/>
        <c:majorUnit val="1"/>
        <c:min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Computational_Time!$B$1</c:f>
              <c:strCache>
                <c:ptCount val="1"/>
                <c:pt idx="0">
                  <c:v>chunktime</c:v>
                </c:pt>
              </c:strCache>
            </c:strRef>
          </c:tx>
          <c:spPr>
            <a:ln w="19050" cap="rnd">
              <a:solidFill>
                <a:schemeClr val="tx1"/>
              </a:solidFill>
              <a:round/>
            </a:ln>
            <a:effectLst/>
          </c:spPr>
          <c:marker>
            <c:symbol val="none"/>
          </c:marker>
          <c:xVal>
            <c:numRef>
              <c:f>Computational_Time!$A$2:$A$95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Computational_Time!$B$2:$B$95</c:f>
              <c:numCache>
                <c:formatCode>0.0000000000</c:formatCode>
                <c:ptCount val="94"/>
                <c:pt idx="0">
                  <c:v>0.51141261429999996</c:v>
                </c:pt>
                <c:pt idx="1">
                  <c:v>0.53418210710000003</c:v>
                </c:pt>
                <c:pt idx="2">
                  <c:v>0.48737294289999999</c:v>
                </c:pt>
                <c:pt idx="3">
                  <c:v>0.48852572859999999</c:v>
                </c:pt>
                <c:pt idx="4">
                  <c:v>0.4818528071</c:v>
                </c:pt>
                <c:pt idx="5">
                  <c:v>0.49931374290000002</c:v>
                </c:pt>
                <c:pt idx="6">
                  <c:v>0.48336062860000001</c:v>
                </c:pt>
                <c:pt idx="7">
                  <c:v>0.48112084290000001</c:v>
                </c:pt>
                <c:pt idx="8">
                  <c:v>0.48239267139999997</c:v>
                </c:pt>
                <c:pt idx="9">
                  <c:v>0.50513750710000005</c:v>
                </c:pt>
                <c:pt idx="10">
                  <c:v>0.48485361430000001</c:v>
                </c:pt>
                <c:pt idx="11">
                  <c:v>0.48240132140000003</c:v>
                </c:pt>
                <c:pt idx="12">
                  <c:v>0.48336601429999998</c:v>
                </c:pt>
                <c:pt idx="13">
                  <c:v>0.4822601929</c:v>
                </c:pt>
                <c:pt idx="14">
                  <c:v>0.48260647140000001</c:v>
                </c:pt>
                <c:pt idx="15">
                  <c:v>0.48416689289999998</c:v>
                </c:pt>
                <c:pt idx="16">
                  <c:v>0.4829425</c:v>
                </c:pt>
                <c:pt idx="17">
                  <c:v>0.48132692859999998</c:v>
                </c:pt>
                <c:pt idx="18">
                  <c:v>0.48394616429999998</c:v>
                </c:pt>
                <c:pt idx="19">
                  <c:v>0.48025536429999999</c:v>
                </c:pt>
                <c:pt idx="20">
                  <c:v>0.48041469999999997</c:v>
                </c:pt>
                <c:pt idx="21">
                  <c:v>0.48296090000000003</c:v>
                </c:pt>
                <c:pt idx="22">
                  <c:v>0.48209414290000002</c:v>
                </c:pt>
                <c:pt idx="23">
                  <c:v>0.4841879</c:v>
                </c:pt>
                <c:pt idx="24">
                  <c:v>0.4817228214</c:v>
                </c:pt>
                <c:pt idx="25">
                  <c:v>0.48372487860000002</c:v>
                </c:pt>
                <c:pt idx="26">
                  <c:v>0.48282023569999999</c:v>
                </c:pt>
                <c:pt idx="27">
                  <c:v>0.48261597140000001</c:v>
                </c:pt>
                <c:pt idx="28">
                  <c:v>0.48144088569999999</c:v>
                </c:pt>
                <c:pt idx="29">
                  <c:v>0.48139853570000002</c:v>
                </c:pt>
                <c:pt idx="30">
                  <c:v>0.4843103071</c:v>
                </c:pt>
                <c:pt idx="31">
                  <c:v>0.48167335709999998</c:v>
                </c:pt>
                <c:pt idx="32">
                  <c:v>0.50358377860000003</c:v>
                </c:pt>
                <c:pt idx="33">
                  <c:v>0.4827350071</c:v>
                </c:pt>
                <c:pt idx="34">
                  <c:v>0.48374286430000002</c:v>
                </c:pt>
                <c:pt idx="35">
                  <c:v>0.48197813569999998</c:v>
                </c:pt>
                <c:pt idx="36">
                  <c:v>0.4859407429</c:v>
                </c:pt>
                <c:pt idx="37">
                  <c:v>0.48407397140000002</c:v>
                </c:pt>
                <c:pt idx="38">
                  <c:v>0.48549136430000001</c:v>
                </c:pt>
                <c:pt idx="39">
                  <c:v>0.4857595857</c:v>
                </c:pt>
                <c:pt idx="40">
                  <c:v>0.49037785709999998</c:v>
                </c:pt>
                <c:pt idx="41">
                  <c:v>0.48298462139999998</c:v>
                </c:pt>
                <c:pt idx="42">
                  <c:v>0.48362098570000001</c:v>
                </c:pt>
                <c:pt idx="43">
                  <c:v>0.48425709290000002</c:v>
                </c:pt>
                <c:pt idx="44">
                  <c:v>0.48883484999999999</c:v>
                </c:pt>
                <c:pt idx="45">
                  <c:v>0.48856511429999999</c:v>
                </c:pt>
                <c:pt idx="46">
                  <c:v>0.50853923570000004</c:v>
                </c:pt>
                <c:pt idx="47">
                  <c:v>0.48964819999999998</c:v>
                </c:pt>
                <c:pt idx="48">
                  <c:v>0.48269900710000002</c:v>
                </c:pt>
                <c:pt idx="49">
                  <c:v>0.48046931430000001</c:v>
                </c:pt>
                <c:pt idx="50">
                  <c:v>0.48259645709999999</c:v>
                </c:pt>
                <c:pt idx="51">
                  <c:v>0.48146477139999999</c:v>
                </c:pt>
                <c:pt idx="52">
                  <c:v>0.48092309999999999</c:v>
                </c:pt>
                <c:pt idx="53">
                  <c:v>0.48330764999999998</c:v>
                </c:pt>
                <c:pt idx="54">
                  <c:v>0.48194689289999998</c:v>
                </c:pt>
                <c:pt idx="55">
                  <c:v>0.48244224289999998</c:v>
                </c:pt>
                <c:pt idx="56">
                  <c:v>0.4803005071</c:v>
                </c:pt>
                <c:pt idx="57">
                  <c:v>0.48170484289999999</c:v>
                </c:pt>
                <c:pt idx="58">
                  <c:v>0.4801913357</c:v>
                </c:pt>
                <c:pt idx="59">
                  <c:v>0.48320501430000001</c:v>
                </c:pt>
                <c:pt idx="60">
                  <c:v>0.4786176714</c:v>
                </c:pt>
                <c:pt idx="61">
                  <c:v>0.48399327139999998</c:v>
                </c:pt>
                <c:pt idx="62">
                  <c:v>0.48838935709999998</c:v>
                </c:pt>
                <c:pt idx="63">
                  <c:v>0.48110574290000002</c:v>
                </c:pt>
                <c:pt idx="64">
                  <c:v>0.48406902140000002</c:v>
                </c:pt>
                <c:pt idx="65">
                  <c:v>0.48322953569999999</c:v>
                </c:pt>
                <c:pt idx="66">
                  <c:v>0.48187237859999998</c:v>
                </c:pt>
                <c:pt idx="67">
                  <c:v>0.48374254999999999</c:v>
                </c:pt>
                <c:pt idx="68">
                  <c:v>0.4815872571</c:v>
                </c:pt>
                <c:pt idx="69">
                  <c:v>0.48256787140000001</c:v>
                </c:pt>
                <c:pt idx="70">
                  <c:v>0.48849671430000002</c:v>
                </c:pt>
                <c:pt idx="71">
                  <c:v>0.48254214290000003</c:v>
                </c:pt>
                <c:pt idx="72">
                  <c:v>0.48025675000000001</c:v>
                </c:pt>
                <c:pt idx="73">
                  <c:v>0.47917434289999999</c:v>
                </c:pt>
                <c:pt idx="74">
                  <c:v>0.47964283569999999</c:v>
                </c:pt>
                <c:pt idx="75">
                  <c:v>0.48145624999999997</c:v>
                </c:pt>
                <c:pt idx="76">
                  <c:v>0.48208424290000002</c:v>
                </c:pt>
                <c:pt idx="77">
                  <c:v>0.4816779786</c:v>
                </c:pt>
                <c:pt idx="78">
                  <c:v>0.48099859290000002</c:v>
                </c:pt>
                <c:pt idx="79">
                  <c:v>0.4826782</c:v>
                </c:pt>
                <c:pt idx="80">
                  <c:v>0.48113493569999999</c:v>
                </c:pt>
                <c:pt idx="81">
                  <c:v>0.4825699786</c:v>
                </c:pt>
                <c:pt idx="82">
                  <c:v>0.48012733569999999</c:v>
                </c:pt>
                <c:pt idx="83">
                  <c:v>0.47941319290000001</c:v>
                </c:pt>
                <c:pt idx="84">
                  <c:v>0.48143496429999999</c:v>
                </c:pt>
                <c:pt idx="85">
                  <c:v>0.48293247859999999</c:v>
                </c:pt>
                <c:pt idx="86">
                  <c:v>0.4819706071</c:v>
                </c:pt>
                <c:pt idx="87">
                  <c:v>0.48356289289999999</c:v>
                </c:pt>
                <c:pt idx="88">
                  <c:v>0.48171857140000002</c:v>
                </c:pt>
                <c:pt idx="89">
                  <c:v>0.48026846429999998</c:v>
                </c:pt>
                <c:pt idx="90">
                  <c:v>0.48274397860000001</c:v>
                </c:pt>
                <c:pt idx="91">
                  <c:v>0.48513941430000002</c:v>
                </c:pt>
                <c:pt idx="92">
                  <c:v>0.48839454999999998</c:v>
                </c:pt>
                <c:pt idx="93">
                  <c:v>0.48708053569999998</c:v>
                </c:pt>
              </c:numCache>
            </c:numRef>
          </c:yVal>
          <c:smooth val="1"/>
          <c:extLst>
            <c:ext xmlns:c16="http://schemas.microsoft.com/office/drawing/2014/chart" uri="{C3380CC4-5D6E-409C-BE32-E72D297353CC}">
              <c16:uniqueId val="{00000000-7B6C-C34A-85F5-3614DEA821AA}"/>
            </c:ext>
          </c:extLst>
        </c:ser>
        <c:ser>
          <c:idx val="1"/>
          <c:order val="1"/>
          <c:tx>
            <c:strRef>
              <c:f>Computational_Time!$C$1</c:f>
              <c:strCache>
                <c:ptCount val="1"/>
                <c:pt idx="0">
                  <c:v>ftllama3.1</c:v>
                </c:pt>
              </c:strCache>
            </c:strRef>
          </c:tx>
          <c:spPr>
            <a:ln w="19050" cap="rnd">
              <a:solidFill>
                <a:schemeClr val="accent2"/>
              </a:solidFill>
              <a:round/>
            </a:ln>
            <a:effectLst/>
          </c:spPr>
          <c:marker>
            <c:symbol val="none"/>
          </c:marker>
          <c:xVal>
            <c:numRef>
              <c:f>Computational_Time!$A$2:$A$95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Computational_Time!$C$2:$C$95</c:f>
              <c:numCache>
                <c:formatCode>0.0000000000</c:formatCode>
                <c:ptCount val="94"/>
                <c:pt idx="0">
                  <c:v>10.1886757143</c:v>
                </c:pt>
                <c:pt idx="1">
                  <c:v>9.4427746286000005</c:v>
                </c:pt>
                <c:pt idx="2">
                  <c:v>5.9298662000000002</c:v>
                </c:pt>
                <c:pt idx="3">
                  <c:v>0.57315297139999999</c:v>
                </c:pt>
                <c:pt idx="4">
                  <c:v>0.39902779999999999</c:v>
                </c:pt>
                <c:pt idx="5">
                  <c:v>0.38862171429999998</c:v>
                </c:pt>
                <c:pt idx="6">
                  <c:v>0.60363648569999995</c:v>
                </c:pt>
                <c:pt idx="7">
                  <c:v>0.44008405709999998</c:v>
                </c:pt>
                <c:pt idx="8">
                  <c:v>0.52190648569999998</c:v>
                </c:pt>
                <c:pt idx="9">
                  <c:v>0.4276219429</c:v>
                </c:pt>
                <c:pt idx="10">
                  <c:v>0.54838928570000001</c:v>
                </c:pt>
                <c:pt idx="11">
                  <c:v>0.35072165709999997</c:v>
                </c:pt>
                <c:pt idx="12">
                  <c:v>0.3887814</c:v>
                </c:pt>
                <c:pt idx="13">
                  <c:v>0.35705634289999999</c:v>
                </c:pt>
                <c:pt idx="14">
                  <c:v>0.41654097140000002</c:v>
                </c:pt>
                <c:pt idx="15">
                  <c:v>0.46158645710000001</c:v>
                </c:pt>
                <c:pt idx="16">
                  <c:v>0.32766854290000003</c:v>
                </c:pt>
                <c:pt idx="17">
                  <c:v>0.37467997139999998</c:v>
                </c:pt>
                <c:pt idx="18">
                  <c:v>0.37562745710000001</c:v>
                </c:pt>
                <c:pt idx="19">
                  <c:v>0.37314071430000001</c:v>
                </c:pt>
                <c:pt idx="20">
                  <c:v>0.34041828569999999</c:v>
                </c:pt>
                <c:pt idx="21">
                  <c:v>0.39155008569999999</c:v>
                </c:pt>
                <c:pt idx="22">
                  <c:v>0.28471414290000002</c:v>
                </c:pt>
                <c:pt idx="23">
                  <c:v>0.54297937139999997</c:v>
                </c:pt>
                <c:pt idx="24">
                  <c:v>0.35923488570000001</c:v>
                </c:pt>
                <c:pt idx="25">
                  <c:v>0.364819</c:v>
                </c:pt>
                <c:pt idx="26">
                  <c:v>0.32875377140000001</c:v>
                </c:pt>
                <c:pt idx="27">
                  <c:v>0.2775565143</c:v>
                </c:pt>
                <c:pt idx="28">
                  <c:v>0.46855734290000001</c:v>
                </c:pt>
                <c:pt idx="29">
                  <c:v>0.60393180000000002</c:v>
                </c:pt>
                <c:pt idx="30">
                  <c:v>0.43519277140000001</c:v>
                </c:pt>
                <c:pt idx="31">
                  <c:v>0.37221599999999999</c:v>
                </c:pt>
                <c:pt idx="32">
                  <c:v>0.38865362860000002</c:v>
                </c:pt>
                <c:pt idx="33">
                  <c:v>0.57495905709999995</c:v>
                </c:pt>
                <c:pt idx="34">
                  <c:v>0.35333814289999999</c:v>
                </c:pt>
                <c:pt idx="35">
                  <c:v>0.48947631429999999</c:v>
                </c:pt>
                <c:pt idx="36">
                  <c:v>0.60512142859999996</c:v>
                </c:pt>
                <c:pt idx="37">
                  <c:v>0.61621174290000003</c:v>
                </c:pt>
                <c:pt idx="38">
                  <c:v>1.1918699143</c:v>
                </c:pt>
                <c:pt idx="39">
                  <c:v>0.27099571430000002</c:v>
                </c:pt>
                <c:pt idx="40">
                  <c:v>0.26270582860000002</c:v>
                </c:pt>
                <c:pt idx="41">
                  <c:v>0.21202797139999999</c:v>
                </c:pt>
                <c:pt idx="42">
                  <c:v>0.46733794290000003</c:v>
                </c:pt>
                <c:pt idx="43">
                  <c:v>0.63829480000000005</c:v>
                </c:pt>
                <c:pt idx="44">
                  <c:v>0.42798848569999998</c:v>
                </c:pt>
                <c:pt idx="45">
                  <c:v>2.3469470000000001</c:v>
                </c:pt>
                <c:pt idx="46">
                  <c:v>15.8565739143</c:v>
                </c:pt>
                <c:pt idx="47">
                  <c:v>7.4513580856999999</c:v>
                </c:pt>
                <c:pt idx="48">
                  <c:v>0.37547842860000002</c:v>
                </c:pt>
                <c:pt idx="49">
                  <c:v>0.35292874289999998</c:v>
                </c:pt>
                <c:pt idx="50">
                  <c:v>0.64097785709999999</c:v>
                </c:pt>
                <c:pt idx="51">
                  <c:v>0.18877622860000001</c:v>
                </c:pt>
                <c:pt idx="52">
                  <c:v>0.2226048571</c:v>
                </c:pt>
                <c:pt idx="53">
                  <c:v>0.1299101714</c:v>
                </c:pt>
                <c:pt idx="54">
                  <c:v>0.16817185709999999</c:v>
                </c:pt>
                <c:pt idx="55">
                  <c:v>0.15941659999999999</c:v>
                </c:pt>
                <c:pt idx="56">
                  <c:v>0.2431886</c:v>
                </c:pt>
                <c:pt idx="57">
                  <c:v>0.2017822571</c:v>
                </c:pt>
                <c:pt idx="58">
                  <c:v>0.1684615143</c:v>
                </c:pt>
                <c:pt idx="59">
                  <c:v>0.18796060000000001</c:v>
                </c:pt>
                <c:pt idx="60">
                  <c:v>0.24350291430000001</c:v>
                </c:pt>
                <c:pt idx="61">
                  <c:v>0.14093402860000001</c:v>
                </c:pt>
                <c:pt idx="62">
                  <c:v>0.28608491429999999</c:v>
                </c:pt>
                <c:pt idx="63">
                  <c:v>0.21011131429999999</c:v>
                </c:pt>
                <c:pt idx="64">
                  <c:v>0.81488745709999999</c:v>
                </c:pt>
                <c:pt idx="65">
                  <c:v>9.0266542899999996E-2</c:v>
                </c:pt>
                <c:pt idx="66">
                  <c:v>7.2845257100000005E-2</c:v>
                </c:pt>
                <c:pt idx="67">
                  <c:v>8.4697714300000004E-2</c:v>
                </c:pt>
                <c:pt idx="68">
                  <c:v>0.33296585709999998</c:v>
                </c:pt>
                <c:pt idx="69">
                  <c:v>0.53237328569999998</c:v>
                </c:pt>
                <c:pt idx="70">
                  <c:v>0.22699145709999999</c:v>
                </c:pt>
                <c:pt idx="71">
                  <c:v>0.95164020000000005</c:v>
                </c:pt>
                <c:pt idx="72">
                  <c:v>0.27846811430000001</c:v>
                </c:pt>
                <c:pt idx="73">
                  <c:v>0.22308485710000001</c:v>
                </c:pt>
                <c:pt idx="74">
                  <c:v>7.6383742899999996E-2</c:v>
                </c:pt>
                <c:pt idx="75">
                  <c:v>7.4605857100000006E-2</c:v>
                </c:pt>
                <c:pt idx="76">
                  <c:v>0.14697625710000001</c:v>
                </c:pt>
                <c:pt idx="77">
                  <c:v>0.18093514290000001</c:v>
                </c:pt>
                <c:pt idx="78">
                  <c:v>0.1923137714</c:v>
                </c:pt>
                <c:pt idx="79">
                  <c:v>0.27594542859999999</c:v>
                </c:pt>
                <c:pt idx="80">
                  <c:v>0.1038360571</c:v>
                </c:pt>
                <c:pt idx="81">
                  <c:v>0.1513560286</c:v>
                </c:pt>
                <c:pt idx="82">
                  <c:v>0.15674174290000001</c:v>
                </c:pt>
                <c:pt idx="83">
                  <c:v>0.2269457429</c:v>
                </c:pt>
                <c:pt idx="84">
                  <c:v>0.1239039143</c:v>
                </c:pt>
                <c:pt idx="85">
                  <c:v>0.12562331430000001</c:v>
                </c:pt>
                <c:pt idx="86">
                  <c:v>0.38436754290000003</c:v>
                </c:pt>
                <c:pt idx="87">
                  <c:v>0.10271605709999999</c:v>
                </c:pt>
                <c:pt idx="88">
                  <c:v>8.0819371400000006E-2</c:v>
                </c:pt>
                <c:pt idx="89">
                  <c:v>7.3794200000000004E-2</c:v>
                </c:pt>
                <c:pt idx="90">
                  <c:v>0.17972185709999999</c:v>
                </c:pt>
                <c:pt idx="91">
                  <c:v>0.2243801429</c:v>
                </c:pt>
                <c:pt idx="92">
                  <c:v>0.18850962860000001</c:v>
                </c:pt>
                <c:pt idx="93">
                  <c:v>0.40740542860000001</c:v>
                </c:pt>
              </c:numCache>
            </c:numRef>
          </c:yVal>
          <c:smooth val="1"/>
          <c:extLst>
            <c:ext xmlns:c16="http://schemas.microsoft.com/office/drawing/2014/chart" uri="{C3380CC4-5D6E-409C-BE32-E72D297353CC}">
              <c16:uniqueId val="{00000001-7B6C-C34A-85F5-3614DEA821AA}"/>
            </c:ext>
          </c:extLst>
        </c:ser>
        <c:ser>
          <c:idx val="2"/>
          <c:order val="2"/>
          <c:tx>
            <c:strRef>
              <c:f>Computational_Time!$D$1</c:f>
              <c:strCache>
                <c:ptCount val="1"/>
                <c:pt idx="0">
                  <c:v>ftphi4</c:v>
                </c:pt>
              </c:strCache>
            </c:strRef>
          </c:tx>
          <c:spPr>
            <a:ln w="19050" cap="rnd">
              <a:solidFill>
                <a:schemeClr val="accent3"/>
              </a:solidFill>
              <a:round/>
            </a:ln>
            <a:effectLst/>
          </c:spPr>
          <c:marker>
            <c:symbol val="none"/>
          </c:marker>
          <c:xVal>
            <c:numRef>
              <c:f>Computational_Time!$A$2:$A$95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Computational_Time!$D$2:$D$95</c:f>
              <c:numCache>
                <c:formatCode>0.0000000000</c:formatCode>
                <c:ptCount val="94"/>
                <c:pt idx="0">
                  <c:v>19.896608685699999</c:v>
                </c:pt>
                <c:pt idx="1">
                  <c:v>18.890046914300001</c:v>
                </c:pt>
                <c:pt idx="2">
                  <c:v>11.959529314299999</c:v>
                </c:pt>
                <c:pt idx="3">
                  <c:v>2.6204082570999998</c:v>
                </c:pt>
                <c:pt idx="4">
                  <c:v>1.3847645143</c:v>
                </c:pt>
                <c:pt idx="5">
                  <c:v>3.7520209429000002</c:v>
                </c:pt>
                <c:pt idx="6">
                  <c:v>3.1562785429</c:v>
                </c:pt>
                <c:pt idx="7">
                  <c:v>2.0974615142999999</c:v>
                </c:pt>
                <c:pt idx="8">
                  <c:v>2.0487481142999999</c:v>
                </c:pt>
                <c:pt idx="9">
                  <c:v>2.4738578857000002</c:v>
                </c:pt>
                <c:pt idx="10">
                  <c:v>0.74485431430000004</c:v>
                </c:pt>
                <c:pt idx="11">
                  <c:v>2.4233679143</c:v>
                </c:pt>
                <c:pt idx="12">
                  <c:v>3.0077398570999998</c:v>
                </c:pt>
                <c:pt idx="13">
                  <c:v>3.5422549429000001</c:v>
                </c:pt>
                <c:pt idx="14">
                  <c:v>1.7258127714</c:v>
                </c:pt>
                <c:pt idx="15">
                  <c:v>1.6844439713999999</c:v>
                </c:pt>
                <c:pt idx="16">
                  <c:v>1.7362100286</c:v>
                </c:pt>
                <c:pt idx="17">
                  <c:v>1.0745282</c:v>
                </c:pt>
                <c:pt idx="18">
                  <c:v>2.5932840285999998</c:v>
                </c:pt>
                <c:pt idx="19">
                  <c:v>1.1173312285999999</c:v>
                </c:pt>
                <c:pt idx="20">
                  <c:v>1.3189464856999999</c:v>
                </c:pt>
                <c:pt idx="21">
                  <c:v>1.2809814571</c:v>
                </c:pt>
                <c:pt idx="22">
                  <c:v>1.1961878286000001</c:v>
                </c:pt>
                <c:pt idx="23">
                  <c:v>2.2279183713999999</c:v>
                </c:pt>
                <c:pt idx="24">
                  <c:v>0.76351008570000001</c:v>
                </c:pt>
                <c:pt idx="25">
                  <c:v>1.8540772570999999</c:v>
                </c:pt>
                <c:pt idx="26">
                  <c:v>2.9871044857000002</c:v>
                </c:pt>
                <c:pt idx="27">
                  <c:v>2.4519350857000002</c:v>
                </c:pt>
                <c:pt idx="28">
                  <c:v>2.5552754285999999</c:v>
                </c:pt>
                <c:pt idx="29">
                  <c:v>2.1321770570999998</c:v>
                </c:pt>
                <c:pt idx="30">
                  <c:v>2.0441845999999999</c:v>
                </c:pt>
                <c:pt idx="31">
                  <c:v>0.86927417139999996</c:v>
                </c:pt>
                <c:pt idx="32">
                  <c:v>2.9749948285999999</c:v>
                </c:pt>
                <c:pt idx="33">
                  <c:v>1.6178070571000001</c:v>
                </c:pt>
                <c:pt idx="34">
                  <c:v>2.3302693428999999</c:v>
                </c:pt>
                <c:pt idx="35">
                  <c:v>1.6930855429</c:v>
                </c:pt>
                <c:pt idx="36">
                  <c:v>1.8997553713999999</c:v>
                </c:pt>
                <c:pt idx="37">
                  <c:v>2.9981215714</c:v>
                </c:pt>
                <c:pt idx="38">
                  <c:v>7.5800341714000004</c:v>
                </c:pt>
                <c:pt idx="39">
                  <c:v>3.3579416285999999</c:v>
                </c:pt>
                <c:pt idx="40">
                  <c:v>3.9450645714000001</c:v>
                </c:pt>
                <c:pt idx="41">
                  <c:v>2.7774736</c:v>
                </c:pt>
                <c:pt idx="42">
                  <c:v>1.3878098000000001</c:v>
                </c:pt>
                <c:pt idx="43">
                  <c:v>7.2152448571000001</c:v>
                </c:pt>
                <c:pt idx="44">
                  <c:v>2.7575426286</c:v>
                </c:pt>
                <c:pt idx="45">
                  <c:v>4.0839342856999998</c:v>
                </c:pt>
                <c:pt idx="46">
                  <c:v>6.0714001429</c:v>
                </c:pt>
                <c:pt idx="47">
                  <c:v>8.6551249713999994</c:v>
                </c:pt>
                <c:pt idx="48">
                  <c:v>1.9490677142999999</c:v>
                </c:pt>
                <c:pt idx="49">
                  <c:v>1.3182589713999999</c:v>
                </c:pt>
                <c:pt idx="50">
                  <c:v>2.5498186</c:v>
                </c:pt>
                <c:pt idx="51">
                  <c:v>3.9365084857000001</c:v>
                </c:pt>
                <c:pt idx="52">
                  <c:v>3.3628813713999999</c:v>
                </c:pt>
                <c:pt idx="53">
                  <c:v>3.7929366857</c:v>
                </c:pt>
                <c:pt idx="54">
                  <c:v>3.8048038000000002</c:v>
                </c:pt>
                <c:pt idx="55">
                  <c:v>3.7893894857000001</c:v>
                </c:pt>
                <c:pt idx="56">
                  <c:v>2.5605378570999999</c:v>
                </c:pt>
                <c:pt idx="57">
                  <c:v>3.2915083428999998</c:v>
                </c:pt>
                <c:pt idx="58">
                  <c:v>3.0094071713999999</c:v>
                </c:pt>
                <c:pt idx="59">
                  <c:v>2.3949407143000001</c:v>
                </c:pt>
                <c:pt idx="60">
                  <c:v>2.2841339714000002</c:v>
                </c:pt>
                <c:pt idx="61">
                  <c:v>2.9872044570999998</c:v>
                </c:pt>
                <c:pt idx="62">
                  <c:v>2.1982280286</c:v>
                </c:pt>
                <c:pt idx="63">
                  <c:v>3.6746577714000002</c:v>
                </c:pt>
                <c:pt idx="64">
                  <c:v>3.7698992285999999</c:v>
                </c:pt>
                <c:pt idx="65">
                  <c:v>2.4253776</c:v>
                </c:pt>
                <c:pt idx="66">
                  <c:v>3.7930191999999998</c:v>
                </c:pt>
                <c:pt idx="67">
                  <c:v>3.6756199999999999</c:v>
                </c:pt>
                <c:pt idx="68">
                  <c:v>5.6218465429000002</c:v>
                </c:pt>
                <c:pt idx="69">
                  <c:v>10.5096321143</c:v>
                </c:pt>
                <c:pt idx="70">
                  <c:v>3.7945669999999998</c:v>
                </c:pt>
                <c:pt idx="71">
                  <c:v>7.5476326571000003</c:v>
                </c:pt>
                <c:pt idx="72">
                  <c:v>0.86630645709999998</c:v>
                </c:pt>
                <c:pt idx="73">
                  <c:v>1.3852354571000001</c:v>
                </c:pt>
                <c:pt idx="74">
                  <c:v>3.6771446857000001</c:v>
                </c:pt>
                <c:pt idx="75">
                  <c:v>9.0000087713999992</c:v>
                </c:pt>
                <c:pt idx="76">
                  <c:v>3.7836964571</c:v>
                </c:pt>
                <c:pt idx="77">
                  <c:v>1.9512984</c:v>
                </c:pt>
                <c:pt idx="78">
                  <c:v>2.2615516000000002</c:v>
                </c:pt>
                <c:pt idx="79">
                  <c:v>2.3561608857</c:v>
                </c:pt>
                <c:pt idx="80">
                  <c:v>3.5810457143000001</c:v>
                </c:pt>
                <c:pt idx="81">
                  <c:v>3.5238758571000002</c:v>
                </c:pt>
                <c:pt idx="82">
                  <c:v>2.3689102285999999</c:v>
                </c:pt>
                <c:pt idx="83">
                  <c:v>3.4814060857000002</c:v>
                </c:pt>
                <c:pt idx="84">
                  <c:v>3.3107349143000002</c:v>
                </c:pt>
                <c:pt idx="85">
                  <c:v>3.0844386571000002</c:v>
                </c:pt>
                <c:pt idx="86">
                  <c:v>11.122564000000001</c:v>
                </c:pt>
                <c:pt idx="87">
                  <c:v>2.7793375429</c:v>
                </c:pt>
                <c:pt idx="88">
                  <c:v>3.8074454857000002</c:v>
                </c:pt>
                <c:pt idx="89">
                  <c:v>3.8007720856999998</c:v>
                </c:pt>
                <c:pt idx="90">
                  <c:v>6.9849226285999997</c:v>
                </c:pt>
                <c:pt idx="91">
                  <c:v>10.046844542900001</c:v>
                </c:pt>
                <c:pt idx="92">
                  <c:v>3.9751943429000001</c:v>
                </c:pt>
                <c:pt idx="93">
                  <c:v>7.9092980286000003</c:v>
                </c:pt>
              </c:numCache>
            </c:numRef>
          </c:yVal>
          <c:smooth val="1"/>
          <c:extLst>
            <c:ext xmlns:c16="http://schemas.microsoft.com/office/drawing/2014/chart" uri="{C3380CC4-5D6E-409C-BE32-E72D297353CC}">
              <c16:uniqueId val="{00000002-7B6C-C34A-85F5-3614DEA821AA}"/>
            </c:ext>
          </c:extLst>
        </c:ser>
        <c:ser>
          <c:idx val="3"/>
          <c:order val="3"/>
          <c:tx>
            <c:strRef>
              <c:f>Computational_Time!$E$1</c:f>
              <c:strCache>
                <c:ptCount val="1"/>
                <c:pt idx="0">
                  <c:v>llama3.1</c:v>
                </c:pt>
              </c:strCache>
            </c:strRef>
          </c:tx>
          <c:spPr>
            <a:ln w="19050" cap="rnd">
              <a:solidFill>
                <a:schemeClr val="accent4"/>
              </a:solidFill>
              <a:round/>
            </a:ln>
            <a:effectLst/>
          </c:spPr>
          <c:marker>
            <c:symbol val="none"/>
          </c:marker>
          <c:xVal>
            <c:numRef>
              <c:f>Computational_Time!$A$2:$A$95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Computational_Time!$E$2:$E$95</c:f>
              <c:numCache>
                <c:formatCode>0.0000000000</c:formatCode>
                <c:ptCount val="94"/>
                <c:pt idx="0">
                  <c:v>13.3869050571</c:v>
                </c:pt>
                <c:pt idx="1">
                  <c:v>9.4427120570999996</c:v>
                </c:pt>
                <c:pt idx="2">
                  <c:v>3.7539573429000002</c:v>
                </c:pt>
                <c:pt idx="3">
                  <c:v>0.56440208569999994</c:v>
                </c:pt>
                <c:pt idx="4">
                  <c:v>0.4059032286</c:v>
                </c:pt>
                <c:pt idx="5">
                  <c:v>0.40101462859999998</c:v>
                </c:pt>
                <c:pt idx="6">
                  <c:v>0.6510124571</c:v>
                </c:pt>
                <c:pt idx="7">
                  <c:v>0.40527354290000001</c:v>
                </c:pt>
                <c:pt idx="8">
                  <c:v>0.84093911430000001</c:v>
                </c:pt>
                <c:pt idx="9">
                  <c:v>0.52586957140000001</c:v>
                </c:pt>
                <c:pt idx="10">
                  <c:v>0.75113719999999995</c:v>
                </c:pt>
                <c:pt idx="11">
                  <c:v>0.36411117139999999</c:v>
                </c:pt>
                <c:pt idx="12">
                  <c:v>0.44437599999999999</c:v>
                </c:pt>
                <c:pt idx="13">
                  <c:v>1.3490652286</c:v>
                </c:pt>
                <c:pt idx="14">
                  <c:v>0.65292637139999998</c:v>
                </c:pt>
                <c:pt idx="15">
                  <c:v>0.61733137140000005</c:v>
                </c:pt>
                <c:pt idx="16">
                  <c:v>0.69993037140000003</c:v>
                </c:pt>
                <c:pt idx="17">
                  <c:v>0.82068708570000004</c:v>
                </c:pt>
                <c:pt idx="18">
                  <c:v>0.50235722859999998</c:v>
                </c:pt>
                <c:pt idx="19">
                  <c:v>0.4611897714</c:v>
                </c:pt>
                <c:pt idx="20">
                  <c:v>0.67371262860000003</c:v>
                </c:pt>
                <c:pt idx="21">
                  <c:v>0.41354208570000001</c:v>
                </c:pt>
                <c:pt idx="22">
                  <c:v>0.30201862860000001</c:v>
                </c:pt>
                <c:pt idx="23">
                  <c:v>0.55121214289999998</c:v>
                </c:pt>
                <c:pt idx="24">
                  <c:v>0.54114368570000004</c:v>
                </c:pt>
                <c:pt idx="25">
                  <c:v>0.4272036857</c:v>
                </c:pt>
                <c:pt idx="26">
                  <c:v>0.36409205709999998</c:v>
                </c:pt>
                <c:pt idx="27">
                  <c:v>0.3405061714</c:v>
                </c:pt>
                <c:pt idx="28">
                  <c:v>0.41928957140000001</c:v>
                </c:pt>
                <c:pt idx="29">
                  <c:v>0.74186365710000002</c:v>
                </c:pt>
                <c:pt idx="30">
                  <c:v>0.46563877139999998</c:v>
                </c:pt>
                <c:pt idx="31">
                  <c:v>0.44688468570000001</c:v>
                </c:pt>
                <c:pt idx="32">
                  <c:v>0.40995774289999998</c:v>
                </c:pt>
                <c:pt idx="33">
                  <c:v>0.60160851429999995</c:v>
                </c:pt>
                <c:pt idx="34">
                  <c:v>0.36742825709999999</c:v>
                </c:pt>
                <c:pt idx="35">
                  <c:v>0.78772302859999999</c:v>
                </c:pt>
                <c:pt idx="36">
                  <c:v>1.3420287714000001</c:v>
                </c:pt>
                <c:pt idx="37">
                  <c:v>0.51591802860000002</c:v>
                </c:pt>
                <c:pt idx="38">
                  <c:v>1.0480021714000001</c:v>
                </c:pt>
                <c:pt idx="39">
                  <c:v>1.1262190570999999</c:v>
                </c:pt>
                <c:pt idx="40">
                  <c:v>0.55755554289999998</c:v>
                </c:pt>
                <c:pt idx="41">
                  <c:v>0.66954122859999998</c:v>
                </c:pt>
                <c:pt idx="42">
                  <c:v>0.63166771430000002</c:v>
                </c:pt>
                <c:pt idx="43">
                  <c:v>0.84178457139999996</c:v>
                </c:pt>
                <c:pt idx="44">
                  <c:v>2.1386517714000002</c:v>
                </c:pt>
                <c:pt idx="45">
                  <c:v>3.1959370571000001</c:v>
                </c:pt>
                <c:pt idx="46">
                  <c:v>2.8499889142999999</c:v>
                </c:pt>
                <c:pt idx="47">
                  <c:v>3.1889358286</c:v>
                </c:pt>
                <c:pt idx="48">
                  <c:v>0.40397248569999999</c:v>
                </c:pt>
                <c:pt idx="49">
                  <c:v>0.42007585710000001</c:v>
                </c:pt>
                <c:pt idx="50">
                  <c:v>0.76587088569999995</c:v>
                </c:pt>
                <c:pt idx="51">
                  <c:v>0.18930805710000001</c:v>
                </c:pt>
                <c:pt idx="52">
                  <c:v>0.2092891143</c:v>
                </c:pt>
                <c:pt idx="53">
                  <c:v>0.1268911429</c:v>
                </c:pt>
                <c:pt idx="54">
                  <c:v>0.19466668570000001</c:v>
                </c:pt>
                <c:pt idx="55">
                  <c:v>0.38839697140000001</c:v>
                </c:pt>
                <c:pt idx="56">
                  <c:v>0.17247417139999999</c:v>
                </c:pt>
                <c:pt idx="57">
                  <c:v>0.15942880000000001</c:v>
                </c:pt>
                <c:pt idx="58">
                  <c:v>0.1694335143</c:v>
                </c:pt>
                <c:pt idx="59">
                  <c:v>0.15423768569999999</c:v>
                </c:pt>
                <c:pt idx="60">
                  <c:v>0.72917448569999999</c:v>
                </c:pt>
                <c:pt idx="61">
                  <c:v>0.16520099999999999</c:v>
                </c:pt>
                <c:pt idx="62">
                  <c:v>0.8733966286</c:v>
                </c:pt>
                <c:pt idx="63">
                  <c:v>0.24613777140000001</c:v>
                </c:pt>
                <c:pt idx="64">
                  <c:v>0.66958474290000003</c:v>
                </c:pt>
                <c:pt idx="65">
                  <c:v>0.8633643714</c:v>
                </c:pt>
                <c:pt idx="66">
                  <c:v>0.97658982859999999</c:v>
                </c:pt>
                <c:pt idx="67">
                  <c:v>1.2806835142999999</c:v>
                </c:pt>
                <c:pt idx="68">
                  <c:v>0.29718622859999999</c:v>
                </c:pt>
                <c:pt idx="69">
                  <c:v>0.52203677140000004</c:v>
                </c:pt>
                <c:pt idx="70">
                  <c:v>2.0984564571000002</c:v>
                </c:pt>
                <c:pt idx="71">
                  <c:v>2.7043670570999998</c:v>
                </c:pt>
                <c:pt idx="72">
                  <c:v>0.53234234290000004</c:v>
                </c:pt>
                <c:pt idx="73">
                  <c:v>0.2198646286</c:v>
                </c:pt>
                <c:pt idx="74">
                  <c:v>0.1397318286</c:v>
                </c:pt>
                <c:pt idx="75">
                  <c:v>7.4604057099999996E-2</c:v>
                </c:pt>
                <c:pt idx="76">
                  <c:v>0.19841042859999999</c:v>
                </c:pt>
                <c:pt idx="77">
                  <c:v>0.13809745709999999</c:v>
                </c:pt>
                <c:pt idx="78">
                  <c:v>0.10620862859999999</c:v>
                </c:pt>
                <c:pt idx="79">
                  <c:v>0.40006628570000002</c:v>
                </c:pt>
                <c:pt idx="80">
                  <c:v>0.17638728570000001</c:v>
                </c:pt>
                <c:pt idx="81">
                  <c:v>0.14985611430000001</c:v>
                </c:pt>
                <c:pt idx="82">
                  <c:v>0.11933820000000001</c:v>
                </c:pt>
                <c:pt idx="83">
                  <c:v>0.1749086286</c:v>
                </c:pt>
                <c:pt idx="84">
                  <c:v>0.14323225710000001</c:v>
                </c:pt>
                <c:pt idx="85">
                  <c:v>0.1287113429</c:v>
                </c:pt>
                <c:pt idx="86">
                  <c:v>0.56188562860000002</c:v>
                </c:pt>
                <c:pt idx="87">
                  <c:v>0.63260357140000001</c:v>
                </c:pt>
                <c:pt idx="88">
                  <c:v>0.41093951429999998</c:v>
                </c:pt>
                <c:pt idx="89">
                  <c:v>0.92608659999999998</c:v>
                </c:pt>
                <c:pt idx="90">
                  <c:v>0.1734664571</c:v>
                </c:pt>
                <c:pt idx="91">
                  <c:v>0.3315978571</c:v>
                </c:pt>
                <c:pt idx="92">
                  <c:v>1.8911227428999999</c:v>
                </c:pt>
                <c:pt idx="93">
                  <c:v>2.4283353429000001</c:v>
                </c:pt>
              </c:numCache>
            </c:numRef>
          </c:yVal>
          <c:smooth val="1"/>
          <c:extLst>
            <c:ext xmlns:c16="http://schemas.microsoft.com/office/drawing/2014/chart" uri="{C3380CC4-5D6E-409C-BE32-E72D297353CC}">
              <c16:uniqueId val="{00000003-7B6C-C34A-85F5-3614DEA821AA}"/>
            </c:ext>
          </c:extLst>
        </c:ser>
        <c:ser>
          <c:idx val="4"/>
          <c:order val="4"/>
          <c:tx>
            <c:strRef>
              <c:f>Computational_Time!$F$1</c:f>
              <c:strCache>
                <c:ptCount val="1"/>
                <c:pt idx="0">
                  <c:v>phi4</c:v>
                </c:pt>
              </c:strCache>
            </c:strRef>
          </c:tx>
          <c:spPr>
            <a:ln w="19050" cap="rnd">
              <a:solidFill>
                <a:schemeClr val="accent5"/>
              </a:solidFill>
              <a:round/>
            </a:ln>
            <a:effectLst/>
          </c:spPr>
          <c:marker>
            <c:symbol val="none"/>
          </c:marker>
          <c:xVal>
            <c:numRef>
              <c:f>Computational_Time!$A$2:$A$95</c:f>
              <c:numCache>
                <c:formatCode>General</c:formatCode>
                <c:ptCount val="94"/>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33</c:v>
                </c:pt>
                <c:pt idx="33">
                  <c:v>34</c:v>
                </c:pt>
                <c:pt idx="34">
                  <c:v>35</c:v>
                </c:pt>
                <c:pt idx="35">
                  <c:v>36</c:v>
                </c:pt>
                <c:pt idx="36">
                  <c:v>37</c:v>
                </c:pt>
                <c:pt idx="37">
                  <c:v>38</c:v>
                </c:pt>
                <c:pt idx="38">
                  <c:v>39</c:v>
                </c:pt>
                <c:pt idx="39">
                  <c:v>40</c:v>
                </c:pt>
                <c:pt idx="40">
                  <c:v>41</c:v>
                </c:pt>
                <c:pt idx="41">
                  <c:v>42</c:v>
                </c:pt>
                <c:pt idx="42">
                  <c:v>43</c:v>
                </c:pt>
                <c:pt idx="43">
                  <c:v>44</c:v>
                </c:pt>
                <c:pt idx="44">
                  <c:v>45</c:v>
                </c:pt>
                <c:pt idx="45">
                  <c:v>46</c:v>
                </c:pt>
                <c:pt idx="46">
                  <c:v>47</c:v>
                </c:pt>
                <c:pt idx="47">
                  <c:v>48</c:v>
                </c:pt>
                <c:pt idx="48">
                  <c:v>49</c:v>
                </c:pt>
                <c:pt idx="49">
                  <c:v>50</c:v>
                </c:pt>
                <c:pt idx="50">
                  <c:v>51</c:v>
                </c:pt>
                <c:pt idx="51">
                  <c:v>52</c:v>
                </c:pt>
                <c:pt idx="52">
                  <c:v>53</c:v>
                </c:pt>
                <c:pt idx="53">
                  <c:v>54</c:v>
                </c:pt>
                <c:pt idx="54">
                  <c:v>55</c:v>
                </c:pt>
                <c:pt idx="55">
                  <c:v>56</c:v>
                </c:pt>
                <c:pt idx="56">
                  <c:v>57</c:v>
                </c:pt>
                <c:pt idx="57">
                  <c:v>58</c:v>
                </c:pt>
                <c:pt idx="58">
                  <c:v>59</c:v>
                </c:pt>
                <c:pt idx="59">
                  <c:v>60</c:v>
                </c:pt>
                <c:pt idx="60">
                  <c:v>61</c:v>
                </c:pt>
                <c:pt idx="61">
                  <c:v>62</c:v>
                </c:pt>
                <c:pt idx="62">
                  <c:v>63</c:v>
                </c:pt>
                <c:pt idx="63">
                  <c:v>64</c:v>
                </c:pt>
                <c:pt idx="64">
                  <c:v>65</c:v>
                </c:pt>
                <c:pt idx="65">
                  <c:v>66</c:v>
                </c:pt>
                <c:pt idx="66">
                  <c:v>67</c:v>
                </c:pt>
                <c:pt idx="67">
                  <c:v>68</c:v>
                </c:pt>
                <c:pt idx="68">
                  <c:v>69</c:v>
                </c:pt>
                <c:pt idx="69">
                  <c:v>70</c:v>
                </c:pt>
                <c:pt idx="70">
                  <c:v>71</c:v>
                </c:pt>
                <c:pt idx="71">
                  <c:v>72</c:v>
                </c:pt>
                <c:pt idx="72">
                  <c:v>73</c:v>
                </c:pt>
                <c:pt idx="73">
                  <c:v>74</c:v>
                </c:pt>
                <c:pt idx="74">
                  <c:v>75</c:v>
                </c:pt>
                <c:pt idx="75">
                  <c:v>76</c:v>
                </c:pt>
                <c:pt idx="76">
                  <c:v>77</c:v>
                </c:pt>
                <c:pt idx="77">
                  <c:v>78</c:v>
                </c:pt>
                <c:pt idx="78">
                  <c:v>79</c:v>
                </c:pt>
                <c:pt idx="79">
                  <c:v>80</c:v>
                </c:pt>
                <c:pt idx="80">
                  <c:v>81</c:v>
                </c:pt>
                <c:pt idx="81">
                  <c:v>82</c:v>
                </c:pt>
                <c:pt idx="82">
                  <c:v>83</c:v>
                </c:pt>
                <c:pt idx="83">
                  <c:v>84</c:v>
                </c:pt>
                <c:pt idx="84">
                  <c:v>85</c:v>
                </c:pt>
                <c:pt idx="85">
                  <c:v>86</c:v>
                </c:pt>
                <c:pt idx="86">
                  <c:v>87</c:v>
                </c:pt>
                <c:pt idx="87">
                  <c:v>88</c:v>
                </c:pt>
                <c:pt idx="88">
                  <c:v>89</c:v>
                </c:pt>
                <c:pt idx="89">
                  <c:v>90</c:v>
                </c:pt>
                <c:pt idx="90">
                  <c:v>91</c:v>
                </c:pt>
                <c:pt idx="91">
                  <c:v>92</c:v>
                </c:pt>
                <c:pt idx="92">
                  <c:v>93</c:v>
                </c:pt>
                <c:pt idx="93">
                  <c:v>94</c:v>
                </c:pt>
              </c:numCache>
            </c:numRef>
          </c:xVal>
          <c:yVal>
            <c:numRef>
              <c:f>Computational_Time!$F$2:$F$95</c:f>
              <c:numCache>
                <c:formatCode>0.0000000000</c:formatCode>
                <c:ptCount val="94"/>
                <c:pt idx="0">
                  <c:v>17.5808348286</c:v>
                </c:pt>
                <c:pt idx="1">
                  <c:v>11.709688485699999</c:v>
                </c:pt>
                <c:pt idx="2">
                  <c:v>6.7514342286</c:v>
                </c:pt>
                <c:pt idx="3">
                  <c:v>2.8578106000000001</c:v>
                </c:pt>
                <c:pt idx="4">
                  <c:v>2.1488741999999998</c:v>
                </c:pt>
                <c:pt idx="5">
                  <c:v>2.6017956286000001</c:v>
                </c:pt>
                <c:pt idx="6">
                  <c:v>1.6434037714</c:v>
                </c:pt>
                <c:pt idx="7">
                  <c:v>2.9032551429</c:v>
                </c:pt>
                <c:pt idx="8">
                  <c:v>2.5424709429000001</c:v>
                </c:pt>
                <c:pt idx="9">
                  <c:v>2.7952455142999999</c:v>
                </c:pt>
                <c:pt idx="10">
                  <c:v>2.7488745714</c:v>
                </c:pt>
                <c:pt idx="11">
                  <c:v>2.4684209428999999</c:v>
                </c:pt>
                <c:pt idx="12">
                  <c:v>2.9023200857</c:v>
                </c:pt>
                <c:pt idx="13">
                  <c:v>2.8079490856999998</c:v>
                </c:pt>
                <c:pt idx="14">
                  <c:v>2.7412963713999998</c:v>
                </c:pt>
                <c:pt idx="15">
                  <c:v>2.7481881713999998</c:v>
                </c:pt>
                <c:pt idx="16">
                  <c:v>2.4787930570999999</c:v>
                </c:pt>
                <c:pt idx="17">
                  <c:v>2.7461415713999999</c:v>
                </c:pt>
                <c:pt idx="18">
                  <c:v>2.4678577713999998</c:v>
                </c:pt>
                <c:pt idx="19">
                  <c:v>2.7565537999999998</c:v>
                </c:pt>
                <c:pt idx="20">
                  <c:v>2.3436132000000001</c:v>
                </c:pt>
                <c:pt idx="21">
                  <c:v>2.8995778856999999</c:v>
                </c:pt>
                <c:pt idx="22">
                  <c:v>2.5430262571000002</c:v>
                </c:pt>
                <c:pt idx="23">
                  <c:v>2.6562635713999998</c:v>
                </c:pt>
                <c:pt idx="24">
                  <c:v>2.6620640857</c:v>
                </c:pt>
                <c:pt idx="25">
                  <c:v>2.7263622857000001</c:v>
                </c:pt>
                <c:pt idx="26">
                  <c:v>2.7089717429000002</c:v>
                </c:pt>
                <c:pt idx="27">
                  <c:v>2.5180360286000001</c:v>
                </c:pt>
                <c:pt idx="28">
                  <c:v>2.7783198857000002</c:v>
                </c:pt>
                <c:pt idx="29">
                  <c:v>2.2643273713999998</c:v>
                </c:pt>
                <c:pt idx="30">
                  <c:v>2.5736921713999998</c:v>
                </c:pt>
                <c:pt idx="31">
                  <c:v>2.7777781714000001</c:v>
                </c:pt>
                <c:pt idx="32">
                  <c:v>2.3207804856999998</c:v>
                </c:pt>
                <c:pt idx="33">
                  <c:v>3.0512316286000001</c:v>
                </c:pt>
                <c:pt idx="34">
                  <c:v>2.8389456571</c:v>
                </c:pt>
                <c:pt idx="35">
                  <c:v>2.8836889429000001</c:v>
                </c:pt>
                <c:pt idx="36">
                  <c:v>2.6943434571</c:v>
                </c:pt>
                <c:pt idx="37">
                  <c:v>2.9871889999999999</c:v>
                </c:pt>
                <c:pt idx="38">
                  <c:v>6.0234225714000003</c:v>
                </c:pt>
                <c:pt idx="39">
                  <c:v>2.3765809142999998</c:v>
                </c:pt>
                <c:pt idx="40">
                  <c:v>2.6096543143000002</c:v>
                </c:pt>
                <c:pt idx="41">
                  <c:v>2.4422458856999998</c:v>
                </c:pt>
                <c:pt idx="42">
                  <c:v>3.9434724857000001</c:v>
                </c:pt>
                <c:pt idx="43">
                  <c:v>4.6004851713999999</c:v>
                </c:pt>
                <c:pt idx="44">
                  <c:v>2.6333782285999998</c:v>
                </c:pt>
                <c:pt idx="45">
                  <c:v>3.2470569714000002</c:v>
                </c:pt>
                <c:pt idx="46">
                  <c:v>4.2809674856999997</c:v>
                </c:pt>
                <c:pt idx="47">
                  <c:v>7.5643249713999996</c:v>
                </c:pt>
                <c:pt idx="48">
                  <c:v>2.8085803714000002</c:v>
                </c:pt>
                <c:pt idx="49">
                  <c:v>1.9172724286</c:v>
                </c:pt>
                <c:pt idx="50">
                  <c:v>2.4283470857</c:v>
                </c:pt>
                <c:pt idx="51">
                  <c:v>2.1891160286</c:v>
                </c:pt>
                <c:pt idx="52">
                  <c:v>1.3501080857000001</c:v>
                </c:pt>
                <c:pt idx="53">
                  <c:v>2.0024436571000002</c:v>
                </c:pt>
                <c:pt idx="54">
                  <c:v>1.9890942</c:v>
                </c:pt>
                <c:pt idx="55">
                  <c:v>1.9967423143</c:v>
                </c:pt>
                <c:pt idx="56">
                  <c:v>2.0735940286000001</c:v>
                </c:pt>
                <c:pt idx="57">
                  <c:v>1.7301603429000001</c:v>
                </c:pt>
                <c:pt idx="58">
                  <c:v>1.8053627429000001</c:v>
                </c:pt>
                <c:pt idx="59">
                  <c:v>1.9613815999999999</c:v>
                </c:pt>
                <c:pt idx="60">
                  <c:v>1.4918504286000001</c:v>
                </c:pt>
                <c:pt idx="61">
                  <c:v>1.8333134</c:v>
                </c:pt>
                <c:pt idx="62">
                  <c:v>1.4007072857</c:v>
                </c:pt>
                <c:pt idx="63">
                  <c:v>2.0144586571</c:v>
                </c:pt>
                <c:pt idx="64">
                  <c:v>1.9681980286</c:v>
                </c:pt>
                <c:pt idx="65">
                  <c:v>1.9182255143</c:v>
                </c:pt>
                <c:pt idx="66">
                  <c:v>1.9784776856999999</c:v>
                </c:pt>
                <c:pt idx="67">
                  <c:v>1.4227227429</c:v>
                </c:pt>
                <c:pt idx="68">
                  <c:v>3.6314779429000001</c:v>
                </c:pt>
                <c:pt idx="69">
                  <c:v>4.2855184571000002</c:v>
                </c:pt>
                <c:pt idx="70">
                  <c:v>2.2087164000000001</c:v>
                </c:pt>
                <c:pt idx="71">
                  <c:v>1.8334019428999999</c:v>
                </c:pt>
                <c:pt idx="72">
                  <c:v>0.98416014289999998</c:v>
                </c:pt>
                <c:pt idx="73">
                  <c:v>1.0588941142999999</c:v>
                </c:pt>
                <c:pt idx="74">
                  <c:v>1.9711848000000001</c:v>
                </c:pt>
                <c:pt idx="75">
                  <c:v>5.4168040285999997</c:v>
                </c:pt>
                <c:pt idx="76">
                  <c:v>1.9841985143</c:v>
                </c:pt>
                <c:pt idx="77">
                  <c:v>1.9842511429</c:v>
                </c:pt>
                <c:pt idx="78">
                  <c:v>1.9281100857</c:v>
                </c:pt>
                <c:pt idx="79">
                  <c:v>1.9645023714000001</c:v>
                </c:pt>
                <c:pt idx="80">
                  <c:v>1.9322399714</c:v>
                </c:pt>
                <c:pt idx="81">
                  <c:v>1.9170505713999999</c:v>
                </c:pt>
                <c:pt idx="82">
                  <c:v>1.9779138570999999</c:v>
                </c:pt>
                <c:pt idx="83">
                  <c:v>1.9555909429</c:v>
                </c:pt>
                <c:pt idx="84">
                  <c:v>1.9349242</c:v>
                </c:pt>
                <c:pt idx="85">
                  <c:v>1.9742410286000001</c:v>
                </c:pt>
                <c:pt idx="86">
                  <c:v>4.5687246570999998</c:v>
                </c:pt>
                <c:pt idx="87">
                  <c:v>2.0062118570999998</c:v>
                </c:pt>
                <c:pt idx="88">
                  <c:v>1.9877276286000001</c:v>
                </c:pt>
                <c:pt idx="89">
                  <c:v>1.9750469143</c:v>
                </c:pt>
                <c:pt idx="90">
                  <c:v>4.5932443714</c:v>
                </c:pt>
                <c:pt idx="91">
                  <c:v>4.7556257714000001</c:v>
                </c:pt>
                <c:pt idx="92">
                  <c:v>2.1851727428999999</c:v>
                </c:pt>
                <c:pt idx="93">
                  <c:v>3.5776042857000001</c:v>
                </c:pt>
              </c:numCache>
            </c:numRef>
          </c:yVal>
          <c:smooth val="1"/>
          <c:extLst>
            <c:ext xmlns:c16="http://schemas.microsoft.com/office/drawing/2014/chart" uri="{C3380CC4-5D6E-409C-BE32-E72D297353CC}">
              <c16:uniqueId val="{00000004-7B6C-C34A-85F5-3614DEA821AA}"/>
            </c:ext>
          </c:extLst>
        </c:ser>
        <c:dLbls>
          <c:showLegendKey val="0"/>
          <c:showVal val="0"/>
          <c:showCatName val="0"/>
          <c:showSerName val="0"/>
          <c:showPercent val="0"/>
          <c:showBubbleSize val="0"/>
        </c:dLbls>
        <c:axId val="942813264"/>
        <c:axId val="798237232"/>
      </c:scatterChart>
      <c:valAx>
        <c:axId val="9428132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Question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798237232"/>
        <c:crosses val="autoZero"/>
        <c:crossBetween val="midCat"/>
      </c:valAx>
      <c:valAx>
        <c:axId val="798237232"/>
        <c:scaling>
          <c:orientation val="minMax"/>
          <c:max val="2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b="1">
                    <a:solidFill>
                      <a:schemeClr val="tx1"/>
                    </a:solidFill>
                  </a:rPr>
                  <a:t>Time (sec.)</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crossAx val="94281326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29</xdr:col>
      <xdr:colOff>349250</xdr:colOff>
      <xdr:row>11</xdr:row>
      <xdr:rowOff>196849</xdr:rowOff>
    </xdr:from>
    <xdr:to>
      <xdr:col>40</xdr:col>
      <xdr:colOff>549207</xdr:colOff>
      <xdr:row>38</xdr:row>
      <xdr:rowOff>157398</xdr:rowOff>
    </xdr:to>
    <xdr:graphicFrame macro="">
      <xdr:nvGraphicFramePr>
        <xdr:cNvPr id="3" name="Chart 2">
          <a:extLst>
            <a:ext uri="{FF2B5EF4-FFF2-40B4-BE49-F238E27FC236}">
              <a16:creationId xmlns:a16="http://schemas.microsoft.com/office/drawing/2014/main" id="{A6D2C73F-949C-5C71-CA2E-790B22D4B3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152400</xdr:colOff>
      <xdr:row>5</xdr:row>
      <xdr:rowOff>76200</xdr:rowOff>
    </xdr:from>
    <xdr:to>
      <xdr:col>20</xdr:col>
      <xdr:colOff>215900</xdr:colOff>
      <xdr:row>32</xdr:row>
      <xdr:rowOff>76200</xdr:rowOff>
    </xdr:to>
    <xdr:graphicFrame macro="">
      <xdr:nvGraphicFramePr>
        <xdr:cNvPr id="2" name="Chart 1">
          <a:extLst>
            <a:ext uri="{FF2B5EF4-FFF2-40B4-BE49-F238E27FC236}">
              <a16:creationId xmlns:a16="http://schemas.microsoft.com/office/drawing/2014/main" id="{ECF856A9-4B88-4F32-0B71-4ECBA3C5A3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16</xdr:col>
      <xdr:colOff>25400</xdr:colOff>
      <xdr:row>3</xdr:row>
      <xdr:rowOff>114300</xdr:rowOff>
    </xdr:from>
    <xdr:to>
      <xdr:col>27</xdr:col>
      <xdr:colOff>88900</xdr:colOff>
      <xdr:row>30</xdr:row>
      <xdr:rowOff>114300</xdr:rowOff>
    </xdr:to>
    <xdr:graphicFrame macro="">
      <xdr:nvGraphicFramePr>
        <xdr:cNvPr id="2" name="Chart 1">
          <a:extLst>
            <a:ext uri="{FF2B5EF4-FFF2-40B4-BE49-F238E27FC236}">
              <a16:creationId xmlns:a16="http://schemas.microsoft.com/office/drawing/2014/main" id="{42410123-8BBC-8430-61D3-F2D8775BA68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279913</xdr:colOff>
      <xdr:row>3</xdr:row>
      <xdr:rowOff>127897</xdr:rowOff>
    </xdr:from>
    <xdr:to>
      <xdr:col>21</xdr:col>
      <xdr:colOff>392802</xdr:colOff>
      <xdr:row>30</xdr:row>
      <xdr:rowOff>72479</xdr:rowOff>
    </xdr:to>
    <xdr:graphicFrame macro="">
      <xdr:nvGraphicFramePr>
        <xdr:cNvPr id="2" name="Chart 1">
          <a:extLst>
            <a:ext uri="{FF2B5EF4-FFF2-40B4-BE49-F238E27FC236}">
              <a16:creationId xmlns:a16="http://schemas.microsoft.com/office/drawing/2014/main" id="{A8CA631E-FF75-0E78-7353-57462FF9E3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25400</xdr:colOff>
      <xdr:row>3</xdr:row>
      <xdr:rowOff>88900</xdr:rowOff>
    </xdr:from>
    <xdr:to>
      <xdr:col>24</xdr:col>
      <xdr:colOff>88900</xdr:colOff>
      <xdr:row>30</xdr:row>
      <xdr:rowOff>88900</xdr:rowOff>
    </xdr:to>
    <xdr:graphicFrame macro="">
      <xdr:nvGraphicFramePr>
        <xdr:cNvPr id="2" name="Chart 1">
          <a:extLst>
            <a:ext uri="{FF2B5EF4-FFF2-40B4-BE49-F238E27FC236}">
              <a16:creationId xmlns:a16="http://schemas.microsoft.com/office/drawing/2014/main" id="{30BB19C1-F6DC-9FEE-8506-703F67DC39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101600</xdr:colOff>
      <xdr:row>5</xdr:row>
      <xdr:rowOff>101600</xdr:rowOff>
    </xdr:from>
    <xdr:to>
      <xdr:col>20</xdr:col>
      <xdr:colOff>165100</xdr:colOff>
      <xdr:row>32</xdr:row>
      <xdr:rowOff>101600</xdr:rowOff>
    </xdr:to>
    <xdr:graphicFrame macro="">
      <xdr:nvGraphicFramePr>
        <xdr:cNvPr id="2" name="Chart 1">
          <a:extLst>
            <a:ext uri="{FF2B5EF4-FFF2-40B4-BE49-F238E27FC236}">
              <a16:creationId xmlns:a16="http://schemas.microsoft.com/office/drawing/2014/main" id="{8900F37B-7412-EE30-99A0-7B242CD173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11</xdr:col>
      <xdr:colOff>241300</xdr:colOff>
      <xdr:row>2</xdr:row>
      <xdr:rowOff>152400</xdr:rowOff>
    </xdr:from>
    <xdr:to>
      <xdr:col>22</xdr:col>
      <xdr:colOff>304800</xdr:colOff>
      <xdr:row>29</xdr:row>
      <xdr:rowOff>152400</xdr:rowOff>
    </xdr:to>
    <xdr:graphicFrame macro="">
      <xdr:nvGraphicFramePr>
        <xdr:cNvPr id="2" name="Chart 1">
          <a:extLst>
            <a:ext uri="{FF2B5EF4-FFF2-40B4-BE49-F238E27FC236}">
              <a16:creationId xmlns:a16="http://schemas.microsoft.com/office/drawing/2014/main" id="{69ADD850-99D0-A218-03A7-F224B431626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13</xdr:col>
      <xdr:colOff>453940</xdr:colOff>
      <xdr:row>2</xdr:row>
      <xdr:rowOff>147567</xdr:rowOff>
    </xdr:from>
    <xdr:to>
      <xdr:col>24</xdr:col>
      <xdr:colOff>573073</xdr:colOff>
      <xdr:row>29</xdr:row>
      <xdr:rowOff>171843</xdr:rowOff>
    </xdr:to>
    <xdr:graphicFrame macro="">
      <xdr:nvGraphicFramePr>
        <xdr:cNvPr id="2" name="Chart 1">
          <a:extLst>
            <a:ext uri="{FF2B5EF4-FFF2-40B4-BE49-F238E27FC236}">
              <a16:creationId xmlns:a16="http://schemas.microsoft.com/office/drawing/2014/main" id="{762CF221-0736-1DE3-C18F-C69A358466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8</xdr:col>
      <xdr:colOff>247650</xdr:colOff>
      <xdr:row>98</xdr:row>
      <xdr:rowOff>152400</xdr:rowOff>
    </xdr:from>
    <xdr:to>
      <xdr:col>23</xdr:col>
      <xdr:colOff>247650</xdr:colOff>
      <xdr:row>125</xdr:row>
      <xdr:rowOff>152400</xdr:rowOff>
    </xdr:to>
    <xdr:graphicFrame macro="">
      <xdr:nvGraphicFramePr>
        <xdr:cNvPr id="3" name="Chart 2">
          <a:extLst>
            <a:ext uri="{FF2B5EF4-FFF2-40B4-BE49-F238E27FC236}">
              <a16:creationId xmlns:a16="http://schemas.microsoft.com/office/drawing/2014/main" id="{2EA2C852-BBAE-1F3E-9D3F-2DECC9E57B8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584200</xdr:colOff>
      <xdr:row>1</xdr:row>
      <xdr:rowOff>152400</xdr:rowOff>
    </xdr:from>
    <xdr:to>
      <xdr:col>19</xdr:col>
      <xdr:colOff>342900</xdr:colOff>
      <xdr:row>35</xdr:row>
      <xdr:rowOff>127000</xdr:rowOff>
    </xdr:to>
    <xdr:graphicFrame macro="">
      <xdr:nvGraphicFramePr>
        <xdr:cNvPr id="2" name="Chart 1">
          <a:extLst>
            <a:ext uri="{FF2B5EF4-FFF2-40B4-BE49-F238E27FC236}">
              <a16:creationId xmlns:a16="http://schemas.microsoft.com/office/drawing/2014/main" id="{B942A2B8-64E3-240D-67EF-22C3E726206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299F4-F6EE-F54E-BA53-A969FFB8D794}">
  <dimension ref="A1:J95"/>
  <sheetViews>
    <sheetView topLeftCell="A73" workbookViewId="0">
      <selection activeCell="M7" sqref="M7"/>
    </sheetView>
  </sheetViews>
  <sheetFormatPr baseColWidth="10" defaultRowHeight="16" x14ac:dyDescent="0.2"/>
  <cols>
    <col min="1" max="1" width="3" style="22" bestFit="1" customWidth="1"/>
    <col min="2" max="2" width="3.5" style="22" bestFit="1" customWidth="1"/>
    <col min="3" max="3" width="17.1640625" style="23" customWidth="1"/>
    <col min="4" max="4" width="11.83203125" style="22" bestFit="1" customWidth="1"/>
    <col min="5" max="5" width="15.33203125" style="24" customWidth="1"/>
    <col min="6" max="6" width="8" style="24" customWidth="1"/>
    <col min="7" max="7" width="36" style="23" bestFit="1" customWidth="1"/>
    <col min="8" max="8" width="36.6640625" style="23" customWidth="1"/>
    <col min="9" max="9" width="33.83203125" style="25" customWidth="1"/>
    <col min="10" max="10" width="44.5" style="25" bestFit="1" customWidth="1"/>
  </cols>
  <sheetData>
    <row r="1" spans="1:10" s="16" customFormat="1" x14ac:dyDescent="0.2">
      <c r="A1" s="12" t="s">
        <v>11</v>
      </c>
      <c r="B1" s="13" t="s">
        <v>12</v>
      </c>
      <c r="C1" s="14" t="s">
        <v>13</v>
      </c>
      <c r="D1" s="13" t="s">
        <v>14</v>
      </c>
      <c r="E1" s="14" t="s">
        <v>15</v>
      </c>
      <c r="F1" s="14" t="s">
        <v>16</v>
      </c>
      <c r="G1" s="14" t="s">
        <v>17</v>
      </c>
      <c r="H1" s="14" t="s">
        <v>18</v>
      </c>
      <c r="I1" s="43" t="s">
        <v>19</v>
      </c>
      <c r="J1" s="15" t="s">
        <v>20</v>
      </c>
    </row>
    <row r="2" spans="1:10" ht="45" x14ac:dyDescent="0.2">
      <c r="A2" s="17">
        <v>1</v>
      </c>
      <c r="B2" s="18">
        <v>1</v>
      </c>
      <c r="C2" s="19" t="s">
        <v>21</v>
      </c>
      <c r="D2" s="100" t="s">
        <v>22</v>
      </c>
      <c r="E2" s="101" t="s">
        <v>23</v>
      </c>
      <c r="F2" s="102" t="s">
        <v>24</v>
      </c>
      <c r="G2" s="19" t="s">
        <v>25</v>
      </c>
      <c r="H2" s="19" t="s">
        <v>26</v>
      </c>
      <c r="I2" s="44" t="s">
        <v>26</v>
      </c>
      <c r="J2" s="21" t="s">
        <v>27</v>
      </c>
    </row>
    <row r="3" spans="1:10" ht="45" x14ac:dyDescent="0.2">
      <c r="A3" s="17">
        <v>2</v>
      </c>
      <c r="B3" s="18">
        <v>2</v>
      </c>
      <c r="C3" s="19" t="s">
        <v>28</v>
      </c>
      <c r="D3" s="100"/>
      <c r="E3" s="101"/>
      <c r="F3" s="103"/>
      <c r="G3" s="19" t="s">
        <v>29</v>
      </c>
      <c r="H3" s="19" t="s">
        <v>30</v>
      </c>
      <c r="I3" s="44" t="s">
        <v>30</v>
      </c>
      <c r="J3" s="21" t="s">
        <v>31</v>
      </c>
    </row>
    <row r="4" spans="1:10" ht="45" x14ac:dyDescent="0.2">
      <c r="A4" s="17">
        <v>3</v>
      </c>
      <c r="B4" s="18">
        <v>3</v>
      </c>
      <c r="C4" s="19" t="s">
        <v>32</v>
      </c>
      <c r="D4" s="100"/>
      <c r="E4" s="101"/>
      <c r="F4" s="103"/>
      <c r="G4" s="19" t="s">
        <v>33</v>
      </c>
      <c r="H4" s="19" t="s">
        <v>34</v>
      </c>
      <c r="I4" s="44" t="s">
        <v>34</v>
      </c>
      <c r="J4" s="21" t="s">
        <v>35</v>
      </c>
    </row>
    <row r="5" spans="1:10" ht="60" x14ac:dyDescent="0.2">
      <c r="A5" s="17">
        <v>4</v>
      </c>
      <c r="B5" s="18">
        <v>4</v>
      </c>
      <c r="C5" s="19" t="s">
        <v>36</v>
      </c>
      <c r="D5" s="105" t="s">
        <v>37</v>
      </c>
      <c r="E5" s="101" t="s">
        <v>38</v>
      </c>
      <c r="F5" s="103"/>
      <c r="G5" s="19" t="s">
        <v>39</v>
      </c>
      <c r="H5" s="19" t="s">
        <v>40</v>
      </c>
      <c r="I5" s="44" t="s">
        <v>40</v>
      </c>
      <c r="J5" s="21" t="s">
        <v>41</v>
      </c>
    </row>
    <row r="6" spans="1:10" ht="45" x14ac:dyDescent="0.2">
      <c r="A6" s="17">
        <v>5</v>
      </c>
      <c r="B6" s="18">
        <v>5</v>
      </c>
      <c r="C6" s="19" t="s">
        <v>42</v>
      </c>
      <c r="D6" s="105"/>
      <c r="E6" s="101"/>
      <c r="F6" s="103"/>
      <c r="G6" s="19" t="s">
        <v>43</v>
      </c>
      <c r="H6" s="19" t="s">
        <v>44</v>
      </c>
      <c r="I6" s="44" t="s">
        <v>44</v>
      </c>
      <c r="J6" s="21" t="s">
        <v>45</v>
      </c>
    </row>
    <row r="7" spans="1:10" ht="75" x14ac:dyDescent="0.2">
      <c r="A7" s="17">
        <v>6</v>
      </c>
      <c r="B7" s="18">
        <v>6</v>
      </c>
      <c r="C7" s="19" t="s">
        <v>46</v>
      </c>
      <c r="D7" s="105"/>
      <c r="E7" s="101"/>
      <c r="F7" s="103"/>
      <c r="G7" s="19" t="s">
        <v>47</v>
      </c>
      <c r="H7" s="19" t="s">
        <v>48</v>
      </c>
      <c r="I7" s="44" t="s">
        <v>48</v>
      </c>
      <c r="J7" s="21" t="s">
        <v>49</v>
      </c>
    </row>
    <row r="8" spans="1:10" ht="90" x14ac:dyDescent="0.2">
      <c r="A8" s="17">
        <v>7</v>
      </c>
      <c r="B8" s="18">
        <v>7</v>
      </c>
      <c r="C8" s="19" t="s">
        <v>50</v>
      </c>
      <c r="D8" s="105"/>
      <c r="E8" s="101"/>
      <c r="F8" s="103"/>
      <c r="G8" s="19" t="s">
        <v>51</v>
      </c>
      <c r="H8" s="19" t="s">
        <v>52</v>
      </c>
      <c r="I8" s="44" t="s">
        <v>52</v>
      </c>
      <c r="J8" s="21" t="s">
        <v>53</v>
      </c>
    </row>
    <row r="9" spans="1:10" ht="60" x14ac:dyDescent="0.2">
      <c r="A9" s="17">
        <v>8</v>
      </c>
      <c r="B9" s="18">
        <v>8</v>
      </c>
      <c r="C9" s="19" t="s">
        <v>54</v>
      </c>
      <c r="D9" s="105"/>
      <c r="E9" s="101"/>
      <c r="F9" s="103"/>
      <c r="G9" s="19" t="s">
        <v>55</v>
      </c>
      <c r="H9" s="19" t="s">
        <v>56</v>
      </c>
      <c r="I9" s="44" t="s">
        <v>56</v>
      </c>
      <c r="J9" s="21" t="s">
        <v>57</v>
      </c>
    </row>
    <row r="10" spans="1:10" ht="180" x14ac:dyDescent="0.2">
      <c r="A10" s="17">
        <v>9</v>
      </c>
      <c r="B10" s="18">
        <v>9</v>
      </c>
      <c r="C10" s="19" t="s">
        <v>58</v>
      </c>
      <c r="D10" s="105"/>
      <c r="E10" s="101" t="s">
        <v>59</v>
      </c>
      <c r="F10" s="103"/>
      <c r="G10" s="19" t="s">
        <v>60</v>
      </c>
      <c r="H10" s="19" t="s">
        <v>61</v>
      </c>
      <c r="I10" s="44" t="s">
        <v>61</v>
      </c>
      <c r="J10" s="21" t="s">
        <v>62</v>
      </c>
    </row>
    <row r="11" spans="1:10" ht="45" x14ac:dyDescent="0.2">
      <c r="A11" s="17">
        <v>10</v>
      </c>
      <c r="B11" s="18">
        <v>10</v>
      </c>
      <c r="C11" s="19" t="s">
        <v>63</v>
      </c>
      <c r="D11" s="105"/>
      <c r="E11" s="101"/>
      <c r="F11" s="103"/>
      <c r="G11" s="19" t="s">
        <v>64</v>
      </c>
      <c r="H11" s="19" t="s">
        <v>65</v>
      </c>
      <c r="I11" s="44" t="s">
        <v>65</v>
      </c>
      <c r="J11" s="21" t="s">
        <v>66</v>
      </c>
    </row>
    <row r="12" spans="1:10" ht="45" x14ac:dyDescent="0.2">
      <c r="A12" s="17">
        <v>11</v>
      </c>
      <c r="B12" s="18">
        <v>11</v>
      </c>
      <c r="C12" s="19" t="s">
        <v>67</v>
      </c>
      <c r="D12" s="105"/>
      <c r="E12" s="101"/>
      <c r="F12" s="103"/>
      <c r="G12" s="19" t="s">
        <v>68</v>
      </c>
      <c r="H12" s="19" t="s">
        <v>69</v>
      </c>
      <c r="I12" s="44" t="s">
        <v>69</v>
      </c>
      <c r="J12" s="21" t="s">
        <v>70</v>
      </c>
    </row>
    <row r="13" spans="1:10" ht="45" x14ac:dyDescent="0.2">
      <c r="A13" s="17">
        <v>12</v>
      </c>
      <c r="B13" s="18">
        <v>12</v>
      </c>
      <c r="C13" s="19" t="s">
        <v>71</v>
      </c>
      <c r="D13" s="105"/>
      <c r="E13" s="101"/>
      <c r="F13" s="103"/>
      <c r="G13" s="19" t="s">
        <v>72</v>
      </c>
      <c r="H13" s="19" t="s">
        <v>73</v>
      </c>
      <c r="I13" s="44" t="s">
        <v>73</v>
      </c>
      <c r="J13" s="21" t="s">
        <v>74</v>
      </c>
    </row>
    <row r="14" spans="1:10" ht="45" x14ac:dyDescent="0.2">
      <c r="A14" s="17">
        <v>13</v>
      </c>
      <c r="B14" s="18">
        <v>13</v>
      </c>
      <c r="C14" s="19" t="s">
        <v>75</v>
      </c>
      <c r="D14" s="105"/>
      <c r="E14" s="101"/>
      <c r="F14" s="103"/>
      <c r="G14" s="19" t="s">
        <v>76</v>
      </c>
      <c r="H14" s="19" t="s">
        <v>77</v>
      </c>
      <c r="I14" s="44" t="s">
        <v>77</v>
      </c>
      <c r="J14" s="21" t="s">
        <v>78</v>
      </c>
    </row>
    <row r="15" spans="1:10" ht="45" x14ac:dyDescent="0.2">
      <c r="A15" s="17">
        <v>14</v>
      </c>
      <c r="B15" s="18">
        <v>14</v>
      </c>
      <c r="C15" s="19" t="s">
        <v>79</v>
      </c>
      <c r="D15" s="105"/>
      <c r="E15" s="101"/>
      <c r="F15" s="103"/>
      <c r="G15" s="19" t="s">
        <v>80</v>
      </c>
      <c r="H15" s="19" t="s">
        <v>81</v>
      </c>
      <c r="I15" s="44" t="s">
        <v>81</v>
      </c>
      <c r="J15" s="21" t="s">
        <v>82</v>
      </c>
    </row>
    <row r="16" spans="1:10" ht="75" x14ac:dyDescent="0.2">
      <c r="A16" s="17">
        <v>15</v>
      </c>
      <c r="B16" s="18">
        <v>15</v>
      </c>
      <c r="C16" s="19" t="s">
        <v>83</v>
      </c>
      <c r="D16" s="105"/>
      <c r="E16" s="101"/>
      <c r="F16" s="103"/>
      <c r="G16" s="19" t="s">
        <v>84</v>
      </c>
      <c r="H16" s="19" t="s">
        <v>85</v>
      </c>
      <c r="I16" s="44" t="s">
        <v>85</v>
      </c>
      <c r="J16" s="21" t="s">
        <v>86</v>
      </c>
    </row>
    <row r="17" spans="1:10" ht="60" x14ac:dyDescent="0.2">
      <c r="A17" s="17">
        <v>16</v>
      </c>
      <c r="B17" s="18">
        <v>16</v>
      </c>
      <c r="C17" s="19" t="s">
        <v>87</v>
      </c>
      <c r="D17" s="105"/>
      <c r="E17" s="101"/>
      <c r="F17" s="103"/>
      <c r="G17" s="19" t="s">
        <v>88</v>
      </c>
      <c r="H17" s="19" t="s">
        <v>89</v>
      </c>
      <c r="I17" s="44" t="s">
        <v>89</v>
      </c>
      <c r="J17" s="21" t="s">
        <v>90</v>
      </c>
    </row>
    <row r="18" spans="1:10" ht="30" x14ac:dyDescent="0.2">
      <c r="A18" s="17">
        <v>17</v>
      </c>
      <c r="B18" s="18">
        <v>17</v>
      </c>
      <c r="C18" s="19" t="s">
        <v>91</v>
      </c>
      <c r="D18" s="105"/>
      <c r="E18" s="101"/>
      <c r="F18" s="103"/>
      <c r="G18" s="19" t="s">
        <v>92</v>
      </c>
      <c r="H18" s="19" t="s">
        <v>93</v>
      </c>
      <c r="I18" s="44" t="s">
        <v>93</v>
      </c>
      <c r="J18" s="21" t="s">
        <v>94</v>
      </c>
    </row>
    <row r="19" spans="1:10" ht="45" x14ac:dyDescent="0.2">
      <c r="A19" s="17">
        <v>18</v>
      </c>
      <c r="B19" s="18">
        <v>18</v>
      </c>
      <c r="C19" s="19" t="s">
        <v>95</v>
      </c>
      <c r="D19" s="105"/>
      <c r="E19" s="101"/>
      <c r="F19" s="103"/>
      <c r="G19" s="19" t="s">
        <v>96</v>
      </c>
      <c r="H19" s="19" t="s">
        <v>97</v>
      </c>
      <c r="I19" s="44" t="s">
        <v>97</v>
      </c>
      <c r="J19" s="21" t="s">
        <v>98</v>
      </c>
    </row>
    <row r="20" spans="1:10" ht="30" x14ac:dyDescent="0.2">
      <c r="A20" s="17">
        <v>19</v>
      </c>
      <c r="B20" s="18">
        <v>19</v>
      </c>
      <c r="C20" s="19" t="s">
        <v>99</v>
      </c>
      <c r="D20" s="105"/>
      <c r="E20" s="101"/>
      <c r="F20" s="103"/>
      <c r="G20" s="19" t="s">
        <v>100</v>
      </c>
      <c r="H20" s="19" t="s">
        <v>101</v>
      </c>
      <c r="I20" s="44" t="s">
        <v>101</v>
      </c>
      <c r="J20" s="21" t="s">
        <v>102</v>
      </c>
    </row>
    <row r="21" spans="1:10" ht="30" x14ac:dyDescent="0.2">
      <c r="A21" s="17">
        <v>20</v>
      </c>
      <c r="B21" s="18">
        <v>20</v>
      </c>
      <c r="C21" s="19" t="s">
        <v>103</v>
      </c>
      <c r="D21" s="105"/>
      <c r="E21" s="101"/>
      <c r="F21" s="103"/>
      <c r="G21" s="19" t="s">
        <v>104</v>
      </c>
      <c r="H21" s="19" t="s">
        <v>105</v>
      </c>
      <c r="I21" s="44" t="s">
        <v>105</v>
      </c>
      <c r="J21" s="21" t="s">
        <v>106</v>
      </c>
    </row>
    <row r="22" spans="1:10" ht="30" x14ac:dyDescent="0.2">
      <c r="A22" s="17">
        <v>21</v>
      </c>
      <c r="B22" s="18">
        <v>21</v>
      </c>
      <c r="C22" s="19" t="s">
        <v>107</v>
      </c>
      <c r="D22" s="105"/>
      <c r="E22" s="101"/>
      <c r="F22" s="103"/>
      <c r="G22" s="19" t="s">
        <v>108</v>
      </c>
      <c r="H22" s="19" t="s">
        <v>109</v>
      </c>
      <c r="I22" s="44" t="s">
        <v>109</v>
      </c>
      <c r="J22" s="21" t="s">
        <v>110</v>
      </c>
    </row>
    <row r="23" spans="1:10" ht="45" x14ac:dyDescent="0.2">
      <c r="A23" s="17">
        <v>22</v>
      </c>
      <c r="B23" s="18">
        <v>22</v>
      </c>
      <c r="C23" s="19" t="s">
        <v>111</v>
      </c>
      <c r="D23" s="105"/>
      <c r="E23" s="101"/>
      <c r="F23" s="103"/>
      <c r="G23" s="19" t="s">
        <v>112</v>
      </c>
      <c r="H23" s="19" t="s">
        <v>113</v>
      </c>
      <c r="I23" s="44" t="s">
        <v>113</v>
      </c>
      <c r="J23" s="21" t="s">
        <v>114</v>
      </c>
    </row>
    <row r="24" spans="1:10" ht="30" x14ac:dyDescent="0.2">
      <c r="A24" s="17">
        <v>23</v>
      </c>
      <c r="B24" s="18">
        <v>23</v>
      </c>
      <c r="C24" s="19" t="s">
        <v>115</v>
      </c>
      <c r="D24" s="105"/>
      <c r="E24" s="101"/>
      <c r="F24" s="103"/>
      <c r="G24" s="19" t="s">
        <v>116</v>
      </c>
      <c r="H24" s="19" t="s">
        <v>117</v>
      </c>
      <c r="I24" s="44" t="s">
        <v>117</v>
      </c>
      <c r="J24" s="21" t="s">
        <v>118</v>
      </c>
    </row>
    <row r="25" spans="1:10" ht="30" x14ac:dyDescent="0.2">
      <c r="A25" s="17">
        <v>24</v>
      </c>
      <c r="B25" s="18">
        <v>24</v>
      </c>
      <c r="C25" s="19" t="s">
        <v>119</v>
      </c>
      <c r="D25" s="105"/>
      <c r="E25" s="101" t="s">
        <v>120</v>
      </c>
      <c r="F25" s="103"/>
      <c r="G25" s="19" t="s">
        <v>121</v>
      </c>
      <c r="H25" s="19" t="s">
        <v>122</v>
      </c>
      <c r="I25" s="44" t="s">
        <v>122</v>
      </c>
      <c r="J25" s="21" t="s">
        <v>123</v>
      </c>
    </row>
    <row r="26" spans="1:10" ht="30" x14ac:dyDescent="0.2">
      <c r="A26" s="17">
        <v>25</v>
      </c>
      <c r="B26" s="18">
        <v>25</v>
      </c>
      <c r="C26" s="19" t="s">
        <v>124</v>
      </c>
      <c r="D26" s="105"/>
      <c r="E26" s="101"/>
      <c r="F26" s="103"/>
      <c r="G26" s="19" t="s">
        <v>125</v>
      </c>
      <c r="H26" s="19" t="s">
        <v>126</v>
      </c>
      <c r="I26" s="44" t="s">
        <v>126</v>
      </c>
      <c r="J26" s="21" t="s">
        <v>127</v>
      </c>
    </row>
    <row r="27" spans="1:10" ht="45" x14ac:dyDescent="0.2">
      <c r="A27" s="17">
        <v>26</v>
      </c>
      <c r="B27" s="18">
        <v>26</v>
      </c>
      <c r="C27" s="19" t="s">
        <v>128</v>
      </c>
      <c r="D27" s="105"/>
      <c r="E27" s="101"/>
      <c r="F27" s="103"/>
      <c r="G27" s="19" t="s">
        <v>129</v>
      </c>
      <c r="H27" s="19" t="s">
        <v>130</v>
      </c>
      <c r="I27" s="44" t="s">
        <v>130</v>
      </c>
      <c r="J27" s="21" t="s">
        <v>131</v>
      </c>
    </row>
    <row r="28" spans="1:10" ht="45" x14ac:dyDescent="0.2">
      <c r="A28" s="17">
        <v>27</v>
      </c>
      <c r="B28" s="18">
        <v>27</v>
      </c>
      <c r="C28" s="19" t="s">
        <v>132</v>
      </c>
      <c r="D28" s="105"/>
      <c r="E28" s="101"/>
      <c r="F28" s="103"/>
      <c r="G28" s="19" t="s">
        <v>133</v>
      </c>
      <c r="H28" s="19" t="s">
        <v>134</v>
      </c>
      <c r="I28" s="44" t="s">
        <v>134</v>
      </c>
      <c r="J28" s="21" t="s">
        <v>135</v>
      </c>
    </row>
    <row r="29" spans="1:10" ht="45" x14ac:dyDescent="0.2">
      <c r="A29" s="17">
        <v>28</v>
      </c>
      <c r="B29" s="18">
        <v>28</v>
      </c>
      <c r="C29" s="19" t="s">
        <v>136</v>
      </c>
      <c r="D29" s="105"/>
      <c r="E29" s="101"/>
      <c r="F29" s="103"/>
      <c r="G29" s="19" t="s">
        <v>137</v>
      </c>
      <c r="H29" s="19" t="s">
        <v>138</v>
      </c>
      <c r="I29" s="44" t="s">
        <v>138</v>
      </c>
      <c r="J29" s="21" t="s">
        <v>139</v>
      </c>
    </row>
    <row r="30" spans="1:10" ht="150" x14ac:dyDescent="0.2">
      <c r="A30" s="17">
        <v>29</v>
      </c>
      <c r="B30" s="18">
        <v>29</v>
      </c>
      <c r="C30" s="19" t="s">
        <v>140</v>
      </c>
      <c r="D30" s="105"/>
      <c r="E30" s="101" t="s">
        <v>141</v>
      </c>
      <c r="F30" s="103"/>
      <c r="G30" s="19" t="s">
        <v>142</v>
      </c>
      <c r="H30" s="19" t="s">
        <v>143</v>
      </c>
      <c r="I30" s="44" t="s">
        <v>143</v>
      </c>
      <c r="J30" s="21" t="s">
        <v>144</v>
      </c>
    </row>
    <row r="31" spans="1:10" ht="60" x14ac:dyDescent="0.2">
      <c r="A31" s="17">
        <v>30</v>
      </c>
      <c r="B31" s="18">
        <v>30</v>
      </c>
      <c r="C31" s="19" t="s">
        <v>145</v>
      </c>
      <c r="D31" s="105"/>
      <c r="E31" s="101"/>
      <c r="F31" s="103"/>
      <c r="G31" s="19" t="s">
        <v>146</v>
      </c>
      <c r="H31" s="19" t="s">
        <v>147</v>
      </c>
      <c r="I31" s="44" t="s">
        <v>147</v>
      </c>
      <c r="J31" s="21" t="s">
        <v>148</v>
      </c>
    </row>
    <row r="32" spans="1:10" ht="30" x14ac:dyDescent="0.2">
      <c r="A32" s="17">
        <v>31</v>
      </c>
      <c r="B32" s="18">
        <v>31</v>
      </c>
      <c r="C32" s="19" t="s">
        <v>149</v>
      </c>
      <c r="D32" s="105"/>
      <c r="E32" s="101"/>
      <c r="F32" s="103"/>
      <c r="G32" s="19" t="s">
        <v>150</v>
      </c>
      <c r="H32" s="19" t="s">
        <v>151</v>
      </c>
      <c r="I32" s="44" t="s">
        <v>151</v>
      </c>
      <c r="J32" s="21" t="s">
        <v>152</v>
      </c>
    </row>
    <row r="33" spans="1:10" ht="30" x14ac:dyDescent="0.2">
      <c r="A33" s="17">
        <v>32</v>
      </c>
      <c r="B33" s="18">
        <v>32</v>
      </c>
      <c r="C33" s="19" t="s">
        <v>153</v>
      </c>
      <c r="D33" s="105"/>
      <c r="E33" s="101"/>
      <c r="F33" s="103"/>
      <c r="G33" s="19" t="s">
        <v>154</v>
      </c>
      <c r="H33" s="19" t="s">
        <v>155</v>
      </c>
      <c r="I33" s="44" t="s">
        <v>155</v>
      </c>
      <c r="J33" s="21" t="s">
        <v>156</v>
      </c>
    </row>
    <row r="34" spans="1:10" ht="30" x14ac:dyDescent="0.2">
      <c r="A34" s="17">
        <v>33</v>
      </c>
      <c r="B34" s="18">
        <v>33</v>
      </c>
      <c r="C34" s="19" t="s">
        <v>157</v>
      </c>
      <c r="D34" s="105"/>
      <c r="E34" s="101"/>
      <c r="F34" s="103"/>
      <c r="G34" s="19" t="s">
        <v>158</v>
      </c>
      <c r="H34" s="19" t="s">
        <v>159</v>
      </c>
      <c r="I34" s="44" t="s">
        <v>159</v>
      </c>
      <c r="J34" s="21" t="s">
        <v>160</v>
      </c>
    </row>
    <row r="35" spans="1:10" ht="30" x14ac:dyDescent="0.2">
      <c r="A35" s="17">
        <v>34</v>
      </c>
      <c r="B35" s="18">
        <v>34</v>
      </c>
      <c r="C35" s="19" t="s">
        <v>161</v>
      </c>
      <c r="D35" s="105"/>
      <c r="E35" s="101"/>
      <c r="F35" s="103"/>
      <c r="G35" s="19" t="s">
        <v>162</v>
      </c>
      <c r="H35" s="19" t="s">
        <v>163</v>
      </c>
      <c r="I35" s="44" t="s">
        <v>163</v>
      </c>
      <c r="J35" s="21" t="s">
        <v>164</v>
      </c>
    </row>
    <row r="36" spans="1:10" ht="30" x14ac:dyDescent="0.2">
      <c r="A36" s="17">
        <v>35</v>
      </c>
      <c r="B36" s="18">
        <v>35</v>
      </c>
      <c r="C36" s="19" t="s">
        <v>165</v>
      </c>
      <c r="D36" s="105"/>
      <c r="E36" s="101"/>
      <c r="F36" s="103"/>
      <c r="G36" s="19" t="s">
        <v>166</v>
      </c>
      <c r="H36" s="19" t="s">
        <v>167</v>
      </c>
      <c r="I36" s="44" t="s">
        <v>167</v>
      </c>
      <c r="J36" s="21" t="s">
        <v>168</v>
      </c>
    </row>
    <row r="37" spans="1:10" ht="90" x14ac:dyDescent="0.2">
      <c r="A37" s="17">
        <v>36</v>
      </c>
      <c r="B37" s="18">
        <v>36</v>
      </c>
      <c r="C37" s="19" t="s">
        <v>169</v>
      </c>
      <c r="D37" s="105"/>
      <c r="E37" s="101"/>
      <c r="F37" s="103"/>
      <c r="G37" s="19" t="s">
        <v>170</v>
      </c>
      <c r="H37" s="19" t="s">
        <v>171</v>
      </c>
      <c r="I37" s="44" t="s">
        <v>171</v>
      </c>
      <c r="J37" s="21" t="s">
        <v>172</v>
      </c>
    </row>
    <row r="38" spans="1:10" ht="60" x14ac:dyDescent="0.2">
      <c r="A38" s="17">
        <v>37</v>
      </c>
      <c r="B38" s="18">
        <v>37</v>
      </c>
      <c r="C38" s="19" t="s">
        <v>173</v>
      </c>
      <c r="D38" s="105"/>
      <c r="E38" s="101"/>
      <c r="F38" s="103"/>
      <c r="G38" s="19" t="s">
        <v>174</v>
      </c>
      <c r="H38" s="19" t="s">
        <v>175</v>
      </c>
      <c r="I38" s="44" t="s">
        <v>175</v>
      </c>
      <c r="J38" s="21" t="s">
        <v>176</v>
      </c>
    </row>
    <row r="39" spans="1:10" ht="30" x14ac:dyDescent="0.2">
      <c r="A39" s="17">
        <v>38</v>
      </c>
      <c r="B39" s="18">
        <v>38</v>
      </c>
      <c r="C39" s="19" t="s">
        <v>177</v>
      </c>
      <c r="D39" s="105"/>
      <c r="E39" s="101"/>
      <c r="F39" s="103"/>
      <c r="G39" s="19" t="s">
        <v>178</v>
      </c>
      <c r="H39" s="19" t="s">
        <v>179</v>
      </c>
      <c r="I39" s="44" t="s">
        <v>179</v>
      </c>
      <c r="J39" s="21" t="s">
        <v>180</v>
      </c>
    </row>
    <row r="40" spans="1:10" ht="75" x14ac:dyDescent="0.2">
      <c r="A40" s="17">
        <v>39</v>
      </c>
      <c r="B40" s="18">
        <v>39</v>
      </c>
      <c r="C40" s="19" t="s">
        <v>181</v>
      </c>
      <c r="D40" s="105"/>
      <c r="E40" s="101" t="s">
        <v>182</v>
      </c>
      <c r="F40" s="104"/>
      <c r="G40" s="19" t="s">
        <v>183</v>
      </c>
      <c r="H40" s="19" t="s">
        <v>184</v>
      </c>
      <c r="I40" s="44" t="s">
        <v>184</v>
      </c>
      <c r="J40" s="21" t="s">
        <v>185</v>
      </c>
    </row>
    <row r="41" spans="1:10" ht="135" x14ac:dyDescent="0.2">
      <c r="A41" s="17">
        <v>40</v>
      </c>
      <c r="B41" s="18">
        <v>40</v>
      </c>
      <c r="C41" s="19" t="s">
        <v>186</v>
      </c>
      <c r="D41" s="105"/>
      <c r="E41" s="101"/>
      <c r="F41" s="102" t="s">
        <v>187</v>
      </c>
      <c r="G41" s="19" t="s">
        <v>188</v>
      </c>
      <c r="H41" s="19" t="s">
        <v>189</v>
      </c>
      <c r="I41" s="44" t="s">
        <v>189</v>
      </c>
      <c r="J41" s="21" t="s">
        <v>190</v>
      </c>
    </row>
    <row r="42" spans="1:10" ht="105" x14ac:dyDescent="0.2">
      <c r="A42" s="17">
        <v>41</v>
      </c>
      <c r="B42" s="18">
        <v>41</v>
      </c>
      <c r="C42" s="19" t="s">
        <v>191</v>
      </c>
      <c r="D42" s="105"/>
      <c r="E42" s="101"/>
      <c r="F42" s="103"/>
      <c r="G42" s="19" t="s">
        <v>192</v>
      </c>
      <c r="H42" s="19" t="s">
        <v>193</v>
      </c>
      <c r="I42" s="44" t="s">
        <v>193</v>
      </c>
      <c r="J42" s="21" t="s">
        <v>194</v>
      </c>
    </row>
    <row r="43" spans="1:10" ht="60" x14ac:dyDescent="0.2">
      <c r="A43" s="17">
        <v>42</v>
      </c>
      <c r="B43" s="18">
        <v>42</v>
      </c>
      <c r="C43" s="19" t="s">
        <v>195</v>
      </c>
      <c r="D43" s="105"/>
      <c r="E43" s="101"/>
      <c r="F43" s="103"/>
      <c r="G43" s="19" t="s">
        <v>196</v>
      </c>
      <c r="H43" s="19" t="s">
        <v>197</v>
      </c>
      <c r="I43" s="44" t="s">
        <v>197</v>
      </c>
      <c r="J43" s="21" t="s">
        <v>198</v>
      </c>
    </row>
    <row r="44" spans="1:10" ht="45" x14ac:dyDescent="0.2">
      <c r="A44" s="17">
        <v>43</v>
      </c>
      <c r="B44" s="18">
        <v>43</v>
      </c>
      <c r="C44" s="19" t="s">
        <v>199</v>
      </c>
      <c r="D44" s="105"/>
      <c r="E44" s="101"/>
      <c r="F44" s="103"/>
      <c r="G44" s="19" t="s">
        <v>200</v>
      </c>
      <c r="H44" s="19" t="s">
        <v>201</v>
      </c>
      <c r="I44" s="44" t="s">
        <v>201</v>
      </c>
      <c r="J44" s="21" t="s">
        <v>202</v>
      </c>
    </row>
    <row r="45" spans="1:10" ht="75" x14ac:dyDescent="0.2">
      <c r="A45" s="17">
        <v>44</v>
      </c>
      <c r="B45" s="18">
        <v>44</v>
      </c>
      <c r="C45" s="19" t="s">
        <v>203</v>
      </c>
      <c r="D45" s="105"/>
      <c r="E45" s="101"/>
      <c r="F45" s="103"/>
      <c r="G45" s="19" t="s">
        <v>204</v>
      </c>
      <c r="H45" s="19" t="s">
        <v>205</v>
      </c>
      <c r="I45" s="44" t="s">
        <v>205</v>
      </c>
      <c r="J45" s="21" t="s">
        <v>206</v>
      </c>
    </row>
    <row r="46" spans="1:10" ht="409.6" x14ac:dyDescent="0.2">
      <c r="A46" s="17">
        <v>45</v>
      </c>
      <c r="B46" s="18">
        <v>45</v>
      </c>
      <c r="C46" s="19" t="s">
        <v>207</v>
      </c>
      <c r="D46" s="105"/>
      <c r="E46" s="101"/>
      <c r="F46" s="103"/>
      <c r="G46" s="19" t="s">
        <v>208</v>
      </c>
      <c r="H46" s="19" t="s">
        <v>209</v>
      </c>
      <c r="I46" s="44" t="s">
        <v>209</v>
      </c>
      <c r="J46" s="21" t="s">
        <v>210</v>
      </c>
    </row>
    <row r="47" spans="1:10" ht="370" x14ac:dyDescent="0.2">
      <c r="A47" s="17">
        <v>46</v>
      </c>
      <c r="B47" s="18">
        <v>46</v>
      </c>
      <c r="C47" s="19" t="s">
        <v>211</v>
      </c>
      <c r="D47" s="105"/>
      <c r="E47" s="101"/>
      <c r="F47" s="103"/>
      <c r="G47" s="19" t="s">
        <v>212</v>
      </c>
      <c r="H47" s="19" t="s">
        <v>213</v>
      </c>
      <c r="I47" s="44" t="s">
        <v>213</v>
      </c>
      <c r="J47" s="21" t="s">
        <v>214</v>
      </c>
    </row>
    <row r="48" spans="1:10" ht="90" x14ac:dyDescent="0.2">
      <c r="A48" s="17">
        <v>47</v>
      </c>
      <c r="B48" s="18">
        <v>47</v>
      </c>
      <c r="C48" s="19" t="s">
        <v>215</v>
      </c>
      <c r="D48" s="105"/>
      <c r="E48" s="101" t="s">
        <v>216</v>
      </c>
      <c r="F48" s="103"/>
      <c r="G48" s="19" t="s">
        <v>217</v>
      </c>
      <c r="H48" s="19" t="s">
        <v>218</v>
      </c>
      <c r="I48" s="44" t="s">
        <v>218</v>
      </c>
      <c r="J48" s="21" t="s">
        <v>219</v>
      </c>
    </row>
    <row r="49" spans="1:10" ht="75" x14ac:dyDescent="0.2">
      <c r="A49" s="17">
        <v>48</v>
      </c>
      <c r="B49" s="18">
        <v>48</v>
      </c>
      <c r="C49" s="19" t="s">
        <v>220</v>
      </c>
      <c r="D49" s="105"/>
      <c r="E49" s="101"/>
      <c r="F49" s="104"/>
      <c r="G49" s="19" t="s">
        <v>221</v>
      </c>
      <c r="H49" s="19" t="s">
        <v>222</v>
      </c>
      <c r="I49" s="44" t="s">
        <v>222</v>
      </c>
      <c r="J49" s="21" t="s">
        <v>223</v>
      </c>
    </row>
    <row r="50" spans="1:10" ht="105" x14ac:dyDescent="0.2">
      <c r="A50" s="17">
        <v>49</v>
      </c>
      <c r="B50" s="18">
        <v>49</v>
      </c>
      <c r="C50" s="19" t="s">
        <v>224</v>
      </c>
      <c r="D50" s="105"/>
      <c r="E50" s="101" t="s">
        <v>225</v>
      </c>
      <c r="F50" s="102" t="s">
        <v>24</v>
      </c>
      <c r="G50" s="19" t="s">
        <v>226</v>
      </c>
      <c r="H50" s="19" t="s">
        <v>227</v>
      </c>
      <c r="I50" s="44" t="s">
        <v>227</v>
      </c>
      <c r="J50" s="21" t="s">
        <v>228</v>
      </c>
    </row>
    <row r="51" spans="1:10" ht="75" x14ac:dyDescent="0.2">
      <c r="A51" s="17">
        <v>50</v>
      </c>
      <c r="B51" s="18">
        <v>50</v>
      </c>
      <c r="C51" s="19" t="s">
        <v>229</v>
      </c>
      <c r="D51" s="105"/>
      <c r="E51" s="101"/>
      <c r="F51" s="103"/>
      <c r="G51" s="19" t="s">
        <v>230</v>
      </c>
      <c r="H51" s="19" t="s">
        <v>231</v>
      </c>
      <c r="I51" s="44" t="s">
        <v>231</v>
      </c>
      <c r="J51" s="21" t="s">
        <v>232</v>
      </c>
    </row>
    <row r="52" spans="1:10" ht="90" x14ac:dyDescent="0.2">
      <c r="A52" s="17">
        <v>51</v>
      </c>
      <c r="B52" s="18">
        <v>51</v>
      </c>
      <c r="C52" s="19" t="s">
        <v>233</v>
      </c>
      <c r="D52" s="105"/>
      <c r="E52" s="20" t="s">
        <v>120</v>
      </c>
      <c r="F52" s="103"/>
      <c r="G52" s="19" t="s">
        <v>234</v>
      </c>
      <c r="H52" s="19" t="s">
        <v>235</v>
      </c>
      <c r="I52" s="44" t="s">
        <v>235</v>
      </c>
      <c r="J52" s="21" t="s">
        <v>236</v>
      </c>
    </row>
    <row r="53" spans="1:10" ht="30" x14ac:dyDescent="0.2">
      <c r="A53" s="17">
        <v>52</v>
      </c>
      <c r="B53" s="18">
        <v>52</v>
      </c>
      <c r="C53" s="19" t="s">
        <v>237</v>
      </c>
      <c r="D53" s="106" t="s">
        <v>238</v>
      </c>
      <c r="E53" s="101" t="s">
        <v>239</v>
      </c>
      <c r="F53" s="103"/>
      <c r="G53" s="19" t="s">
        <v>240</v>
      </c>
      <c r="H53" s="19" t="s">
        <v>241</v>
      </c>
      <c r="I53" s="44" t="s">
        <v>241</v>
      </c>
      <c r="J53" s="21" t="s">
        <v>242</v>
      </c>
    </row>
    <row r="54" spans="1:10" ht="60" x14ac:dyDescent="0.2">
      <c r="A54" s="17">
        <v>53</v>
      </c>
      <c r="B54" s="18">
        <v>53</v>
      </c>
      <c r="C54" s="19" t="s">
        <v>243</v>
      </c>
      <c r="D54" s="106"/>
      <c r="E54" s="101"/>
      <c r="F54" s="103"/>
      <c r="G54" s="19" t="s">
        <v>244</v>
      </c>
      <c r="H54" s="19" t="s">
        <v>245</v>
      </c>
      <c r="I54" s="44" t="s">
        <v>245</v>
      </c>
      <c r="J54" s="21" t="s">
        <v>246</v>
      </c>
    </row>
    <row r="55" spans="1:10" ht="75" x14ac:dyDescent="0.2">
      <c r="A55" s="17">
        <v>54</v>
      </c>
      <c r="B55" s="18">
        <v>54</v>
      </c>
      <c r="C55" s="19" t="s">
        <v>247</v>
      </c>
      <c r="D55" s="106"/>
      <c r="E55" s="101"/>
      <c r="F55" s="103"/>
      <c r="G55" s="19" t="s">
        <v>248</v>
      </c>
      <c r="H55" s="19" t="s">
        <v>249</v>
      </c>
      <c r="I55" s="44" t="s">
        <v>249</v>
      </c>
      <c r="J55" s="21" t="s">
        <v>250</v>
      </c>
    </row>
    <row r="56" spans="1:10" ht="75" x14ac:dyDescent="0.2">
      <c r="A56" s="17">
        <v>55</v>
      </c>
      <c r="B56" s="18">
        <v>55</v>
      </c>
      <c r="C56" s="19" t="s">
        <v>251</v>
      </c>
      <c r="D56" s="106"/>
      <c r="E56" s="101"/>
      <c r="F56" s="103"/>
      <c r="G56" s="19" t="s">
        <v>252</v>
      </c>
      <c r="H56" s="19" t="s">
        <v>253</v>
      </c>
      <c r="I56" s="44" t="s">
        <v>253</v>
      </c>
      <c r="J56" s="21" t="s">
        <v>254</v>
      </c>
    </row>
    <row r="57" spans="1:10" ht="60" x14ac:dyDescent="0.2">
      <c r="A57" s="17">
        <v>56</v>
      </c>
      <c r="B57" s="18">
        <v>56</v>
      </c>
      <c r="C57" s="19" t="s">
        <v>255</v>
      </c>
      <c r="D57" s="106"/>
      <c r="E57" s="101"/>
      <c r="F57" s="103"/>
      <c r="G57" s="19" t="s">
        <v>256</v>
      </c>
      <c r="H57" s="19" t="s">
        <v>257</v>
      </c>
      <c r="I57" s="44" t="s">
        <v>257</v>
      </c>
      <c r="J57" s="21" t="s">
        <v>258</v>
      </c>
    </row>
    <row r="58" spans="1:10" ht="180" x14ac:dyDescent="0.2">
      <c r="A58" s="17">
        <v>57</v>
      </c>
      <c r="B58" s="18">
        <v>57</v>
      </c>
      <c r="C58" s="19" t="s">
        <v>58</v>
      </c>
      <c r="D58" s="106"/>
      <c r="E58" s="101" t="s">
        <v>59</v>
      </c>
      <c r="F58" s="103"/>
      <c r="G58" s="19" t="s">
        <v>60</v>
      </c>
      <c r="H58" s="19" t="s">
        <v>259</v>
      </c>
      <c r="I58" s="44" t="s">
        <v>260</v>
      </c>
      <c r="J58" s="21" t="s">
        <v>62</v>
      </c>
    </row>
    <row r="59" spans="1:10" ht="45" x14ac:dyDescent="0.2">
      <c r="A59" s="17">
        <v>58</v>
      </c>
      <c r="B59" s="18">
        <v>58</v>
      </c>
      <c r="C59" s="19" t="s">
        <v>63</v>
      </c>
      <c r="D59" s="106"/>
      <c r="E59" s="101"/>
      <c r="F59" s="103"/>
      <c r="G59" s="19" t="s">
        <v>64</v>
      </c>
      <c r="H59" s="19" t="s">
        <v>65</v>
      </c>
      <c r="I59" s="44" t="s">
        <v>65</v>
      </c>
      <c r="J59" s="21" t="s">
        <v>66</v>
      </c>
    </row>
    <row r="60" spans="1:10" ht="30" x14ac:dyDescent="0.2">
      <c r="A60" s="17">
        <v>59</v>
      </c>
      <c r="B60" s="18">
        <v>59</v>
      </c>
      <c r="C60" s="19" t="s">
        <v>119</v>
      </c>
      <c r="D60" s="106"/>
      <c r="E60" s="20" t="s">
        <v>120</v>
      </c>
      <c r="F60" s="103"/>
      <c r="G60" s="19" t="s">
        <v>121</v>
      </c>
      <c r="H60" s="19" t="s">
        <v>122</v>
      </c>
      <c r="I60" s="44" t="s">
        <v>122</v>
      </c>
      <c r="J60" s="21" t="s">
        <v>123</v>
      </c>
    </row>
    <row r="61" spans="1:10" ht="150" x14ac:dyDescent="0.2">
      <c r="A61" s="17">
        <v>60</v>
      </c>
      <c r="B61" s="18">
        <v>60</v>
      </c>
      <c r="C61" s="19" t="s">
        <v>140</v>
      </c>
      <c r="D61" s="106"/>
      <c r="E61" s="101" t="s">
        <v>141</v>
      </c>
      <c r="F61" s="103"/>
      <c r="G61" s="19" t="s">
        <v>142</v>
      </c>
      <c r="H61" s="19" t="s">
        <v>143</v>
      </c>
      <c r="I61" s="44" t="s">
        <v>261</v>
      </c>
      <c r="J61" s="21" t="s">
        <v>144</v>
      </c>
    </row>
    <row r="62" spans="1:10" ht="60" x14ac:dyDescent="0.2">
      <c r="A62" s="17">
        <v>61</v>
      </c>
      <c r="B62" s="18">
        <v>61</v>
      </c>
      <c r="C62" s="19" t="s">
        <v>145</v>
      </c>
      <c r="D62" s="106"/>
      <c r="E62" s="101"/>
      <c r="F62" s="103"/>
      <c r="G62" s="19" t="s">
        <v>146</v>
      </c>
      <c r="H62" s="19" t="s">
        <v>147</v>
      </c>
      <c r="I62" s="44" t="s">
        <v>147</v>
      </c>
      <c r="J62" s="21" t="s">
        <v>148</v>
      </c>
    </row>
    <row r="63" spans="1:10" ht="30" x14ac:dyDescent="0.2">
      <c r="A63" s="17">
        <v>62</v>
      </c>
      <c r="B63" s="18">
        <v>62</v>
      </c>
      <c r="C63" s="19" t="s">
        <v>149</v>
      </c>
      <c r="D63" s="106"/>
      <c r="E63" s="101"/>
      <c r="F63" s="103"/>
      <c r="G63" s="19" t="s">
        <v>150</v>
      </c>
      <c r="H63" s="19" t="s">
        <v>151</v>
      </c>
      <c r="I63" s="44" t="s">
        <v>151</v>
      </c>
      <c r="J63" s="21" t="s">
        <v>152</v>
      </c>
    </row>
    <row r="64" spans="1:10" ht="60" x14ac:dyDescent="0.2">
      <c r="A64" s="17">
        <v>63</v>
      </c>
      <c r="B64" s="18">
        <v>63</v>
      </c>
      <c r="C64" s="19" t="s">
        <v>173</v>
      </c>
      <c r="D64" s="106"/>
      <c r="E64" s="101"/>
      <c r="F64" s="103"/>
      <c r="G64" s="19" t="s">
        <v>174</v>
      </c>
      <c r="H64" s="19" t="s">
        <v>175</v>
      </c>
      <c r="I64" s="44" t="s">
        <v>175</v>
      </c>
      <c r="J64" s="21" t="s">
        <v>176</v>
      </c>
    </row>
    <row r="65" spans="1:10" ht="30" x14ac:dyDescent="0.2">
      <c r="A65" s="17">
        <v>64</v>
      </c>
      <c r="B65" s="18">
        <v>64</v>
      </c>
      <c r="C65" s="19" t="s">
        <v>177</v>
      </c>
      <c r="D65" s="106"/>
      <c r="E65" s="101"/>
      <c r="F65" s="103"/>
      <c r="G65" s="19" t="s">
        <v>178</v>
      </c>
      <c r="H65" s="19" t="s">
        <v>179</v>
      </c>
      <c r="I65" s="44" t="s">
        <v>179</v>
      </c>
      <c r="J65" s="21" t="s">
        <v>180</v>
      </c>
    </row>
    <row r="66" spans="1:10" ht="75" x14ac:dyDescent="0.2">
      <c r="A66" s="17">
        <v>65</v>
      </c>
      <c r="B66" s="18">
        <v>65</v>
      </c>
      <c r="C66" s="19" t="s">
        <v>181</v>
      </c>
      <c r="D66" s="106"/>
      <c r="E66" s="101" t="s">
        <v>182</v>
      </c>
      <c r="F66" s="104"/>
      <c r="G66" s="19" t="s">
        <v>183</v>
      </c>
      <c r="H66" s="19" t="s">
        <v>184</v>
      </c>
      <c r="I66" s="44" t="s">
        <v>262</v>
      </c>
      <c r="J66" s="21" t="s">
        <v>263</v>
      </c>
    </row>
    <row r="67" spans="1:10" ht="135" x14ac:dyDescent="0.2">
      <c r="A67" s="17">
        <v>66</v>
      </c>
      <c r="B67" s="18">
        <v>66</v>
      </c>
      <c r="C67" s="19" t="s">
        <v>186</v>
      </c>
      <c r="D67" s="106"/>
      <c r="E67" s="101"/>
      <c r="F67" s="102" t="s">
        <v>187</v>
      </c>
      <c r="G67" s="19" t="s">
        <v>264</v>
      </c>
      <c r="H67" s="19" t="s">
        <v>189</v>
      </c>
      <c r="I67" s="44" t="s">
        <v>265</v>
      </c>
      <c r="J67" s="21" t="s">
        <v>266</v>
      </c>
    </row>
    <row r="68" spans="1:10" ht="105" x14ac:dyDescent="0.2">
      <c r="A68" s="17">
        <v>67</v>
      </c>
      <c r="B68" s="18">
        <v>67</v>
      </c>
      <c r="C68" s="19" t="s">
        <v>191</v>
      </c>
      <c r="D68" s="106"/>
      <c r="E68" s="101"/>
      <c r="F68" s="103"/>
      <c r="G68" s="19" t="s">
        <v>267</v>
      </c>
      <c r="H68" s="19" t="s">
        <v>268</v>
      </c>
      <c r="I68" s="44" t="s">
        <v>269</v>
      </c>
      <c r="J68" s="21" t="s">
        <v>270</v>
      </c>
    </row>
    <row r="69" spans="1:10" ht="105" x14ac:dyDescent="0.2">
      <c r="A69" s="17">
        <v>68</v>
      </c>
      <c r="B69" s="18">
        <v>68</v>
      </c>
      <c r="C69" s="19" t="s">
        <v>195</v>
      </c>
      <c r="D69" s="106"/>
      <c r="E69" s="101"/>
      <c r="F69" s="103"/>
      <c r="G69" s="19" t="s">
        <v>271</v>
      </c>
      <c r="H69" s="19" t="s">
        <v>272</v>
      </c>
      <c r="I69" s="44" t="s">
        <v>273</v>
      </c>
      <c r="J69" s="21" t="s">
        <v>274</v>
      </c>
    </row>
    <row r="70" spans="1:10" ht="45" x14ac:dyDescent="0.2">
      <c r="A70" s="17">
        <v>69</v>
      </c>
      <c r="B70" s="18">
        <v>69</v>
      </c>
      <c r="C70" s="19" t="s">
        <v>199</v>
      </c>
      <c r="D70" s="106"/>
      <c r="E70" s="101"/>
      <c r="F70" s="103"/>
      <c r="G70" s="19" t="s">
        <v>200</v>
      </c>
      <c r="H70" s="19" t="s">
        <v>201</v>
      </c>
      <c r="I70" s="44" t="s">
        <v>275</v>
      </c>
      <c r="J70" s="21" t="s">
        <v>276</v>
      </c>
    </row>
    <row r="71" spans="1:10" ht="75" x14ac:dyDescent="0.2">
      <c r="A71" s="17">
        <v>70</v>
      </c>
      <c r="B71" s="18">
        <v>70</v>
      </c>
      <c r="C71" s="19" t="s">
        <v>203</v>
      </c>
      <c r="D71" s="106"/>
      <c r="E71" s="101"/>
      <c r="F71" s="103"/>
      <c r="G71" s="19" t="s">
        <v>204</v>
      </c>
      <c r="H71" s="19" t="s">
        <v>205</v>
      </c>
      <c r="I71" s="44" t="s">
        <v>277</v>
      </c>
      <c r="J71" s="21" t="s">
        <v>278</v>
      </c>
    </row>
    <row r="72" spans="1:10" ht="409.6" x14ac:dyDescent="0.2">
      <c r="A72" s="17">
        <v>71</v>
      </c>
      <c r="B72" s="18">
        <v>71</v>
      </c>
      <c r="C72" s="19" t="s">
        <v>207</v>
      </c>
      <c r="D72" s="106"/>
      <c r="E72" s="101"/>
      <c r="F72" s="103"/>
      <c r="G72" s="19" t="s">
        <v>208</v>
      </c>
      <c r="H72" s="19" t="s">
        <v>279</v>
      </c>
      <c r="I72" s="44" t="s">
        <v>280</v>
      </c>
      <c r="J72" s="21" t="s">
        <v>210</v>
      </c>
    </row>
    <row r="73" spans="1:10" ht="370" x14ac:dyDescent="0.2">
      <c r="A73" s="17">
        <v>72</v>
      </c>
      <c r="B73" s="18">
        <v>72</v>
      </c>
      <c r="C73" s="19" t="s">
        <v>211</v>
      </c>
      <c r="D73" s="106"/>
      <c r="E73" s="101"/>
      <c r="F73" s="104"/>
      <c r="G73" s="19" t="s">
        <v>212</v>
      </c>
      <c r="H73" s="19" t="s">
        <v>213</v>
      </c>
      <c r="I73" s="44" t="s">
        <v>281</v>
      </c>
      <c r="J73" s="21" t="s">
        <v>214</v>
      </c>
    </row>
    <row r="74" spans="1:10" ht="75" x14ac:dyDescent="0.2">
      <c r="A74" s="17">
        <v>73</v>
      </c>
      <c r="B74" s="18">
        <v>73</v>
      </c>
      <c r="C74" s="19" t="s">
        <v>282</v>
      </c>
      <c r="D74" s="107" t="s">
        <v>283</v>
      </c>
      <c r="E74" s="101" t="s">
        <v>284</v>
      </c>
      <c r="F74" s="102" t="s">
        <v>24</v>
      </c>
      <c r="G74" s="19" t="s">
        <v>285</v>
      </c>
      <c r="H74" s="19" t="s">
        <v>286</v>
      </c>
      <c r="I74" s="44" t="s">
        <v>286</v>
      </c>
      <c r="J74" s="21" t="s">
        <v>287</v>
      </c>
    </row>
    <row r="75" spans="1:10" ht="60" x14ac:dyDescent="0.2">
      <c r="A75" s="17">
        <v>74</v>
      </c>
      <c r="B75" s="18">
        <v>74</v>
      </c>
      <c r="C75" s="19" t="s">
        <v>288</v>
      </c>
      <c r="D75" s="107"/>
      <c r="E75" s="101"/>
      <c r="F75" s="104"/>
      <c r="G75" s="19" t="s">
        <v>289</v>
      </c>
      <c r="H75" s="19" t="s">
        <v>290</v>
      </c>
      <c r="I75" s="44" t="s">
        <v>290</v>
      </c>
      <c r="J75" s="21" t="s">
        <v>291</v>
      </c>
    </row>
    <row r="76" spans="1:10" ht="30" x14ac:dyDescent="0.2">
      <c r="A76" s="17">
        <v>75</v>
      </c>
      <c r="B76" s="18">
        <v>75</v>
      </c>
      <c r="C76" s="19" t="s">
        <v>292</v>
      </c>
      <c r="D76" s="107"/>
      <c r="E76" s="101"/>
      <c r="F76" s="102" t="s">
        <v>187</v>
      </c>
      <c r="G76" s="19" t="s">
        <v>293</v>
      </c>
      <c r="H76" s="19" t="s">
        <v>294</v>
      </c>
      <c r="I76" s="44" t="s">
        <v>294</v>
      </c>
      <c r="J76" s="21" t="s">
        <v>295</v>
      </c>
    </row>
    <row r="77" spans="1:10" ht="45" x14ac:dyDescent="0.2">
      <c r="A77" s="17">
        <v>76</v>
      </c>
      <c r="B77" s="18">
        <v>76</v>
      </c>
      <c r="C77" s="19" t="s">
        <v>296</v>
      </c>
      <c r="D77" s="107"/>
      <c r="E77" s="101"/>
      <c r="F77" s="104"/>
      <c r="G77" s="19" t="s">
        <v>297</v>
      </c>
      <c r="H77" s="19" t="s">
        <v>298</v>
      </c>
      <c r="I77" s="44" t="s">
        <v>298</v>
      </c>
      <c r="J77" s="21" t="s">
        <v>299</v>
      </c>
    </row>
    <row r="78" spans="1:10" ht="45" x14ac:dyDescent="0.2">
      <c r="A78" s="17">
        <v>77</v>
      </c>
      <c r="B78" s="18">
        <v>77</v>
      </c>
      <c r="C78" s="19" t="s">
        <v>300</v>
      </c>
      <c r="D78" s="107"/>
      <c r="E78" s="101"/>
      <c r="F78" s="102" t="s">
        <v>24</v>
      </c>
      <c r="G78" s="19" t="s">
        <v>301</v>
      </c>
      <c r="H78" s="19" t="s">
        <v>302</v>
      </c>
      <c r="I78" s="44" t="s">
        <v>302</v>
      </c>
      <c r="J78" s="21" t="s">
        <v>303</v>
      </c>
    </row>
    <row r="79" spans="1:10" ht="90" x14ac:dyDescent="0.2">
      <c r="A79" s="17">
        <v>78</v>
      </c>
      <c r="B79" s="18">
        <v>78</v>
      </c>
      <c r="C79" s="19" t="s">
        <v>304</v>
      </c>
      <c r="D79" s="107"/>
      <c r="E79" s="101"/>
      <c r="F79" s="103"/>
      <c r="G79" s="19" t="s">
        <v>252</v>
      </c>
      <c r="H79" s="19" t="s">
        <v>305</v>
      </c>
      <c r="I79" s="44" t="s">
        <v>305</v>
      </c>
      <c r="J79" s="21" t="s">
        <v>306</v>
      </c>
    </row>
    <row r="80" spans="1:10" ht="60" x14ac:dyDescent="0.2">
      <c r="A80" s="17">
        <v>79</v>
      </c>
      <c r="B80" s="18">
        <v>79</v>
      </c>
      <c r="C80" s="19" t="s">
        <v>307</v>
      </c>
      <c r="D80" s="107"/>
      <c r="E80" s="101"/>
      <c r="F80" s="103"/>
      <c r="G80" s="19" t="s">
        <v>256</v>
      </c>
      <c r="H80" s="19" t="s">
        <v>257</v>
      </c>
      <c r="I80" s="44" t="s">
        <v>257</v>
      </c>
      <c r="J80" s="21" t="s">
        <v>258</v>
      </c>
    </row>
    <row r="81" spans="1:10" ht="45" x14ac:dyDescent="0.2">
      <c r="A81" s="17">
        <v>80</v>
      </c>
      <c r="B81" s="18">
        <v>80</v>
      </c>
      <c r="C81" s="19" t="s">
        <v>308</v>
      </c>
      <c r="D81" s="107"/>
      <c r="E81" s="101"/>
      <c r="F81" s="103"/>
      <c r="G81" s="19" t="s">
        <v>309</v>
      </c>
      <c r="H81" s="19" t="s">
        <v>310</v>
      </c>
      <c r="I81" s="44" t="s">
        <v>310</v>
      </c>
      <c r="J81" s="21" t="s">
        <v>311</v>
      </c>
    </row>
    <row r="82" spans="1:10" ht="75" x14ac:dyDescent="0.2">
      <c r="A82" s="17">
        <v>81</v>
      </c>
      <c r="B82" s="18">
        <v>81</v>
      </c>
      <c r="C82" s="19" t="s">
        <v>46</v>
      </c>
      <c r="D82" s="107"/>
      <c r="E82" s="101" t="s">
        <v>38</v>
      </c>
      <c r="F82" s="103"/>
      <c r="G82" s="19" t="s">
        <v>47</v>
      </c>
      <c r="H82" s="19" t="s">
        <v>48</v>
      </c>
      <c r="I82" s="44" t="s">
        <v>48</v>
      </c>
      <c r="J82" s="21" t="s">
        <v>49</v>
      </c>
    </row>
    <row r="83" spans="1:10" ht="90" x14ac:dyDescent="0.2">
      <c r="A83" s="17">
        <v>82</v>
      </c>
      <c r="B83" s="18">
        <v>82</v>
      </c>
      <c r="C83" s="19" t="s">
        <v>50</v>
      </c>
      <c r="D83" s="107"/>
      <c r="E83" s="101"/>
      <c r="F83" s="103"/>
      <c r="G83" s="19" t="s">
        <v>51</v>
      </c>
      <c r="H83" s="19" t="s">
        <v>52</v>
      </c>
      <c r="I83" s="44" t="s">
        <v>52</v>
      </c>
      <c r="J83" s="21" t="s">
        <v>53</v>
      </c>
    </row>
    <row r="84" spans="1:10" ht="60" x14ac:dyDescent="0.2">
      <c r="A84" s="17">
        <v>83</v>
      </c>
      <c r="B84" s="18">
        <v>83</v>
      </c>
      <c r="C84" s="19" t="s">
        <v>54</v>
      </c>
      <c r="D84" s="107"/>
      <c r="E84" s="101"/>
      <c r="F84" s="103"/>
      <c r="G84" s="19" t="s">
        <v>55</v>
      </c>
      <c r="H84" s="19" t="s">
        <v>56</v>
      </c>
      <c r="I84" s="44" t="s">
        <v>56</v>
      </c>
      <c r="J84" s="21" t="s">
        <v>57</v>
      </c>
    </row>
    <row r="85" spans="1:10" ht="180" x14ac:dyDescent="0.2">
      <c r="A85" s="17">
        <v>84</v>
      </c>
      <c r="B85" s="18">
        <v>84</v>
      </c>
      <c r="C85" s="19" t="s">
        <v>58</v>
      </c>
      <c r="D85" s="107"/>
      <c r="E85" s="101" t="s">
        <v>59</v>
      </c>
      <c r="F85" s="103"/>
      <c r="G85" s="19" t="s">
        <v>60</v>
      </c>
      <c r="H85" s="19" t="s">
        <v>259</v>
      </c>
      <c r="I85" s="44" t="s">
        <v>312</v>
      </c>
      <c r="J85" s="21" t="s">
        <v>62</v>
      </c>
    </row>
    <row r="86" spans="1:10" ht="45" x14ac:dyDescent="0.2">
      <c r="A86" s="17">
        <v>85</v>
      </c>
      <c r="B86" s="18">
        <v>85</v>
      </c>
      <c r="C86" s="19" t="s">
        <v>63</v>
      </c>
      <c r="D86" s="107"/>
      <c r="E86" s="101"/>
      <c r="F86" s="103"/>
      <c r="G86" s="19" t="s">
        <v>64</v>
      </c>
      <c r="H86" s="19" t="s">
        <v>65</v>
      </c>
      <c r="I86" s="44" t="s">
        <v>65</v>
      </c>
      <c r="J86" s="21" t="s">
        <v>66</v>
      </c>
    </row>
    <row r="87" spans="1:10" ht="30" x14ac:dyDescent="0.2">
      <c r="A87" s="17">
        <v>86</v>
      </c>
      <c r="B87" s="18">
        <v>86</v>
      </c>
      <c r="C87" s="19" t="s">
        <v>119</v>
      </c>
      <c r="D87" s="107"/>
      <c r="E87" s="20" t="s">
        <v>120</v>
      </c>
      <c r="F87" s="103"/>
      <c r="G87" s="19" t="s">
        <v>121</v>
      </c>
      <c r="H87" s="19" t="s">
        <v>122</v>
      </c>
      <c r="I87" s="44" t="s">
        <v>122</v>
      </c>
      <c r="J87" s="21" t="s">
        <v>123</v>
      </c>
    </row>
    <row r="88" spans="1:10" ht="75" x14ac:dyDescent="0.2">
      <c r="A88" s="17">
        <v>87</v>
      </c>
      <c r="B88" s="18">
        <v>87</v>
      </c>
      <c r="C88" s="19" t="s">
        <v>181</v>
      </c>
      <c r="D88" s="107"/>
      <c r="E88" s="101" t="s">
        <v>182</v>
      </c>
      <c r="F88" s="104"/>
      <c r="G88" s="19" t="s">
        <v>183</v>
      </c>
      <c r="H88" s="19" t="s">
        <v>184</v>
      </c>
      <c r="I88" s="44" t="s">
        <v>313</v>
      </c>
      <c r="J88" s="21" t="s">
        <v>314</v>
      </c>
    </row>
    <row r="89" spans="1:10" ht="135" x14ac:dyDescent="0.2">
      <c r="A89" s="17">
        <v>88</v>
      </c>
      <c r="B89" s="18">
        <v>88</v>
      </c>
      <c r="C89" s="19" t="s">
        <v>186</v>
      </c>
      <c r="D89" s="107"/>
      <c r="E89" s="101"/>
      <c r="F89" s="102" t="s">
        <v>187</v>
      </c>
      <c r="G89" s="19" t="s">
        <v>315</v>
      </c>
      <c r="H89" s="19" t="s">
        <v>189</v>
      </c>
      <c r="I89" s="44" t="s">
        <v>316</v>
      </c>
      <c r="J89" s="21" t="s">
        <v>317</v>
      </c>
    </row>
    <row r="90" spans="1:10" ht="105" x14ac:dyDescent="0.2">
      <c r="A90" s="17">
        <v>89</v>
      </c>
      <c r="B90" s="18">
        <v>89</v>
      </c>
      <c r="C90" s="19" t="s">
        <v>191</v>
      </c>
      <c r="D90" s="107"/>
      <c r="E90" s="101"/>
      <c r="F90" s="103"/>
      <c r="G90" s="19" t="s">
        <v>318</v>
      </c>
      <c r="H90" s="19" t="s">
        <v>319</v>
      </c>
      <c r="I90" s="44" t="s">
        <v>320</v>
      </c>
      <c r="J90" s="21" t="s">
        <v>321</v>
      </c>
    </row>
    <row r="91" spans="1:10" ht="60" x14ac:dyDescent="0.2">
      <c r="A91" s="17">
        <v>90</v>
      </c>
      <c r="B91" s="18">
        <v>90</v>
      </c>
      <c r="C91" s="19" t="s">
        <v>195</v>
      </c>
      <c r="D91" s="107"/>
      <c r="E91" s="101"/>
      <c r="F91" s="103"/>
      <c r="G91" s="19" t="s">
        <v>322</v>
      </c>
      <c r="H91" s="19" t="s">
        <v>197</v>
      </c>
      <c r="I91" s="44" t="s">
        <v>323</v>
      </c>
      <c r="J91" s="21" t="s">
        <v>324</v>
      </c>
    </row>
    <row r="92" spans="1:10" ht="45" x14ac:dyDescent="0.2">
      <c r="A92" s="17">
        <v>91</v>
      </c>
      <c r="B92" s="18">
        <v>91</v>
      </c>
      <c r="C92" s="19" t="s">
        <v>199</v>
      </c>
      <c r="D92" s="107"/>
      <c r="E92" s="101"/>
      <c r="F92" s="103"/>
      <c r="G92" s="19" t="s">
        <v>200</v>
      </c>
      <c r="H92" s="19" t="s">
        <v>201</v>
      </c>
      <c r="I92" s="44" t="s">
        <v>325</v>
      </c>
      <c r="J92" s="21" t="s">
        <v>326</v>
      </c>
    </row>
    <row r="93" spans="1:10" ht="75" x14ac:dyDescent="0.2">
      <c r="A93" s="17">
        <v>92</v>
      </c>
      <c r="B93" s="18">
        <v>92</v>
      </c>
      <c r="C93" s="19" t="s">
        <v>203</v>
      </c>
      <c r="D93" s="107"/>
      <c r="E93" s="101"/>
      <c r="F93" s="103"/>
      <c r="G93" s="19" t="s">
        <v>204</v>
      </c>
      <c r="H93" s="19" t="s">
        <v>205</v>
      </c>
      <c r="I93" s="44" t="s">
        <v>327</v>
      </c>
      <c r="J93" s="21" t="s">
        <v>328</v>
      </c>
    </row>
    <row r="94" spans="1:10" ht="409.6" x14ac:dyDescent="0.2">
      <c r="A94" s="17">
        <v>93</v>
      </c>
      <c r="B94" s="18">
        <v>93</v>
      </c>
      <c r="C94" s="19" t="s">
        <v>207</v>
      </c>
      <c r="D94" s="107"/>
      <c r="E94" s="101"/>
      <c r="F94" s="103"/>
      <c r="G94" s="19" t="s">
        <v>208</v>
      </c>
      <c r="H94" s="19" t="s">
        <v>329</v>
      </c>
      <c r="I94" s="44" t="s">
        <v>330</v>
      </c>
      <c r="J94" s="21" t="s">
        <v>210</v>
      </c>
    </row>
    <row r="95" spans="1:10" ht="370" x14ac:dyDescent="0.2">
      <c r="A95" s="17">
        <v>94</v>
      </c>
      <c r="B95" s="18">
        <v>94</v>
      </c>
      <c r="C95" s="19" t="s">
        <v>211</v>
      </c>
      <c r="D95" s="107"/>
      <c r="E95" s="101"/>
      <c r="F95" s="104"/>
      <c r="G95" s="19" t="s">
        <v>212</v>
      </c>
      <c r="H95" s="19" t="s">
        <v>213</v>
      </c>
      <c r="I95" s="44" t="s">
        <v>331</v>
      </c>
      <c r="J95" s="21" t="s">
        <v>214</v>
      </c>
    </row>
  </sheetData>
  <mergeCells count="28">
    <mergeCell ref="E61:E65"/>
    <mergeCell ref="E66:E73"/>
    <mergeCell ref="F67:F73"/>
    <mergeCell ref="D74:D95"/>
    <mergeCell ref="E74:E81"/>
    <mergeCell ref="F74:F75"/>
    <mergeCell ref="F76:F77"/>
    <mergeCell ref="F78:F88"/>
    <mergeCell ref="E82:E84"/>
    <mergeCell ref="E85:E86"/>
    <mergeCell ref="E88:E95"/>
    <mergeCell ref="F89:F95"/>
    <mergeCell ref="D2:D4"/>
    <mergeCell ref="E2:E4"/>
    <mergeCell ref="F2:F40"/>
    <mergeCell ref="D5:D52"/>
    <mergeCell ref="E5:E9"/>
    <mergeCell ref="E10:E24"/>
    <mergeCell ref="E25:E29"/>
    <mergeCell ref="E30:E39"/>
    <mergeCell ref="E40:E47"/>
    <mergeCell ref="F41:F49"/>
    <mergeCell ref="E48:E49"/>
    <mergeCell ref="E50:E51"/>
    <mergeCell ref="F50:F66"/>
    <mergeCell ref="D53:D73"/>
    <mergeCell ref="E53:E57"/>
    <mergeCell ref="E58:E5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0CA8-C6C1-9E42-9041-9526C34C7482}">
  <dimension ref="A1:AY96"/>
  <sheetViews>
    <sheetView topLeftCell="U1" zoomScale="94" workbookViewId="0">
      <selection activeCell="AP41" sqref="AP41"/>
    </sheetView>
  </sheetViews>
  <sheetFormatPr baseColWidth="10" defaultRowHeight="16" x14ac:dyDescent="0.2"/>
  <cols>
    <col min="1" max="1" width="8.1640625" bestFit="1" customWidth="1"/>
    <col min="2" max="2" width="3.83203125" bestFit="1" customWidth="1"/>
    <col min="3" max="3" width="4.6640625" bestFit="1" customWidth="1"/>
    <col min="4" max="6" width="7" bestFit="1" customWidth="1"/>
    <col min="7" max="7" width="7.5" bestFit="1" customWidth="1"/>
    <col min="8" max="8" width="7" bestFit="1" customWidth="1"/>
    <col min="9" max="9" width="9.1640625" bestFit="1" customWidth="1"/>
    <col min="10" max="10" width="10" bestFit="1" customWidth="1"/>
    <col min="11" max="12" width="7" bestFit="1" customWidth="1"/>
    <col min="13" max="13" width="7.5" bestFit="1" customWidth="1"/>
    <col min="14" max="14" width="7" bestFit="1" customWidth="1"/>
    <col min="15" max="15" width="9.1640625" bestFit="1" customWidth="1"/>
    <col min="16" max="16" width="10" bestFit="1" customWidth="1"/>
    <col min="17" max="18" width="7" bestFit="1" customWidth="1"/>
    <col min="19" max="19" width="7.5" bestFit="1" customWidth="1"/>
    <col min="20" max="20" width="7" bestFit="1" customWidth="1"/>
    <col min="21" max="21" width="9.1640625" bestFit="1" customWidth="1"/>
    <col min="22" max="22" width="10" bestFit="1" customWidth="1"/>
    <col min="23" max="24" width="7" bestFit="1" customWidth="1"/>
    <col min="25" max="25" width="7.5" bestFit="1" customWidth="1"/>
    <col min="26" max="26" width="7" bestFit="1" customWidth="1"/>
    <col min="27" max="27" width="9.1640625" bestFit="1" customWidth="1"/>
    <col min="28" max="28" width="10" bestFit="1" customWidth="1"/>
    <col min="29" max="29" width="9.33203125" bestFit="1" customWidth="1"/>
    <col min="31" max="31" width="7.5" bestFit="1" customWidth="1"/>
    <col min="32" max="32" width="10" bestFit="1" customWidth="1"/>
    <col min="33" max="37" width="11.33203125" bestFit="1" customWidth="1"/>
    <col min="43" max="43" width="3.83203125" bestFit="1" customWidth="1"/>
    <col min="44" max="44" width="12.33203125" bestFit="1" customWidth="1"/>
    <col min="45" max="45" width="10" bestFit="1" customWidth="1"/>
    <col min="46" max="46" width="12.33203125" bestFit="1" customWidth="1"/>
    <col min="47" max="47" width="12.1640625" bestFit="1" customWidth="1"/>
    <col min="49" max="49" width="4.1640625" bestFit="1" customWidth="1"/>
    <col min="50" max="50" width="17" bestFit="1" customWidth="1"/>
    <col min="51" max="51" width="20" bestFit="1" customWidth="1"/>
  </cols>
  <sheetData>
    <row r="1" spans="1:51" x14ac:dyDescent="0.2">
      <c r="A1" s="123" t="s">
        <v>0</v>
      </c>
      <c r="B1" s="125" t="s">
        <v>1</v>
      </c>
      <c r="C1" s="127" t="s">
        <v>16</v>
      </c>
      <c r="D1" s="50" t="s">
        <v>342</v>
      </c>
      <c r="E1" s="111" t="s">
        <v>2</v>
      </c>
      <c r="F1" s="112"/>
      <c r="G1" s="112"/>
      <c r="H1" s="112"/>
      <c r="I1" s="112"/>
      <c r="J1" s="113"/>
      <c r="K1" s="111" t="s">
        <v>3</v>
      </c>
      <c r="L1" s="112"/>
      <c r="M1" s="112"/>
      <c r="N1" s="112"/>
      <c r="O1" s="112"/>
      <c r="P1" s="113"/>
      <c r="Q1" s="111" t="s">
        <v>6</v>
      </c>
      <c r="R1" s="112"/>
      <c r="S1" s="112"/>
      <c r="T1" s="112"/>
      <c r="U1" s="112"/>
      <c r="V1" s="113"/>
      <c r="W1" s="111" t="s">
        <v>7</v>
      </c>
      <c r="X1" s="112"/>
      <c r="Y1" s="112"/>
      <c r="Z1" s="112"/>
      <c r="AA1" s="112"/>
      <c r="AB1" s="113"/>
      <c r="AC1" s="114" t="s">
        <v>5</v>
      </c>
      <c r="AE1" s="37"/>
      <c r="AF1" s="37"/>
      <c r="AG1" s="37" t="s">
        <v>2</v>
      </c>
      <c r="AH1" s="37" t="s">
        <v>3</v>
      </c>
      <c r="AI1" s="37" t="s">
        <v>6</v>
      </c>
      <c r="AJ1" s="37" t="s">
        <v>7</v>
      </c>
      <c r="AK1" s="37" t="s">
        <v>4</v>
      </c>
      <c r="AQ1" s="108" t="s">
        <v>5</v>
      </c>
      <c r="AR1" s="108"/>
      <c r="AS1" s="108"/>
      <c r="AT1" s="108"/>
      <c r="AU1" s="89"/>
      <c r="AV1" s="89"/>
      <c r="AW1" s="88"/>
      <c r="AX1" s="109" t="s">
        <v>5</v>
      </c>
      <c r="AY1" s="108"/>
    </row>
    <row r="2" spans="1:51" x14ac:dyDescent="0.2">
      <c r="A2" s="124"/>
      <c r="B2" s="126"/>
      <c r="C2" s="128"/>
      <c r="D2" s="51" t="s">
        <v>343</v>
      </c>
      <c r="E2" s="52" t="s">
        <v>343</v>
      </c>
      <c r="F2" s="53" t="s">
        <v>344</v>
      </c>
      <c r="G2" s="53" t="s">
        <v>345</v>
      </c>
      <c r="H2" s="53" t="s">
        <v>346</v>
      </c>
      <c r="I2" s="53" t="s">
        <v>347</v>
      </c>
      <c r="J2" s="54" t="s">
        <v>348</v>
      </c>
      <c r="K2" s="52" t="s">
        <v>343</v>
      </c>
      <c r="L2" s="53" t="s">
        <v>344</v>
      </c>
      <c r="M2" s="53" t="s">
        <v>345</v>
      </c>
      <c r="N2" s="53" t="s">
        <v>346</v>
      </c>
      <c r="O2" s="53" t="s">
        <v>347</v>
      </c>
      <c r="P2" s="55" t="s">
        <v>348</v>
      </c>
      <c r="Q2" s="52" t="s">
        <v>343</v>
      </c>
      <c r="R2" s="53" t="s">
        <v>344</v>
      </c>
      <c r="S2" s="53" t="s">
        <v>345</v>
      </c>
      <c r="T2" s="53" t="s">
        <v>346</v>
      </c>
      <c r="U2" s="53" t="s">
        <v>347</v>
      </c>
      <c r="V2" s="54" t="s">
        <v>348</v>
      </c>
      <c r="W2" s="52" t="s">
        <v>343</v>
      </c>
      <c r="X2" s="53" t="s">
        <v>344</v>
      </c>
      <c r="Y2" s="53" t="s">
        <v>345</v>
      </c>
      <c r="Z2" s="53" t="s">
        <v>346</v>
      </c>
      <c r="AA2" s="53" t="s">
        <v>347</v>
      </c>
      <c r="AB2" s="54" t="s">
        <v>348</v>
      </c>
      <c r="AC2" s="115"/>
      <c r="AE2" s="110" t="s">
        <v>351</v>
      </c>
      <c r="AF2" s="84" t="s">
        <v>352</v>
      </c>
      <c r="AG2" s="85">
        <v>0.76459420289855085</v>
      </c>
      <c r="AH2" s="85">
        <v>0.80993913043478227</v>
      </c>
      <c r="AI2" s="85">
        <v>0.67038985507246351</v>
      </c>
      <c r="AJ2" s="85">
        <v>0.78053913043478285</v>
      </c>
      <c r="AK2" s="85">
        <v>0.89896376811594203</v>
      </c>
      <c r="AQ2" s="90" t="s">
        <v>12</v>
      </c>
      <c r="AR2" s="90" t="s">
        <v>358</v>
      </c>
      <c r="AS2" s="90" t="s">
        <v>359</v>
      </c>
      <c r="AT2" s="90" t="s">
        <v>360</v>
      </c>
      <c r="AU2" s="91"/>
      <c r="AV2" s="91"/>
      <c r="AW2" s="90" t="s">
        <v>0</v>
      </c>
      <c r="AX2" s="92" t="s">
        <v>361</v>
      </c>
      <c r="AY2" s="90" t="s">
        <v>362</v>
      </c>
    </row>
    <row r="3" spans="1:51" x14ac:dyDescent="0.2">
      <c r="A3" s="56">
        <v>1</v>
      </c>
      <c r="B3" s="57">
        <v>1</v>
      </c>
      <c r="C3" s="116" t="s">
        <v>349</v>
      </c>
      <c r="D3" s="58">
        <v>1</v>
      </c>
      <c r="E3" s="59">
        <v>0.85709999999999997</v>
      </c>
      <c r="F3" s="56">
        <v>0.67623002784592701</v>
      </c>
      <c r="G3" s="56">
        <v>0.70896877050399698</v>
      </c>
      <c r="H3" s="56">
        <v>1.19646876575123E-3</v>
      </c>
      <c r="I3" s="56">
        <v>0.67623002784592701</v>
      </c>
      <c r="J3" s="60">
        <v>0.82811166853643903</v>
      </c>
      <c r="K3" s="59">
        <v>0.9</v>
      </c>
      <c r="L3" s="56">
        <v>0.76850437223911205</v>
      </c>
      <c r="M3" s="56">
        <v>0.79421175377709496</v>
      </c>
      <c r="N3" s="56">
        <v>1.14746811603773E-3</v>
      </c>
      <c r="O3" s="56">
        <v>0.76850437223911205</v>
      </c>
      <c r="P3" s="60">
        <v>0.89921785383568398</v>
      </c>
      <c r="Q3" s="59">
        <v>0.8</v>
      </c>
      <c r="R3" s="56">
        <v>0.613376743665763</v>
      </c>
      <c r="S3" s="56">
        <v>0.67358276035104403</v>
      </c>
      <c r="T3" s="56">
        <v>2.07620713404139E-3</v>
      </c>
      <c r="U3" s="56">
        <v>0.613376743665763</v>
      </c>
      <c r="V3" s="60">
        <v>0.70028946927881597</v>
      </c>
      <c r="W3" s="59">
        <v>0.97140000000000004</v>
      </c>
      <c r="X3" s="56">
        <v>0.75073183221476403</v>
      </c>
      <c r="Y3" s="56">
        <v>0.77480089579309697</v>
      </c>
      <c r="Z3" s="56">
        <v>9.1649149045609996E-4</v>
      </c>
      <c r="AA3" s="56">
        <v>0.75073183221476403</v>
      </c>
      <c r="AB3" s="60">
        <v>0.89339601950986003</v>
      </c>
      <c r="AC3" s="61" t="s">
        <v>342</v>
      </c>
      <c r="AE3" s="110"/>
      <c r="AF3" s="84" t="s">
        <v>353</v>
      </c>
      <c r="AG3" s="85">
        <v>0.78218809321948424</v>
      </c>
      <c r="AH3" s="85">
        <v>0.36839029857090494</v>
      </c>
      <c r="AI3" s="85">
        <v>0.46966979044675788</v>
      </c>
      <c r="AJ3" s="85">
        <v>0.33812054975543659</v>
      </c>
      <c r="AK3" s="85">
        <v>0.7925524991069518</v>
      </c>
      <c r="AQ3" s="2">
        <v>1</v>
      </c>
      <c r="AR3" s="2" t="s">
        <v>10</v>
      </c>
      <c r="AS3" s="2"/>
      <c r="AT3" s="2" t="s">
        <v>10</v>
      </c>
      <c r="AW3" s="2">
        <v>1</v>
      </c>
      <c r="AX3" s="86" t="s">
        <v>10</v>
      </c>
      <c r="AY3" s="2" t="s">
        <v>2</v>
      </c>
    </row>
    <row r="4" spans="1:51" x14ac:dyDescent="0.2">
      <c r="A4" s="36">
        <v>2</v>
      </c>
      <c r="B4" s="62">
        <v>2</v>
      </c>
      <c r="C4" s="117"/>
      <c r="D4" s="63">
        <v>1</v>
      </c>
      <c r="E4" s="64">
        <v>0.42859999999999998</v>
      </c>
      <c r="F4" s="36">
        <v>0.58548425670181004</v>
      </c>
      <c r="G4" s="36">
        <v>0.75621656222002798</v>
      </c>
      <c r="H4" s="36">
        <v>4.2017803939857601E-2</v>
      </c>
      <c r="I4" s="36">
        <v>0.58548425670181004</v>
      </c>
      <c r="J4" s="65">
        <v>0.83716084275926805</v>
      </c>
      <c r="K4" s="64">
        <v>0.87139999999999995</v>
      </c>
      <c r="L4" s="36">
        <v>0.69945902483803801</v>
      </c>
      <c r="M4" s="36">
        <v>0.76657295482499199</v>
      </c>
      <c r="N4" s="36">
        <v>1.6133253799385499E-3</v>
      </c>
      <c r="O4" s="36">
        <v>0.69945902483803801</v>
      </c>
      <c r="P4" s="60">
        <v>0.78937033031667903</v>
      </c>
      <c r="Q4" s="64">
        <v>0.5</v>
      </c>
      <c r="R4" s="36">
        <v>0.60000675235475798</v>
      </c>
      <c r="S4" s="36">
        <v>0.70581082212073398</v>
      </c>
      <c r="T4" s="36">
        <v>5.3938175060985801E-3</v>
      </c>
      <c r="U4" s="36">
        <v>0.60000675235475798</v>
      </c>
      <c r="V4" s="65">
        <v>0.77940447075026298</v>
      </c>
      <c r="W4" s="64">
        <v>0.78569999999999995</v>
      </c>
      <c r="X4" s="36">
        <v>0.73696196696587901</v>
      </c>
      <c r="Y4" s="36">
        <v>0.79129801371267805</v>
      </c>
      <c r="Z4" s="36">
        <v>1.22008486817191E-3</v>
      </c>
      <c r="AA4" s="36">
        <v>0.73696196696587901</v>
      </c>
      <c r="AB4" s="65">
        <v>0.84564438291958399</v>
      </c>
      <c r="AC4" s="66" t="s">
        <v>342</v>
      </c>
      <c r="AE4" s="110"/>
      <c r="AF4" s="84" t="s">
        <v>354</v>
      </c>
      <c r="AG4" s="85">
        <v>0.78218809360000008</v>
      </c>
      <c r="AH4" s="85">
        <v>0.3683902987999999</v>
      </c>
      <c r="AI4" s="85">
        <v>0.46966979040000006</v>
      </c>
      <c r="AJ4" s="85">
        <v>0.33812055080000009</v>
      </c>
      <c r="AK4" s="85">
        <v>0.79255249960000018</v>
      </c>
      <c r="AQ4" s="2">
        <v>2</v>
      </c>
      <c r="AR4" s="2" t="s">
        <v>10</v>
      </c>
      <c r="AS4" s="2"/>
      <c r="AT4" s="2" t="s">
        <v>10</v>
      </c>
      <c r="AW4" s="2">
        <v>2</v>
      </c>
      <c r="AX4" s="86" t="s">
        <v>10</v>
      </c>
      <c r="AY4" s="2" t="s">
        <v>2</v>
      </c>
    </row>
    <row r="5" spans="1:51" ht="17" thickBot="1" x14ac:dyDescent="0.25">
      <c r="A5" s="36">
        <v>3</v>
      </c>
      <c r="B5" s="62">
        <v>3</v>
      </c>
      <c r="C5" s="118"/>
      <c r="D5" s="67">
        <v>1</v>
      </c>
      <c r="E5" s="68">
        <v>0.78569999999999995</v>
      </c>
      <c r="F5" s="69">
        <v>0.82431768562112495</v>
      </c>
      <c r="G5" s="69">
        <v>0.84803848351750999</v>
      </c>
      <c r="H5" s="69">
        <v>2.38556104055273E-3</v>
      </c>
      <c r="I5" s="69">
        <v>0.82431768562112495</v>
      </c>
      <c r="J5" s="70">
        <v>0.82103303074836698</v>
      </c>
      <c r="K5" s="68">
        <v>0.85709999999999997</v>
      </c>
      <c r="L5" s="69">
        <v>0.72612613503421997</v>
      </c>
      <c r="M5" s="69">
        <v>0.77920598132269703</v>
      </c>
      <c r="N5" s="69">
        <v>2.1384718802957099E-3</v>
      </c>
      <c r="O5" s="69">
        <v>0.72612613503421997</v>
      </c>
      <c r="P5" s="71">
        <v>0.73865768909454299</v>
      </c>
      <c r="Q5" s="68">
        <v>0.64290000000000003</v>
      </c>
      <c r="R5" s="69">
        <v>0.61184862639222803</v>
      </c>
      <c r="S5" s="69">
        <v>0.73753815037863502</v>
      </c>
      <c r="T5" s="69">
        <v>5.5953204278401704E-3</v>
      </c>
      <c r="U5" s="69">
        <v>0.61184862639222803</v>
      </c>
      <c r="V5" s="70">
        <v>0.80273222572037095</v>
      </c>
      <c r="W5" s="68">
        <v>0.9143</v>
      </c>
      <c r="X5" s="69">
        <v>0.77407406483377705</v>
      </c>
      <c r="Y5" s="69">
        <v>0.817736708266394</v>
      </c>
      <c r="Z5" s="69">
        <v>2.0528814198249598E-3</v>
      </c>
      <c r="AA5" s="69">
        <v>0.77407406483377705</v>
      </c>
      <c r="AB5" s="70">
        <v>0.78922135744776001</v>
      </c>
      <c r="AC5" s="72" t="s">
        <v>342</v>
      </c>
      <c r="AE5" s="110"/>
      <c r="AF5" s="84" t="s">
        <v>355</v>
      </c>
      <c r="AG5" s="85">
        <f>0.000835873277566857 * 100</f>
        <v>8.3587327756685703E-2</v>
      </c>
      <c r="AH5" s="85">
        <f>0.000497636578195455 * 100</f>
        <v>4.9763657819545504E-2</v>
      </c>
      <c r="AI5" s="85">
        <f>0.00132873474443185 * 100</f>
        <v>0.13287347444318501</v>
      </c>
      <c r="AJ5" s="85">
        <f>0.000436965719979658 * 100</f>
        <v>4.3696571997965804E-2</v>
      </c>
      <c r="AK5" s="85">
        <f>0.00138827116282709 * 100</f>
        <v>0.138827116282709</v>
      </c>
      <c r="AQ5" s="2">
        <v>3</v>
      </c>
      <c r="AR5" s="2" t="s">
        <v>10</v>
      </c>
      <c r="AS5" s="2"/>
      <c r="AT5" s="2" t="s">
        <v>10</v>
      </c>
      <c r="AW5" s="2">
        <v>3</v>
      </c>
      <c r="AX5" s="86" t="s">
        <v>10</v>
      </c>
      <c r="AY5" s="2" t="s">
        <v>2</v>
      </c>
    </row>
    <row r="6" spans="1:51" ht="17" thickBot="1" x14ac:dyDescent="0.25">
      <c r="A6" s="119"/>
      <c r="B6" s="120"/>
      <c r="C6" s="120"/>
      <c r="D6" s="121"/>
      <c r="E6" s="121"/>
      <c r="F6" s="121"/>
      <c r="G6" s="121"/>
      <c r="H6" s="121"/>
      <c r="I6" s="121"/>
      <c r="J6" s="121"/>
      <c r="K6" s="121"/>
      <c r="L6" s="121"/>
      <c r="M6" s="121"/>
      <c r="N6" s="121"/>
      <c r="O6" s="121"/>
      <c r="P6" s="121"/>
      <c r="Q6" s="121"/>
      <c r="R6" s="121"/>
      <c r="S6" s="121"/>
      <c r="T6" s="121"/>
      <c r="U6" s="121"/>
      <c r="V6" s="121"/>
      <c r="W6" s="121"/>
      <c r="X6" s="121"/>
      <c r="Y6" s="121"/>
      <c r="Z6" s="121"/>
      <c r="AA6" s="121"/>
      <c r="AB6" s="121"/>
      <c r="AC6" s="122"/>
      <c r="AE6" s="110" t="s">
        <v>356</v>
      </c>
      <c r="AF6" s="84" t="s">
        <v>352</v>
      </c>
      <c r="AG6" s="85">
        <v>0.73292318840579729</v>
      </c>
      <c r="AH6" s="85">
        <v>0.79627536231884055</v>
      </c>
      <c r="AI6" s="85">
        <v>0.74161159420289857</v>
      </c>
      <c r="AJ6" s="85">
        <v>0.75734637681159411</v>
      </c>
      <c r="AK6" s="4">
        <v>0.86252753623188383</v>
      </c>
      <c r="AQ6" s="2">
        <v>4</v>
      </c>
      <c r="AR6" s="2" t="s">
        <v>2</v>
      </c>
      <c r="AS6" s="2"/>
      <c r="AT6" s="2" t="s">
        <v>2</v>
      </c>
      <c r="AW6" s="2">
        <v>4</v>
      </c>
      <c r="AX6" s="86" t="s">
        <v>2</v>
      </c>
      <c r="AY6" s="2" t="s">
        <v>2</v>
      </c>
    </row>
    <row r="7" spans="1:51" x14ac:dyDescent="0.2">
      <c r="A7" s="36">
        <v>7</v>
      </c>
      <c r="B7" s="62">
        <v>7</v>
      </c>
      <c r="C7" s="116" t="s">
        <v>349</v>
      </c>
      <c r="D7" s="73">
        <v>0</v>
      </c>
      <c r="E7" s="74">
        <v>0.92859999999999998</v>
      </c>
      <c r="F7" s="75">
        <v>0.87530165697847095</v>
      </c>
      <c r="G7" s="75">
        <v>0.84868398777076104</v>
      </c>
      <c r="H7" s="75">
        <v>2.42452648069177E-3</v>
      </c>
      <c r="I7" s="75">
        <v>0.87530165697847095</v>
      </c>
      <c r="J7" s="76">
        <v>0.79459183918578202</v>
      </c>
      <c r="K7" s="77">
        <v>0.87139999999999995</v>
      </c>
      <c r="L7" s="75">
        <v>0.535412653429167</v>
      </c>
      <c r="M7" s="75">
        <v>0.44272487418992101</v>
      </c>
      <c r="N7" s="75">
        <v>1.3718325794408301E-3</v>
      </c>
      <c r="O7" s="75">
        <v>0.535412653429167</v>
      </c>
      <c r="P7" s="78">
        <v>0.24520372508891899</v>
      </c>
      <c r="Q7" s="77">
        <v>0.68569999999999998</v>
      </c>
      <c r="R7" s="75">
        <v>0.62373411144529001</v>
      </c>
      <c r="S7" s="75">
        <v>0.581747804369245</v>
      </c>
      <c r="T7" s="75">
        <v>2.8055307056222599E-3</v>
      </c>
      <c r="U7" s="75">
        <v>0.62373411144529001</v>
      </c>
      <c r="V7" s="76">
        <v>0.470262320605771</v>
      </c>
      <c r="W7" s="77">
        <v>0.87139999999999995</v>
      </c>
      <c r="X7" s="75">
        <v>0.68030523572649204</v>
      </c>
      <c r="Y7" s="75">
        <v>0.63724545027528401</v>
      </c>
      <c r="Z7" s="75">
        <v>1.72997902845963E-3</v>
      </c>
      <c r="AA7" s="75">
        <v>0.68030523572649204</v>
      </c>
      <c r="AB7" s="76">
        <v>0.512452319184584</v>
      </c>
      <c r="AC7" s="79" t="s">
        <v>2</v>
      </c>
      <c r="AE7" s="110"/>
      <c r="AF7" s="84" t="s">
        <v>353</v>
      </c>
      <c r="AG7" s="85">
        <v>0.80146372648647801</v>
      </c>
      <c r="AH7" s="85">
        <v>0.36905608453069361</v>
      </c>
      <c r="AI7" s="85">
        <v>0.49304202881881126</v>
      </c>
      <c r="AJ7" s="85">
        <v>0.33916137068612184</v>
      </c>
      <c r="AK7" s="4">
        <v>0.8110252437932145</v>
      </c>
      <c r="AQ7" s="2">
        <v>5</v>
      </c>
      <c r="AR7" s="2" t="s">
        <v>2</v>
      </c>
      <c r="AS7" s="2"/>
      <c r="AT7" s="2" t="s">
        <v>2</v>
      </c>
      <c r="AW7" s="2">
        <v>5</v>
      </c>
      <c r="AX7" s="86" t="s">
        <v>2</v>
      </c>
      <c r="AY7" s="2" t="s">
        <v>2</v>
      </c>
    </row>
    <row r="8" spans="1:51" ht="17" thickBot="1" x14ac:dyDescent="0.25">
      <c r="A8" s="36">
        <v>8</v>
      </c>
      <c r="B8" s="62">
        <v>8</v>
      </c>
      <c r="C8" s="118"/>
      <c r="D8" s="80">
        <v>0</v>
      </c>
      <c r="E8" s="81">
        <v>0.98570000000000002</v>
      </c>
      <c r="F8" s="69">
        <v>0.97252568687711405</v>
      </c>
      <c r="G8" s="69">
        <v>0.97464201535497397</v>
      </c>
      <c r="H8" s="69">
        <v>1.4391233239855E-2</v>
      </c>
      <c r="I8" s="69">
        <v>0.97252568687711405</v>
      </c>
      <c r="J8" s="70">
        <v>0.97142857142857097</v>
      </c>
      <c r="K8" s="68">
        <v>0.84289999999999998</v>
      </c>
      <c r="L8" s="69">
        <v>0.62460872403212897</v>
      </c>
      <c r="M8" s="69">
        <v>0.57388915526015405</v>
      </c>
      <c r="N8" s="69">
        <v>1.0210795974957601E-2</v>
      </c>
      <c r="O8" s="69">
        <v>0.62460872403212897</v>
      </c>
      <c r="P8" s="71">
        <v>0.40153820450816802</v>
      </c>
      <c r="Q8" s="68">
        <v>0.95709999999999995</v>
      </c>
      <c r="R8" s="69">
        <v>0.88541274666786196</v>
      </c>
      <c r="S8" s="69">
        <v>0.90121320486068701</v>
      </c>
      <c r="T8" s="69">
        <v>1.9942821642117799E-2</v>
      </c>
      <c r="U8" s="69">
        <v>0.88541274666786196</v>
      </c>
      <c r="V8" s="70">
        <v>0.92142857419592905</v>
      </c>
      <c r="W8" s="68">
        <v>0.92859999999999998</v>
      </c>
      <c r="X8" s="69">
        <v>0.31754245460033398</v>
      </c>
      <c r="Y8" s="69">
        <v>0.21662628586803101</v>
      </c>
      <c r="Z8" s="69">
        <v>1.1549574090167799E-3</v>
      </c>
      <c r="AA8" s="69">
        <v>0.31754245460033398</v>
      </c>
      <c r="AB8" s="70">
        <v>3.01921525837055E-2</v>
      </c>
      <c r="AC8" s="72" t="s">
        <v>2</v>
      </c>
      <c r="AE8" s="110"/>
      <c r="AF8" s="84" t="s">
        <v>354</v>
      </c>
      <c r="AG8" s="85">
        <v>0.64935206000000001</v>
      </c>
      <c r="AH8" s="85">
        <v>0.28529631999999999</v>
      </c>
      <c r="AI8" s="85">
        <v>0.45183795999999998</v>
      </c>
      <c r="AJ8" s="85">
        <v>0.10960428999999999</v>
      </c>
      <c r="AK8" s="4">
        <v>0.66417245999999996</v>
      </c>
      <c r="AQ8" s="2">
        <v>6</v>
      </c>
      <c r="AR8" s="2" t="s">
        <v>2</v>
      </c>
      <c r="AS8" s="2"/>
      <c r="AT8" s="2" t="s">
        <v>2</v>
      </c>
      <c r="AW8" s="2">
        <v>6</v>
      </c>
      <c r="AX8" s="86" t="s">
        <v>2</v>
      </c>
      <c r="AY8" s="2" t="s">
        <v>2</v>
      </c>
    </row>
    <row r="9" spans="1:51" ht="17" thickBot="1" x14ac:dyDescent="0.25">
      <c r="A9" s="119"/>
      <c r="B9" s="120"/>
      <c r="C9" s="120"/>
      <c r="D9" s="121"/>
      <c r="E9" s="121"/>
      <c r="F9" s="121"/>
      <c r="G9" s="121"/>
      <c r="H9" s="121"/>
      <c r="I9" s="121"/>
      <c r="J9" s="121"/>
      <c r="K9" s="121"/>
      <c r="L9" s="121"/>
      <c r="M9" s="121"/>
      <c r="N9" s="121"/>
      <c r="O9" s="121"/>
      <c r="P9" s="121"/>
      <c r="Q9" s="121"/>
      <c r="R9" s="121"/>
      <c r="S9" s="121"/>
      <c r="T9" s="121"/>
      <c r="U9" s="121"/>
      <c r="V9" s="121"/>
      <c r="W9" s="121"/>
      <c r="X9" s="121"/>
      <c r="Y9" s="121"/>
      <c r="Z9" s="121"/>
      <c r="AA9" s="121"/>
      <c r="AB9" s="121"/>
      <c r="AC9" s="122"/>
      <c r="AE9" s="110"/>
      <c r="AF9" s="84" t="s">
        <v>355</v>
      </c>
      <c r="AG9" s="85">
        <f>0.00106017689711916 * 100</f>
        <v>0.106017689711916</v>
      </c>
      <c r="AH9" s="85">
        <f>0.000635468240694277 * 100</f>
        <v>6.3546824069427701E-2</v>
      </c>
      <c r="AI9" s="85">
        <f>0.00103963553699265 * 100</f>
        <v>0.10396355369926499</v>
      </c>
      <c r="AJ9" s="85">
        <f>0.00049034636248169 * 100</f>
        <v>4.9034636248168999E-2</v>
      </c>
      <c r="AK9" s="4">
        <f>0.00127471722043784 * 100</f>
        <v>0.12747172204378399</v>
      </c>
      <c r="AQ9" s="2">
        <v>7</v>
      </c>
      <c r="AR9" s="2" t="s">
        <v>2</v>
      </c>
      <c r="AS9" s="2"/>
      <c r="AT9" s="2" t="s">
        <v>2</v>
      </c>
      <c r="AW9" s="2">
        <v>7</v>
      </c>
      <c r="AX9" s="86" t="s">
        <v>2</v>
      </c>
      <c r="AY9" s="2" t="s">
        <v>7</v>
      </c>
    </row>
    <row r="10" spans="1:51" x14ac:dyDescent="0.2">
      <c r="A10" s="36">
        <v>41</v>
      </c>
      <c r="B10" s="62">
        <v>41</v>
      </c>
      <c r="C10" s="116" t="s">
        <v>350</v>
      </c>
      <c r="D10" s="73">
        <v>0</v>
      </c>
      <c r="E10" s="77">
        <v>0.98570000000000002</v>
      </c>
      <c r="F10" s="82">
        <v>0.95379586560385499</v>
      </c>
      <c r="G10" s="75">
        <v>0.95379586560385499</v>
      </c>
      <c r="H10" s="75">
        <v>0</v>
      </c>
      <c r="I10" s="75">
        <v>0.95379586560385499</v>
      </c>
      <c r="J10" s="76">
        <v>0.81428571428571395</v>
      </c>
      <c r="K10" s="77">
        <v>0.87139999999999995</v>
      </c>
      <c r="L10" s="75">
        <v>0.27388434750693103</v>
      </c>
      <c r="M10" s="75">
        <v>0.21545196622609999</v>
      </c>
      <c r="N10" s="75">
        <v>6.4504632194099999E-5</v>
      </c>
      <c r="O10" s="75">
        <v>0.27388434750693103</v>
      </c>
      <c r="P10" s="78">
        <v>6.1095483201954997E-3</v>
      </c>
      <c r="Q10" s="77">
        <v>0.87139999999999995</v>
      </c>
      <c r="R10" s="75">
        <v>0.68556819728442597</v>
      </c>
      <c r="S10" s="75">
        <v>0.65786670531545299</v>
      </c>
      <c r="T10" s="75">
        <v>0</v>
      </c>
      <c r="U10" s="75">
        <v>0.68556819728442597</v>
      </c>
      <c r="V10" s="76">
        <v>0.507096130547246</v>
      </c>
      <c r="W10" s="77">
        <v>0.8286</v>
      </c>
      <c r="X10" s="75">
        <v>0.25088507660797599</v>
      </c>
      <c r="Y10" s="75">
        <v>0.200884207657405</v>
      </c>
      <c r="Z10" s="75">
        <v>8.8748924567200006E-5</v>
      </c>
      <c r="AA10" s="75">
        <v>0.25088507660797599</v>
      </c>
      <c r="AB10" s="76">
        <v>2.9704190258470002E-4</v>
      </c>
      <c r="AC10" s="79" t="s">
        <v>2</v>
      </c>
      <c r="AQ10" s="2">
        <v>8</v>
      </c>
      <c r="AR10" s="2" t="s">
        <v>2</v>
      </c>
      <c r="AS10" s="2"/>
      <c r="AT10" s="2" t="s">
        <v>2</v>
      </c>
      <c r="AW10" s="2">
        <v>8</v>
      </c>
      <c r="AX10" s="86" t="s">
        <v>2</v>
      </c>
      <c r="AY10" s="2" t="s">
        <v>2</v>
      </c>
    </row>
    <row r="11" spans="1:51" ht="17" thickBot="1" x14ac:dyDescent="0.25">
      <c r="A11" s="36">
        <v>42</v>
      </c>
      <c r="B11" s="62">
        <v>42</v>
      </c>
      <c r="C11" s="118"/>
      <c r="D11" s="80">
        <v>0</v>
      </c>
      <c r="E11" s="68">
        <v>0.98570000000000002</v>
      </c>
      <c r="F11" s="83">
        <v>0.95379586560385499</v>
      </c>
      <c r="G11" s="69">
        <v>0.95379586560385499</v>
      </c>
      <c r="H11" s="69">
        <v>0</v>
      </c>
      <c r="I11" s="69">
        <v>0.95379586560385499</v>
      </c>
      <c r="J11" s="70">
        <v>0.81428571428571395</v>
      </c>
      <c r="K11" s="68">
        <v>0.78569999999999995</v>
      </c>
      <c r="L11" s="69">
        <v>0.30082714493785501</v>
      </c>
      <c r="M11" s="69">
        <v>0.251790405171258</v>
      </c>
      <c r="N11" s="69">
        <v>4.2867986485400001E-5</v>
      </c>
      <c r="O11" s="69">
        <v>0.30082714493785501</v>
      </c>
      <c r="P11" s="71">
        <v>2.6356535564575801E-3</v>
      </c>
      <c r="Q11" s="68">
        <v>0.72860000000000003</v>
      </c>
      <c r="R11" s="69">
        <v>0.65001762126173201</v>
      </c>
      <c r="S11" s="69">
        <v>0.61408701602901705</v>
      </c>
      <c r="T11" s="69">
        <v>0</v>
      </c>
      <c r="U11" s="69">
        <v>0.65001762126173201</v>
      </c>
      <c r="V11" s="70">
        <v>0.49613898534859902</v>
      </c>
      <c r="W11" s="68">
        <v>0.88570000000000004</v>
      </c>
      <c r="X11" s="69">
        <v>0.25440925657749103</v>
      </c>
      <c r="Y11" s="69">
        <v>0.19773073877607</v>
      </c>
      <c r="Z11" s="69">
        <v>2.0570876741999999E-5</v>
      </c>
      <c r="AA11" s="69">
        <v>0.25440925657749103</v>
      </c>
      <c r="AB11" s="70">
        <v>1.19734511577657E-3</v>
      </c>
      <c r="AC11" s="72" t="s">
        <v>2</v>
      </c>
      <c r="AQ11" s="2">
        <v>9</v>
      </c>
      <c r="AR11" s="2" t="s">
        <v>7</v>
      </c>
      <c r="AS11" s="2"/>
      <c r="AT11" s="2" t="s">
        <v>7</v>
      </c>
      <c r="AW11" s="2">
        <v>9</v>
      </c>
      <c r="AX11" s="86" t="s">
        <v>7</v>
      </c>
      <c r="AY11" s="2" t="s">
        <v>2</v>
      </c>
    </row>
    <row r="12" spans="1:51" ht="17" thickBot="1" x14ac:dyDescent="0.25">
      <c r="A12" s="119"/>
      <c r="B12" s="120"/>
      <c r="C12" s="120"/>
      <c r="D12" s="121"/>
      <c r="E12" s="121"/>
      <c r="F12" s="121"/>
      <c r="G12" s="121"/>
      <c r="H12" s="121"/>
      <c r="I12" s="121"/>
      <c r="J12" s="121"/>
      <c r="K12" s="121"/>
      <c r="L12" s="121"/>
      <c r="M12" s="121"/>
      <c r="N12" s="121"/>
      <c r="O12" s="121"/>
      <c r="P12" s="121"/>
      <c r="Q12" s="121"/>
      <c r="R12" s="121"/>
      <c r="S12" s="121"/>
      <c r="T12" s="121"/>
      <c r="U12" s="121"/>
      <c r="V12" s="121"/>
      <c r="W12" s="121"/>
      <c r="X12" s="121"/>
      <c r="Y12" s="121"/>
      <c r="Z12" s="121"/>
      <c r="AA12" s="121"/>
      <c r="AB12" s="121"/>
      <c r="AC12" s="122"/>
      <c r="AQ12" s="2">
        <v>10</v>
      </c>
      <c r="AR12" s="2" t="s">
        <v>2</v>
      </c>
      <c r="AS12" s="2"/>
      <c r="AT12" s="2" t="s">
        <v>2</v>
      </c>
      <c r="AW12" s="2">
        <v>10</v>
      </c>
      <c r="AX12" s="86" t="s">
        <v>2</v>
      </c>
      <c r="AY12" s="2" t="s">
        <v>2</v>
      </c>
    </row>
    <row r="13" spans="1:51" x14ac:dyDescent="0.2">
      <c r="A13" s="36">
        <v>50</v>
      </c>
      <c r="B13" s="62">
        <v>50</v>
      </c>
      <c r="C13" s="116" t="s">
        <v>349</v>
      </c>
      <c r="D13" s="73">
        <v>0</v>
      </c>
      <c r="E13" s="77">
        <v>0.85709999999999997</v>
      </c>
      <c r="F13" s="75">
        <v>0.924801595721926</v>
      </c>
      <c r="G13" s="75">
        <v>0.92174726043428601</v>
      </c>
      <c r="H13" s="75">
        <v>1.61963552236557E-3</v>
      </c>
      <c r="I13" s="75">
        <v>0.924801595721926</v>
      </c>
      <c r="J13" s="76">
        <v>0.89523809552192601</v>
      </c>
      <c r="K13" s="77">
        <v>0.78569999999999995</v>
      </c>
      <c r="L13" s="75">
        <v>0.83327414946896605</v>
      </c>
      <c r="M13" s="75">
        <v>0.81893491574696098</v>
      </c>
      <c r="N13" s="75">
        <v>1.189015672675E-4</v>
      </c>
      <c r="O13" s="75">
        <v>0.83327414946896605</v>
      </c>
      <c r="P13" s="78">
        <v>0.72830339095422203</v>
      </c>
      <c r="Q13" s="77">
        <v>0.1714</v>
      </c>
      <c r="R13" s="75">
        <v>0.43839752461228998</v>
      </c>
      <c r="S13" s="75">
        <v>0.41916209906339602</v>
      </c>
      <c r="T13" s="75">
        <v>1.61963552236557E-3</v>
      </c>
      <c r="U13" s="75">
        <v>0.43839752461228998</v>
      </c>
      <c r="V13" s="76">
        <v>0.17744898008448701</v>
      </c>
      <c r="W13" s="74">
        <v>0.87139999999999995</v>
      </c>
      <c r="X13" s="75">
        <v>0.66973504998854205</v>
      </c>
      <c r="Y13" s="75">
        <v>0.64606706521340695</v>
      </c>
      <c r="Z13" s="75">
        <v>1.561904093251E-4</v>
      </c>
      <c r="AA13" s="75">
        <v>0.66973504998854205</v>
      </c>
      <c r="AB13" s="76">
        <v>0.54848159999985702</v>
      </c>
      <c r="AC13" s="79" t="s">
        <v>7</v>
      </c>
      <c r="AQ13" s="2">
        <v>11</v>
      </c>
      <c r="AR13" s="2" t="s">
        <v>3</v>
      </c>
      <c r="AS13" s="2"/>
      <c r="AT13" s="2" t="s">
        <v>3</v>
      </c>
      <c r="AW13" s="2">
        <v>11</v>
      </c>
      <c r="AX13" s="86" t="s">
        <v>3</v>
      </c>
      <c r="AY13" s="2" t="s">
        <v>2</v>
      </c>
    </row>
    <row r="14" spans="1:51" ht="17" thickBot="1" x14ac:dyDescent="0.25">
      <c r="A14" s="36">
        <v>51</v>
      </c>
      <c r="B14" s="62">
        <v>51</v>
      </c>
      <c r="C14" s="118"/>
      <c r="D14" s="80">
        <v>0</v>
      </c>
      <c r="E14" s="68">
        <v>0.65710000000000002</v>
      </c>
      <c r="F14" s="69">
        <v>0.54560134921755099</v>
      </c>
      <c r="G14" s="69">
        <v>0.51357541063002099</v>
      </c>
      <c r="H14" s="69">
        <v>6.6921918237182699E-3</v>
      </c>
      <c r="I14" s="69">
        <v>0.54560134921755099</v>
      </c>
      <c r="J14" s="70">
        <v>0.33481023625603701</v>
      </c>
      <c r="K14" s="81">
        <v>0.8</v>
      </c>
      <c r="L14" s="69">
        <v>0.44820169125284398</v>
      </c>
      <c r="M14" s="69">
        <v>0.37211542917149398</v>
      </c>
      <c r="N14" s="69">
        <v>1.80128852537434E-3</v>
      </c>
      <c r="O14" s="69">
        <v>0.44820169125284398</v>
      </c>
      <c r="P14" s="71">
        <v>0.147407741418906</v>
      </c>
      <c r="Q14" s="68">
        <v>0.45710000000000001</v>
      </c>
      <c r="R14" s="69">
        <v>0.37357107273169898</v>
      </c>
      <c r="S14" s="69">
        <v>0.33150004361356999</v>
      </c>
      <c r="T14" s="69">
        <v>3.0303623859903599E-3</v>
      </c>
      <c r="U14" s="69">
        <v>0.37357107273169898</v>
      </c>
      <c r="V14" s="70">
        <v>0.105605571929897</v>
      </c>
      <c r="W14" s="68">
        <v>0.7</v>
      </c>
      <c r="X14" s="69">
        <v>0.41031771174498899</v>
      </c>
      <c r="Y14" s="69">
        <v>0.342141533962317</v>
      </c>
      <c r="Z14" s="69">
        <v>1.9369761226698699E-3</v>
      </c>
      <c r="AA14" s="69">
        <v>0.41031771174498899</v>
      </c>
      <c r="AB14" s="70">
        <v>0.12300717961043101</v>
      </c>
      <c r="AC14" s="72" t="s">
        <v>3</v>
      </c>
      <c r="AQ14" s="2">
        <v>12</v>
      </c>
      <c r="AR14" s="2" t="s">
        <v>7</v>
      </c>
      <c r="AS14" s="2"/>
      <c r="AT14" s="2" t="s">
        <v>7</v>
      </c>
      <c r="AW14" s="2">
        <v>12</v>
      </c>
      <c r="AX14" s="86" t="s">
        <v>7</v>
      </c>
      <c r="AY14" s="2" t="s">
        <v>2</v>
      </c>
    </row>
    <row r="15" spans="1:51" ht="17" thickBot="1" x14ac:dyDescent="0.25">
      <c r="A15" s="119"/>
      <c r="B15" s="120"/>
      <c r="C15" s="120"/>
      <c r="D15" s="121"/>
      <c r="E15" s="121"/>
      <c r="F15" s="121"/>
      <c r="G15" s="121"/>
      <c r="H15" s="121"/>
      <c r="I15" s="121"/>
      <c r="J15" s="121"/>
      <c r="K15" s="121"/>
      <c r="L15" s="121"/>
      <c r="M15" s="121"/>
      <c r="N15" s="121"/>
      <c r="O15" s="121"/>
      <c r="P15" s="121"/>
      <c r="Q15" s="121"/>
      <c r="R15" s="121"/>
      <c r="S15" s="121"/>
      <c r="T15" s="121"/>
      <c r="U15" s="121"/>
      <c r="V15" s="121"/>
      <c r="W15" s="121"/>
      <c r="X15" s="121"/>
      <c r="Y15" s="121"/>
      <c r="Z15" s="121"/>
      <c r="AA15" s="121"/>
      <c r="AB15" s="121"/>
      <c r="AC15" s="122"/>
      <c r="AQ15" s="2">
        <v>13</v>
      </c>
      <c r="AR15" s="2" t="s">
        <v>3</v>
      </c>
      <c r="AS15" s="2"/>
      <c r="AT15" s="2" t="s">
        <v>3</v>
      </c>
      <c r="AW15" s="2">
        <v>13</v>
      </c>
      <c r="AX15" s="86" t="s">
        <v>3</v>
      </c>
      <c r="AY15" s="2" t="s">
        <v>2</v>
      </c>
    </row>
    <row r="16" spans="1:51" x14ac:dyDescent="0.2">
      <c r="A16" s="36">
        <v>90</v>
      </c>
      <c r="B16" s="62">
        <v>90</v>
      </c>
      <c r="C16" s="116" t="s">
        <v>350</v>
      </c>
      <c r="D16" s="73">
        <v>0</v>
      </c>
      <c r="E16" s="77">
        <v>1</v>
      </c>
      <c r="F16" s="82">
        <v>0.949286861079079</v>
      </c>
      <c r="G16" s="75">
        <v>0.949286861079079</v>
      </c>
      <c r="H16" s="75">
        <v>0</v>
      </c>
      <c r="I16" s="75">
        <v>0.949286861079079</v>
      </c>
      <c r="J16" s="76">
        <v>0.78571428571428503</v>
      </c>
      <c r="K16" s="77">
        <v>0.72860000000000003</v>
      </c>
      <c r="L16" s="75">
        <v>0.25247444404023001</v>
      </c>
      <c r="M16" s="75">
        <v>0.19774592625243301</v>
      </c>
      <c r="N16" s="75">
        <v>0</v>
      </c>
      <c r="O16" s="75">
        <v>0.25247444404023001</v>
      </c>
      <c r="P16" s="78">
        <v>3.6205971347430001E-4</v>
      </c>
      <c r="Q16" s="77">
        <v>0.78569999999999995</v>
      </c>
      <c r="R16" s="75">
        <v>0.512456642304148</v>
      </c>
      <c r="S16" s="75">
        <v>0.47340398728847499</v>
      </c>
      <c r="T16" s="75">
        <v>0</v>
      </c>
      <c r="U16" s="75">
        <v>0.512456642304148</v>
      </c>
      <c r="V16" s="76">
        <v>0.33649909502959602</v>
      </c>
      <c r="W16" s="77">
        <v>0.9</v>
      </c>
      <c r="X16" s="75">
        <v>0.25734698431832398</v>
      </c>
      <c r="Y16" s="75">
        <v>0.20176334615264599</v>
      </c>
      <c r="Z16" s="75">
        <v>2.4546351882500001E-5</v>
      </c>
      <c r="AA16" s="75">
        <v>0.25734698431832398</v>
      </c>
      <c r="AB16" s="76">
        <v>1.4727540048110001E-4</v>
      </c>
      <c r="AC16" s="79" t="s">
        <v>2</v>
      </c>
      <c r="AQ16" s="2">
        <v>14</v>
      </c>
      <c r="AR16" s="2" t="s">
        <v>3</v>
      </c>
      <c r="AS16" s="2"/>
      <c r="AT16" s="2" t="s">
        <v>3</v>
      </c>
      <c r="AW16" s="2">
        <v>14</v>
      </c>
      <c r="AX16" s="86" t="s">
        <v>3</v>
      </c>
      <c r="AY16" s="2" t="s">
        <v>2</v>
      </c>
    </row>
    <row r="17" spans="1:51" ht="17" thickBot="1" x14ac:dyDescent="0.25">
      <c r="A17" s="36">
        <v>91</v>
      </c>
      <c r="B17" s="62">
        <v>91</v>
      </c>
      <c r="C17" s="118"/>
      <c r="D17" s="80">
        <v>0</v>
      </c>
      <c r="E17" s="68">
        <v>0.6</v>
      </c>
      <c r="F17" s="83">
        <v>0.67394143215247504</v>
      </c>
      <c r="G17" s="69">
        <v>0.66433150661843099</v>
      </c>
      <c r="H17" s="69">
        <v>2.9348885906594099E-3</v>
      </c>
      <c r="I17" s="69">
        <v>0.67394143215247504</v>
      </c>
      <c r="J17" s="70">
        <v>0.50659013603414804</v>
      </c>
      <c r="K17" s="68">
        <v>0.7</v>
      </c>
      <c r="L17" s="69">
        <v>0.40499885891164999</v>
      </c>
      <c r="M17" s="69">
        <v>0.32108307565961502</v>
      </c>
      <c r="N17" s="69">
        <v>6.9356733583849999E-4</v>
      </c>
      <c r="O17" s="69">
        <v>0.40499885891164999</v>
      </c>
      <c r="P17" s="71">
        <v>0.123158008971118</v>
      </c>
      <c r="Q17" s="68">
        <v>0.7</v>
      </c>
      <c r="R17" s="69">
        <v>0.66662668074880305</v>
      </c>
      <c r="S17" s="69">
        <v>0.65973916394369903</v>
      </c>
      <c r="T17" s="69">
        <v>2.5776625677410999E-3</v>
      </c>
      <c r="U17" s="69">
        <v>0.66662668074880305</v>
      </c>
      <c r="V17" s="70">
        <v>0.49438775612839603</v>
      </c>
      <c r="W17" s="68">
        <v>0.77139999999999997</v>
      </c>
      <c r="X17" s="69">
        <v>0.33264905129160199</v>
      </c>
      <c r="Y17" s="69">
        <v>0.23420285220657</v>
      </c>
      <c r="Z17" s="69">
        <v>3.839761451153E-4</v>
      </c>
      <c r="AA17" s="69">
        <v>0.33264905129160199</v>
      </c>
      <c r="AB17" s="70">
        <v>2.9194882033126601E-2</v>
      </c>
      <c r="AC17" s="72" t="s">
        <v>2</v>
      </c>
      <c r="AQ17" s="2">
        <v>15</v>
      </c>
      <c r="AR17" s="2" t="s">
        <v>2</v>
      </c>
      <c r="AS17" s="2"/>
      <c r="AT17" s="2" t="s">
        <v>2</v>
      </c>
      <c r="AW17" s="2">
        <v>15</v>
      </c>
      <c r="AX17" s="86" t="s">
        <v>2</v>
      </c>
      <c r="AY17" s="2" t="s">
        <v>2</v>
      </c>
    </row>
    <row r="18" spans="1:51" x14ac:dyDescent="0.2">
      <c r="AQ18" s="2">
        <v>16</v>
      </c>
      <c r="AR18" s="2" t="s">
        <v>2</v>
      </c>
      <c r="AS18" s="2"/>
      <c r="AT18" s="2" t="s">
        <v>2</v>
      </c>
      <c r="AW18" s="2">
        <v>16</v>
      </c>
      <c r="AX18" s="86" t="s">
        <v>2</v>
      </c>
      <c r="AY18" s="2" t="s">
        <v>7</v>
      </c>
    </row>
    <row r="19" spans="1:51" x14ac:dyDescent="0.2">
      <c r="V19" s="5"/>
      <c r="W19" s="5"/>
      <c r="X19" s="5"/>
      <c r="Y19" s="5"/>
      <c r="Z19" s="5"/>
      <c r="AA19" s="5"/>
      <c r="AB19" s="5"/>
      <c r="AC19" s="5"/>
      <c r="AQ19" s="2">
        <v>17</v>
      </c>
      <c r="AR19" s="2" t="s">
        <v>3</v>
      </c>
      <c r="AS19" s="2"/>
      <c r="AT19" s="2" t="s">
        <v>3</v>
      </c>
      <c r="AW19" s="2">
        <v>17</v>
      </c>
      <c r="AX19" s="86" t="s">
        <v>3</v>
      </c>
      <c r="AY19" s="2" t="s">
        <v>2</v>
      </c>
    </row>
    <row r="20" spans="1:51" x14ac:dyDescent="0.2">
      <c r="V20" s="5"/>
      <c r="W20" s="5"/>
      <c r="X20" s="5"/>
      <c r="Y20" s="5"/>
      <c r="Z20" s="5"/>
      <c r="AA20" s="5"/>
      <c r="AB20" s="5"/>
      <c r="AC20" s="5"/>
      <c r="AQ20" s="2">
        <v>18</v>
      </c>
      <c r="AR20" s="2" t="s">
        <v>3</v>
      </c>
      <c r="AS20" s="2"/>
      <c r="AT20" s="2" t="s">
        <v>3</v>
      </c>
      <c r="AW20" s="2">
        <v>18</v>
      </c>
      <c r="AX20" s="86" t="s">
        <v>3</v>
      </c>
      <c r="AY20" s="2" t="s">
        <v>2</v>
      </c>
    </row>
    <row r="21" spans="1:51" x14ac:dyDescent="0.2">
      <c r="V21" s="5"/>
      <c r="W21" s="5"/>
      <c r="X21" s="5"/>
      <c r="Y21" s="5"/>
      <c r="Z21" s="5"/>
      <c r="AA21" s="5"/>
      <c r="AB21" s="5"/>
      <c r="AC21" s="5"/>
      <c r="AQ21" s="2">
        <v>19</v>
      </c>
      <c r="AR21" s="2" t="s">
        <v>2</v>
      </c>
      <c r="AS21" s="2"/>
      <c r="AT21" s="2" t="s">
        <v>2</v>
      </c>
      <c r="AW21" s="2">
        <v>19</v>
      </c>
      <c r="AX21" s="86" t="s">
        <v>2</v>
      </c>
      <c r="AY21" s="2" t="s">
        <v>2</v>
      </c>
    </row>
    <row r="22" spans="1:51" x14ac:dyDescent="0.2">
      <c r="V22" s="5"/>
      <c r="W22" s="5"/>
      <c r="X22" s="5"/>
      <c r="Y22" s="5"/>
      <c r="Z22" s="5"/>
      <c r="AA22" s="5"/>
      <c r="AB22" s="5"/>
      <c r="AC22" s="5"/>
      <c r="AQ22" s="2">
        <v>20</v>
      </c>
      <c r="AR22" s="2" t="s">
        <v>3</v>
      </c>
      <c r="AS22" s="2"/>
      <c r="AT22" s="2" t="s">
        <v>3</v>
      </c>
      <c r="AW22" s="2">
        <v>20</v>
      </c>
      <c r="AX22" s="86" t="s">
        <v>3</v>
      </c>
      <c r="AY22" s="2" t="s">
        <v>2</v>
      </c>
    </row>
    <row r="23" spans="1:51" x14ac:dyDescent="0.2">
      <c r="V23" s="5"/>
      <c r="W23" s="5"/>
      <c r="X23" s="5"/>
      <c r="Y23" s="5"/>
      <c r="Z23" s="5"/>
      <c r="AA23" s="5"/>
      <c r="AB23" s="5"/>
      <c r="AC23" s="5"/>
      <c r="AQ23" s="2">
        <v>21</v>
      </c>
      <c r="AR23" s="2" t="s">
        <v>2</v>
      </c>
      <c r="AS23" s="2"/>
      <c r="AT23" s="2" t="s">
        <v>2</v>
      </c>
      <c r="AW23" s="2">
        <v>21</v>
      </c>
      <c r="AX23" s="86" t="s">
        <v>2</v>
      </c>
      <c r="AY23" s="2" t="s">
        <v>2</v>
      </c>
    </row>
    <row r="24" spans="1:51" x14ac:dyDescent="0.2">
      <c r="V24" s="5"/>
      <c r="W24" s="5"/>
      <c r="X24" s="5"/>
      <c r="Y24" s="5"/>
      <c r="Z24" s="5"/>
      <c r="AA24" s="5"/>
      <c r="AB24" s="5"/>
      <c r="AC24" s="5"/>
      <c r="AQ24" s="2">
        <v>22</v>
      </c>
      <c r="AR24" s="2" t="s">
        <v>3</v>
      </c>
      <c r="AS24" s="2"/>
      <c r="AT24" s="2" t="s">
        <v>3</v>
      </c>
      <c r="AW24" s="2">
        <v>22</v>
      </c>
      <c r="AX24" s="86" t="s">
        <v>3</v>
      </c>
      <c r="AY24" s="2" t="s">
        <v>2</v>
      </c>
    </row>
    <row r="25" spans="1:51" x14ac:dyDescent="0.2">
      <c r="V25" s="5"/>
      <c r="W25" s="5"/>
      <c r="X25" s="5"/>
      <c r="Y25" s="5"/>
      <c r="Z25" s="5"/>
      <c r="AA25" s="5"/>
      <c r="AB25" s="5"/>
      <c r="AC25" s="5"/>
      <c r="AQ25" s="2">
        <v>23</v>
      </c>
      <c r="AR25" s="2" t="s">
        <v>3</v>
      </c>
      <c r="AS25" s="2"/>
      <c r="AT25" s="2" t="s">
        <v>3</v>
      </c>
      <c r="AW25" s="2">
        <v>23</v>
      </c>
      <c r="AX25" s="86" t="s">
        <v>3</v>
      </c>
      <c r="AY25" s="2" t="s">
        <v>2</v>
      </c>
    </row>
    <row r="26" spans="1:51" x14ac:dyDescent="0.2">
      <c r="V26" s="5"/>
      <c r="W26" s="5"/>
      <c r="X26" s="5"/>
      <c r="Y26" s="5"/>
      <c r="Z26" s="5"/>
      <c r="AA26" s="5"/>
      <c r="AB26" s="5"/>
      <c r="AC26" s="5"/>
      <c r="AQ26" s="2">
        <v>24</v>
      </c>
      <c r="AR26" s="2" t="s">
        <v>3</v>
      </c>
      <c r="AS26" s="2"/>
      <c r="AT26" s="2" t="s">
        <v>3</v>
      </c>
      <c r="AW26" s="2">
        <v>24</v>
      </c>
      <c r="AX26" s="86" t="s">
        <v>3</v>
      </c>
      <c r="AY26" s="2" t="s">
        <v>2</v>
      </c>
    </row>
    <row r="27" spans="1:51" x14ac:dyDescent="0.2">
      <c r="V27" s="5"/>
      <c r="W27" s="5"/>
      <c r="X27" s="5"/>
      <c r="Y27" s="5"/>
      <c r="Z27" s="5"/>
      <c r="AA27" s="5"/>
      <c r="AB27" s="5"/>
      <c r="AC27" s="5"/>
      <c r="AQ27" s="2">
        <v>25</v>
      </c>
      <c r="AR27" s="2" t="s">
        <v>3</v>
      </c>
      <c r="AS27" s="2"/>
      <c r="AT27" s="2" t="s">
        <v>3</v>
      </c>
      <c r="AW27" s="2">
        <v>25</v>
      </c>
      <c r="AX27" s="86" t="s">
        <v>3</v>
      </c>
      <c r="AY27" s="2" t="s">
        <v>2</v>
      </c>
    </row>
    <row r="28" spans="1:51" x14ac:dyDescent="0.2">
      <c r="V28" s="5"/>
      <c r="W28" s="5"/>
      <c r="X28" s="5"/>
      <c r="Y28" s="5"/>
      <c r="Z28" s="5"/>
      <c r="AA28" s="5"/>
      <c r="AB28" s="5"/>
      <c r="AC28" s="5"/>
      <c r="AQ28" s="2">
        <v>26</v>
      </c>
      <c r="AR28" s="2" t="s">
        <v>2</v>
      </c>
      <c r="AS28" s="2"/>
      <c r="AT28" s="2" t="s">
        <v>2</v>
      </c>
      <c r="AW28" s="2">
        <v>26</v>
      </c>
      <c r="AX28" s="87" t="s">
        <v>2</v>
      </c>
    </row>
    <row r="29" spans="1:51" x14ac:dyDescent="0.2">
      <c r="V29" s="5"/>
      <c r="W29" s="5"/>
      <c r="X29" s="5"/>
      <c r="Y29" s="5"/>
      <c r="Z29" s="5"/>
      <c r="AA29" s="5"/>
      <c r="AB29" s="5"/>
      <c r="AC29" s="5"/>
      <c r="AQ29" s="2">
        <v>27</v>
      </c>
      <c r="AR29" s="2" t="s">
        <v>7</v>
      </c>
      <c r="AS29" s="2"/>
      <c r="AT29" s="2" t="s">
        <v>7</v>
      </c>
      <c r="AW29" s="2">
        <v>27</v>
      </c>
      <c r="AX29" s="86" t="s">
        <v>7</v>
      </c>
    </row>
    <row r="30" spans="1:51" x14ac:dyDescent="0.2">
      <c r="V30" s="5"/>
      <c r="W30" s="5"/>
      <c r="X30" s="5"/>
      <c r="Y30" s="5"/>
      <c r="Z30" s="5"/>
      <c r="AA30" s="5"/>
      <c r="AB30" s="5"/>
      <c r="AC30" s="5"/>
      <c r="AQ30" s="2">
        <v>28</v>
      </c>
      <c r="AR30" s="2" t="s">
        <v>2</v>
      </c>
      <c r="AS30" s="2"/>
      <c r="AT30" s="2" t="s">
        <v>2</v>
      </c>
      <c r="AW30" s="2">
        <v>28</v>
      </c>
      <c r="AX30" s="86" t="s">
        <v>2</v>
      </c>
    </row>
    <row r="31" spans="1:51" x14ac:dyDescent="0.2">
      <c r="V31" s="5"/>
      <c r="W31" s="5"/>
      <c r="X31" s="5"/>
      <c r="Y31" s="5"/>
      <c r="Z31" s="5"/>
      <c r="AA31" s="5"/>
      <c r="AB31" s="5"/>
      <c r="AC31" s="5"/>
      <c r="AQ31" s="2">
        <v>29</v>
      </c>
      <c r="AR31" s="2" t="s">
        <v>7</v>
      </c>
      <c r="AS31" s="2"/>
      <c r="AT31" s="2" t="s">
        <v>7</v>
      </c>
      <c r="AW31" s="2">
        <v>29</v>
      </c>
      <c r="AX31" s="86" t="s">
        <v>7</v>
      </c>
    </row>
    <row r="32" spans="1:51" x14ac:dyDescent="0.2">
      <c r="AQ32" s="2">
        <v>30</v>
      </c>
      <c r="AR32" s="2" t="s">
        <v>7</v>
      </c>
      <c r="AS32" s="2"/>
      <c r="AT32" s="2" t="s">
        <v>7</v>
      </c>
      <c r="AW32" s="2">
        <v>30</v>
      </c>
      <c r="AX32" s="86" t="s">
        <v>7</v>
      </c>
    </row>
    <row r="33" spans="43:50" x14ac:dyDescent="0.2">
      <c r="AQ33" s="2">
        <v>31</v>
      </c>
      <c r="AR33" s="2" t="s">
        <v>2</v>
      </c>
      <c r="AS33" s="2"/>
      <c r="AT33" s="2" t="s">
        <v>2</v>
      </c>
      <c r="AW33" s="2">
        <v>31</v>
      </c>
      <c r="AX33" s="86" t="s">
        <v>2</v>
      </c>
    </row>
    <row r="34" spans="43:50" x14ac:dyDescent="0.2">
      <c r="AQ34" s="2">
        <v>32</v>
      </c>
      <c r="AR34" s="2" t="s">
        <v>2</v>
      </c>
      <c r="AS34" s="2"/>
      <c r="AT34" s="2" t="s">
        <v>2</v>
      </c>
      <c r="AW34" s="2">
        <v>32</v>
      </c>
      <c r="AX34" s="86" t="s">
        <v>2</v>
      </c>
    </row>
    <row r="35" spans="43:50" x14ac:dyDescent="0.2">
      <c r="AQ35" s="2">
        <v>33</v>
      </c>
      <c r="AR35" s="2" t="s">
        <v>3</v>
      </c>
      <c r="AS35" s="2"/>
      <c r="AT35" s="2" t="s">
        <v>3</v>
      </c>
      <c r="AW35" s="2">
        <v>33</v>
      </c>
      <c r="AX35" s="86" t="s">
        <v>3</v>
      </c>
    </row>
    <row r="36" spans="43:50" x14ac:dyDescent="0.2">
      <c r="AQ36" s="2">
        <v>34</v>
      </c>
      <c r="AR36" s="2" t="s">
        <v>7</v>
      </c>
      <c r="AS36" s="2"/>
      <c r="AT36" s="2" t="s">
        <v>7</v>
      </c>
      <c r="AW36" s="2">
        <v>34</v>
      </c>
      <c r="AX36" s="86" t="s">
        <v>7</v>
      </c>
    </row>
    <row r="37" spans="43:50" x14ac:dyDescent="0.2">
      <c r="AQ37" s="2">
        <v>35</v>
      </c>
      <c r="AR37" s="2" t="s">
        <v>7</v>
      </c>
      <c r="AS37" s="2"/>
      <c r="AT37" s="2" t="s">
        <v>7</v>
      </c>
      <c r="AW37" s="2">
        <v>35</v>
      </c>
      <c r="AX37" s="86" t="s">
        <v>7</v>
      </c>
    </row>
    <row r="38" spans="43:50" x14ac:dyDescent="0.2">
      <c r="AQ38" s="2">
        <v>36</v>
      </c>
      <c r="AR38" s="2" t="s">
        <v>2</v>
      </c>
      <c r="AS38" s="2"/>
      <c r="AT38" s="2" t="s">
        <v>2</v>
      </c>
      <c r="AW38" s="2">
        <v>36</v>
      </c>
      <c r="AX38" s="86" t="s">
        <v>2</v>
      </c>
    </row>
    <row r="39" spans="43:50" x14ac:dyDescent="0.2">
      <c r="AQ39" s="2">
        <v>37</v>
      </c>
      <c r="AR39" s="2" t="s">
        <v>7</v>
      </c>
      <c r="AS39" s="2"/>
      <c r="AT39" s="2" t="s">
        <v>7</v>
      </c>
      <c r="AW39" s="2">
        <v>37</v>
      </c>
      <c r="AX39" s="86" t="s">
        <v>7</v>
      </c>
    </row>
    <row r="40" spans="43:50" x14ac:dyDescent="0.2">
      <c r="AQ40" s="2">
        <v>38</v>
      </c>
      <c r="AR40" s="2" t="s">
        <v>3</v>
      </c>
      <c r="AS40" s="2"/>
      <c r="AT40" s="2" t="s">
        <v>3</v>
      </c>
      <c r="AW40" s="2">
        <v>38</v>
      </c>
      <c r="AX40" s="86" t="s">
        <v>3</v>
      </c>
    </row>
    <row r="41" spans="43:50" x14ac:dyDescent="0.2">
      <c r="AQ41" s="2">
        <v>39</v>
      </c>
      <c r="AR41" s="2" t="s">
        <v>2</v>
      </c>
      <c r="AS41" s="2"/>
      <c r="AT41" s="2" t="s">
        <v>2</v>
      </c>
      <c r="AW41" s="2">
        <v>39</v>
      </c>
      <c r="AX41" s="86" t="s">
        <v>2</v>
      </c>
    </row>
    <row r="42" spans="43:50" x14ac:dyDescent="0.2">
      <c r="AQ42" s="2">
        <v>40</v>
      </c>
      <c r="AR42" s="2"/>
      <c r="AS42" s="2" t="s">
        <v>2</v>
      </c>
      <c r="AT42" s="2" t="s">
        <v>2</v>
      </c>
      <c r="AW42" s="2">
        <v>40</v>
      </c>
      <c r="AX42" s="86" t="s">
        <v>2</v>
      </c>
    </row>
    <row r="43" spans="43:50" x14ac:dyDescent="0.2">
      <c r="AQ43" s="2">
        <v>41</v>
      </c>
      <c r="AR43" s="2"/>
      <c r="AS43" s="2" t="s">
        <v>2</v>
      </c>
      <c r="AT43" s="2" t="s">
        <v>2</v>
      </c>
      <c r="AW43" s="2">
        <v>41</v>
      </c>
      <c r="AX43" s="86" t="s">
        <v>7</v>
      </c>
    </row>
    <row r="44" spans="43:50" x14ac:dyDescent="0.2">
      <c r="AQ44" s="2">
        <v>42</v>
      </c>
      <c r="AR44" s="2"/>
      <c r="AS44" s="2" t="s">
        <v>2</v>
      </c>
      <c r="AT44" s="2" t="s">
        <v>2</v>
      </c>
      <c r="AW44" s="2">
        <v>42</v>
      </c>
      <c r="AX44" s="86" t="s">
        <v>3</v>
      </c>
    </row>
    <row r="45" spans="43:50" x14ac:dyDescent="0.2">
      <c r="AQ45" s="2">
        <v>43</v>
      </c>
      <c r="AR45" s="2"/>
      <c r="AS45" s="2" t="s">
        <v>2</v>
      </c>
      <c r="AT45" s="2" t="s">
        <v>2</v>
      </c>
      <c r="AW45" s="2">
        <v>43</v>
      </c>
      <c r="AX45" s="86" t="s">
        <v>2</v>
      </c>
    </row>
    <row r="46" spans="43:50" x14ac:dyDescent="0.2">
      <c r="AQ46" s="2">
        <v>44</v>
      </c>
      <c r="AR46" s="2"/>
      <c r="AS46" s="2" t="s">
        <v>2</v>
      </c>
      <c r="AT46" s="2" t="s">
        <v>2</v>
      </c>
      <c r="AW46" s="2">
        <v>44</v>
      </c>
      <c r="AX46" s="86" t="s">
        <v>2</v>
      </c>
    </row>
    <row r="47" spans="43:50" x14ac:dyDescent="0.2">
      <c r="AQ47" s="2">
        <v>45</v>
      </c>
      <c r="AR47" s="2"/>
      <c r="AS47" s="2" t="s">
        <v>2</v>
      </c>
      <c r="AT47" s="2" t="s">
        <v>2</v>
      </c>
      <c r="AW47" s="2">
        <v>45</v>
      </c>
      <c r="AX47" s="86" t="s">
        <v>7</v>
      </c>
    </row>
    <row r="48" spans="43:50" x14ac:dyDescent="0.2">
      <c r="AQ48" s="2">
        <v>46</v>
      </c>
      <c r="AR48" s="2"/>
      <c r="AS48" s="2" t="s">
        <v>7</v>
      </c>
      <c r="AT48" s="2" t="s">
        <v>7</v>
      </c>
      <c r="AW48" s="2">
        <v>46</v>
      </c>
      <c r="AX48" s="86" t="s">
        <v>7</v>
      </c>
    </row>
    <row r="49" spans="43:50" x14ac:dyDescent="0.2">
      <c r="AQ49" s="2">
        <v>47</v>
      </c>
      <c r="AR49" s="2"/>
      <c r="AS49" s="2" t="s">
        <v>2</v>
      </c>
      <c r="AT49" s="2" t="s">
        <v>2</v>
      </c>
      <c r="AW49" s="2">
        <v>47</v>
      </c>
      <c r="AX49" s="86" t="s">
        <v>2</v>
      </c>
    </row>
    <row r="50" spans="43:50" x14ac:dyDescent="0.2">
      <c r="AQ50" s="2">
        <v>48</v>
      </c>
      <c r="AR50" s="2"/>
      <c r="AS50" s="2" t="s">
        <v>2</v>
      </c>
      <c r="AT50" s="2" t="s">
        <v>2</v>
      </c>
      <c r="AW50" s="2">
        <v>48</v>
      </c>
      <c r="AX50" s="86" t="s">
        <v>7</v>
      </c>
    </row>
    <row r="51" spans="43:50" x14ac:dyDescent="0.2">
      <c r="AQ51" s="2">
        <v>49</v>
      </c>
      <c r="AR51" s="2" t="s">
        <v>2</v>
      </c>
      <c r="AS51" s="2"/>
      <c r="AT51" s="2" t="s">
        <v>2</v>
      </c>
      <c r="AW51" s="2">
        <v>49</v>
      </c>
      <c r="AX51" s="86" t="s">
        <v>357</v>
      </c>
    </row>
    <row r="52" spans="43:50" x14ac:dyDescent="0.2">
      <c r="AQ52" s="2">
        <v>50</v>
      </c>
      <c r="AR52" s="2" t="s">
        <v>7</v>
      </c>
      <c r="AS52" s="2"/>
      <c r="AT52" s="2" t="s">
        <v>7</v>
      </c>
      <c r="AW52" s="2">
        <v>50</v>
      </c>
      <c r="AX52" s="86" t="s">
        <v>2</v>
      </c>
    </row>
    <row r="53" spans="43:50" x14ac:dyDescent="0.2">
      <c r="AQ53" s="2">
        <v>51</v>
      </c>
      <c r="AR53" s="2" t="s">
        <v>3</v>
      </c>
      <c r="AS53" s="2"/>
      <c r="AT53" s="2" t="s">
        <v>3</v>
      </c>
      <c r="AW53" s="2">
        <v>51</v>
      </c>
      <c r="AX53" s="86" t="s">
        <v>7</v>
      </c>
    </row>
    <row r="54" spans="43:50" x14ac:dyDescent="0.2">
      <c r="AQ54" s="2">
        <v>52</v>
      </c>
      <c r="AR54" s="2" t="s">
        <v>2</v>
      </c>
      <c r="AS54" s="2"/>
      <c r="AT54" s="2" t="s">
        <v>2</v>
      </c>
      <c r="AW54" s="2">
        <v>52</v>
      </c>
      <c r="AX54" s="86" t="s">
        <v>7</v>
      </c>
    </row>
    <row r="55" spans="43:50" x14ac:dyDescent="0.2">
      <c r="AQ55" s="2">
        <v>53</v>
      </c>
      <c r="AR55" s="2" t="s">
        <v>2</v>
      </c>
      <c r="AS55" s="2"/>
      <c r="AT55" s="2" t="s">
        <v>2</v>
      </c>
      <c r="AW55" s="2">
        <v>53</v>
      </c>
      <c r="AX55" s="86" t="s">
        <v>357</v>
      </c>
    </row>
    <row r="56" spans="43:50" x14ac:dyDescent="0.2">
      <c r="AQ56" s="2">
        <v>54</v>
      </c>
      <c r="AR56" s="2" t="s">
        <v>7</v>
      </c>
      <c r="AS56" s="2"/>
      <c r="AT56" s="2" t="s">
        <v>7</v>
      </c>
      <c r="AW56" s="2">
        <v>54</v>
      </c>
      <c r="AX56" s="86" t="s">
        <v>2</v>
      </c>
    </row>
    <row r="57" spans="43:50" x14ac:dyDescent="0.2">
      <c r="AQ57" s="2">
        <v>55</v>
      </c>
      <c r="AR57" s="2" t="s">
        <v>7</v>
      </c>
      <c r="AS57" s="2"/>
      <c r="AT57" s="2" t="s">
        <v>7</v>
      </c>
      <c r="AW57" s="2">
        <v>55</v>
      </c>
      <c r="AX57" s="86" t="s">
        <v>3</v>
      </c>
    </row>
    <row r="58" spans="43:50" x14ac:dyDescent="0.2">
      <c r="AQ58" s="2">
        <v>56</v>
      </c>
      <c r="AR58" s="2" t="s">
        <v>2</v>
      </c>
      <c r="AS58" s="2"/>
      <c r="AT58" s="2" t="s">
        <v>2</v>
      </c>
      <c r="AW58" s="2">
        <v>56</v>
      </c>
      <c r="AX58" s="86" t="s">
        <v>3</v>
      </c>
    </row>
    <row r="59" spans="43:50" x14ac:dyDescent="0.2">
      <c r="AQ59" s="2">
        <v>57</v>
      </c>
      <c r="AR59" s="2" t="s">
        <v>7</v>
      </c>
      <c r="AS59" s="2"/>
      <c r="AT59" s="2" t="s">
        <v>7</v>
      </c>
      <c r="AW59" s="2">
        <v>57</v>
      </c>
      <c r="AX59" s="86" t="s">
        <v>6</v>
      </c>
    </row>
    <row r="60" spans="43:50" x14ac:dyDescent="0.2">
      <c r="AQ60" s="2">
        <v>58</v>
      </c>
      <c r="AR60" s="2" t="s">
        <v>370</v>
      </c>
      <c r="AS60" s="2"/>
      <c r="AT60" s="2" t="s">
        <v>370</v>
      </c>
      <c r="AW60" s="2">
        <v>58</v>
      </c>
      <c r="AX60" s="86" t="s">
        <v>6</v>
      </c>
    </row>
    <row r="61" spans="43:50" x14ac:dyDescent="0.2">
      <c r="AQ61" s="2">
        <v>59</v>
      </c>
      <c r="AR61" s="2" t="s">
        <v>2</v>
      </c>
      <c r="AS61" s="2"/>
      <c r="AT61" s="2" t="s">
        <v>2</v>
      </c>
      <c r="AW61" s="2">
        <v>59</v>
      </c>
      <c r="AX61" s="86" t="s">
        <v>7</v>
      </c>
    </row>
    <row r="62" spans="43:50" x14ac:dyDescent="0.2">
      <c r="AQ62" s="2">
        <v>60</v>
      </c>
      <c r="AR62" s="2" t="s">
        <v>7</v>
      </c>
      <c r="AS62" s="2"/>
      <c r="AT62" s="2" t="s">
        <v>7</v>
      </c>
      <c r="AW62" s="2">
        <v>60</v>
      </c>
      <c r="AX62" s="86" t="s">
        <v>7</v>
      </c>
    </row>
    <row r="63" spans="43:50" x14ac:dyDescent="0.2">
      <c r="AQ63" s="2">
        <v>61</v>
      </c>
      <c r="AR63" s="2" t="s">
        <v>7</v>
      </c>
      <c r="AS63" s="2"/>
      <c r="AT63" s="2" t="s">
        <v>7</v>
      </c>
      <c r="AW63" s="2">
        <v>61</v>
      </c>
      <c r="AX63" s="86" t="s">
        <v>7</v>
      </c>
    </row>
    <row r="64" spans="43:50" x14ac:dyDescent="0.2">
      <c r="AQ64" s="2">
        <v>62</v>
      </c>
      <c r="AR64" s="2" t="s">
        <v>370</v>
      </c>
      <c r="AS64" s="2"/>
      <c r="AT64" s="2" t="s">
        <v>370</v>
      </c>
      <c r="AW64" s="2">
        <v>62</v>
      </c>
      <c r="AX64" s="86" t="s">
        <v>7</v>
      </c>
    </row>
    <row r="65" spans="43:50" x14ac:dyDescent="0.2">
      <c r="AQ65" s="2">
        <v>63</v>
      </c>
      <c r="AR65" s="2" t="s">
        <v>2</v>
      </c>
      <c r="AS65" s="2"/>
      <c r="AT65" s="2" t="s">
        <v>2</v>
      </c>
      <c r="AW65" s="2">
        <v>63</v>
      </c>
      <c r="AX65" s="86" t="s">
        <v>2</v>
      </c>
    </row>
    <row r="66" spans="43:50" x14ac:dyDescent="0.2">
      <c r="AQ66" s="2">
        <v>64</v>
      </c>
      <c r="AR66" s="2" t="s">
        <v>3</v>
      </c>
      <c r="AS66" s="2"/>
      <c r="AT66" s="2" t="s">
        <v>3</v>
      </c>
      <c r="AW66" s="2">
        <v>64</v>
      </c>
      <c r="AX66" s="86" t="s">
        <v>2</v>
      </c>
    </row>
    <row r="67" spans="43:50" x14ac:dyDescent="0.2">
      <c r="AQ67" s="2">
        <v>65</v>
      </c>
      <c r="AR67" s="2" t="s">
        <v>3</v>
      </c>
      <c r="AS67" s="2"/>
      <c r="AT67" s="2" t="s">
        <v>3</v>
      </c>
      <c r="AW67" s="2">
        <v>65</v>
      </c>
      <c r="AX67" s="86" t="s">
        <v>2</v>
      </c>
    </row>
    <row r="68" spans="43:50" x14ac:dyDescent="0.2">
      <c r="AQ68" s="2">
        <v>66</v>
      </c>
      <c r="AR68" s="2"/>
      <c r="AS68" s="2" t="s">
        <v>2</v>
      </c>
      <c r="AT68" s="2" t="s">
        <v>2</v>
      </c>
      <c r="AW68" s="2">
        <v>66</v>
      </c>
      <c r="AX68" s="86" t="s">
        <v>7</v>
      </c>
    </row>
    <row r="69" spans="43:50" x14ac:dyDescent="0.2">
      <c r="AQ69" s="2">
        <v>67</v>
      </c>
      <c r="AR69" s="2"/>
      <c r="AS69" s="2" t="s">
        <v>2</v>
      </c>
      <c r="AT69" s="2" t="s">
        <v>2</v>
      </c>
      <c r="AW69" s="2">
        <v>67</v>
      </c>
      <c r="AX69" s="86" t="s">
        <v>6</v>
      </c>
    </row>
    <row r="70" spans="43:50" x14ac:dyDescent="0.2">
      <c r="AQ70" s="2">
        <v>68</v>
      </c>
      <c r="AR70" s="2"/>
      <c r="AS70" s="2" t="s">
        <v>2</v>
      </c>
      <c r="AT70" s="2" t="s">
        <v>2</v>
      </c>
      <c r="AW70" s="2">
        <v>68</v>
      </c>
      <c r="AX70" s="86" t="s">
        <v>6</v>
      </c>
    </row>
    <row r="71" spans="43:50" x14ac:dyDescent="0.2">
      <c r="AQ71" s="2">
        <v>69</v>
      </c>
      <c r="AR71" s="2"/>
      <c r="AS71" s="2" t="s">
        <v>2</v>
      </c>
      <c r="AT71" s="2" t="s">
        <v>2</v>
      </c>
      <c r="AW71" s="2">
        <v>69</v>
      </c>
      <c r="AX71" s="86" t="s">
        <v>3</v>
      </c>
    </row>
    <row r="72" spans="43:50" x14ac:dyDescent="0.2">
      <c r="AQ72" s="2">
        <v>70</v>
      </c>
      <c r="AR72" s="2"/>
      <c r="AS72" s="2" t="s">
        <v>2</v>
      </c>
      <c r="AT72" s="2" t="s">
        <v>2</v>
      </c>
    </row>
    <row r="73" spans="43:50" x14ac:dyDescent="0.2">
      <c r="AQ73" s="2">
        <v>71</v>
      </c>
      <c r="AR73" s="2"/>
      <c r="AS73" s="2" t="s">
        <v>2</v>
      </c>
      <c r="AT73" s="2" t="s">
        <v>2</v>
      </c>
    </row>
    <row r="74" spans="43:50" x14ac:dyDescent="0.2">
      <c r="AQ74" s="2">
        <v>72</v>
      </c>
      <c r="AR74" s="2"/>
      <c r="AS74" s="2" t="s">
        <v>7</v>
      </c>
      <c r="AT74" s="2" t="s">
        <v>7</v>
      </c>
    </row>
    <row r="75" spans="43:50" x14ac:dyDescent="0.2">
      <c r="AQ75" s="2">
        <v>73</v>
      </c>
      <c r="AR75" s="2" t="s">
        <v>6</v>
      </c>
      <c r="AS75" s="2"/>
      <c r="AT75" s="2" t="s">
        <v>6</v>
      </c>
    </row>
    <row r="76" spans="43:50" x14ac:dyDescent="0.2">
      <c r="AQ76" s="2">
        <v>74</v>
      </c>
      <c r="AR76" s="2" t="s">
        <v>6</v>
      </c>
      <c r="AS76" s="2"/>
      <c r="AT76" s="2" t="s">
        <v>6</v>
      </c>
    </row>
    <row r="77" spans="43:50" x14ac:dyDescent="0.2">
      <c r="AQ77" s="2">
        <v>75</v>
      </c>
      <c r="AR77" s="2"/>
      <c r="AS77" s="2" t="s">
        <v>2</v>
      </c>
      <c r="AT77" s="2" t="s">
        <v>2</v>
      </c>
    </row>
    <row r="78" spans="43:50" x14ac:dyDescent="0.2">
      <c r="AQ78" s="2">
        <v>76</v>
      </c>
      <c r="AR78" s="2"/>
      <c r="AS78" s="2" t="s">
        <v>2</v>
      </c>
      <c r="AT78" s="2" t="s">
        <v>2</v>
      </c>
    </row>
    <row r="79" spans="43:50" x14ac:dyDescent="0.2">
      <c r="AQ79" s="2">
        <v>77</v>
      </c>
      <c r="AR79" s="2" t="s">
        <v>7</v>
      </c>
      <c r="AS79" s="2"/>
      <c r="AT79" s="2" t="s">
        <v>7</v>
      </c>
    </row>
    <row r="80" spans="43:50" x14ac:dyDescent="0.2">
      <c r="AQ80" s="2">
        <v>78</v>
      </c>
      <c r="AR80" s="2" t="s">
        <v>7</v>
      </c>
      <c r="AS80" s="2"/>
      <c r="AT80" s="2" t="s">
        <v>7</v>
      </c>
    </row>
    <row r="81" spans="43:46" x14ac:dyDescent="0.2">
      <c r="AQ81" s="2">
        <v>79</v>
      </c>
      <c r="AR81" s="2" t="s">
        <v>7</v>
      </c>
      <c r="AS81" s="2"/>
      <c r="AT81" s="2" t="s">
        <v>7</v>
      </c>
    </row>
    <row r="82" spans="43:46" x14ac:dyDescent="0.2">
      <c r="AQ82" s="2">
        <v>80</v>
      </c>
      <c r="AR82" s="2" t="s">
        <v>7</v>
      </c>
      <c r="AS82" s="2"/>
      <c r="AT82" s="2" t="s">
        <v>7</v>
      </c>
    </row>
    <row r="83" spans="43:46" x14ac:dyDescent="0.2">
      <c r="AQ83" s="2">
        <v>81</v>
      </c>
      <c r="AR83" s="2" t="s">
        <v>2</v>
      </c>
      <c r="AS83" s="2"/>
      <c r="AT83" s="2" t="s">
        <v>2</v>
      </c>
    </row>
    <row r="84" spans="43:46" x14ac:dyDescent="0.2">
      <c r="AQ84" s="2">
        <v>82</v>
      </c>
      <c r="AR84" s="2" t="s">
        <v>2</v>
      </c>
      <c r="AS84" s="2"/>
      <c r="AT84" s="2" t="s">
        <v>2</v>
      </c>
    </row>
    <row r="85" spans="43:46" x14ac:dyDescent="0.2">
      <c r="AQ85" s="2">
        <v>83</v>
      </c>
      <c r="AR85" s="2" t="s">
        <v>2</v>
      </c>
      <c r="AS85" s="2"/>
      <c r="AT85" s="2" t="s">
        <v>2</v>
      </c>
    </row>
    <row r="86" spans="43:46" x14ac:dyDescent="0.2">
      <c r="AQ86" s="2">
        <v>84</v>
      </c>
      <c r="AR86" s="2" t="s">
        <v>7</v>
      </c>
      <c r="AS86" s="2"/>
      <c r="AT86" s="2" t="s">
        <v>7</v>
      </c>
    </row>
    <row r="87" spans="43:46" x14ac:dyDescent="0.2">
      <c r="AQ87" s="2">
        <v>85</v>
      </c>
      <c r="AR87" s="2" t="s">
        <v>6</v>
      </c>
      <c r="AS87" s="2"/>
      <c r="AT87" s="2" t="s">
        <v>6</v>
      </c>
    </row>
    <row r="88" spans="43:46" x14ac:dyDescent="0.2">
      <c r="AQ88" s="2">
        <v>86</v>
      </c>
      <c r="AR88" s="2" t="s">
        <v>6</v>
      </c>
      <c r="AS88" s="2"/>
      <c r="AT88" s="2" t="s">
        <v>6</v>
      </c>
    </row>
    <row r="89" spans="43:46" x14ac:dyDescent="0.2">
      <c r="AQ89" s="2">
        <v>87</v>
      </c>
      <c r="AR89" s="2" t="s">
        <v>3</v>
      </c>
      <c r="AS89" s="2"/>
      <c r="AT89" s="2" t="s">
        <v>3</v>
      </c>
    </row>
    <row r="90" spans="43:46" x14ac:dyDescent="0.2">
      <c r="AQ90" s="2">
        <v>88</v>
      </c>
      <c r="AR90" s="2"/>
      <c r="AS90" s="2" t="s">
        <v>2</v>
      </c>
      <c r="AT90" s="2" t="s">
        <v>2</v>
      </c>
    </row>
    <row r="91" spans="43:46" x14ac:dyDescent="0.2">
      <c r="AQ91" s="2">
        <v>89</v>
      </c>
      <c r="AR91" s="2"/>
      <c r="AS91" s="2" t="s">
        <v>2</v>
      </c>
      <c r="AT91" s="2" t="s">
        <v>2</v>
      </c>
    </row>
    <row r="92" spans="43:46" x14ac:dyDescent="0.2">
      <c r="AQ92" s="2">
        <v>90</v>
      </c>
      <c r="AR92" s="2"/>
      <c r="AS92" s="2" t="s">
        <v>2</v>
      </c>
      <c r="AT92" s="2" t="s">
        <v>2</v>
      </c>
    </row>
    <row r="93" spans="43:46" x14ac:dyDescent="0.2">
      <c r="AQ93" s="2">
        <v>91</v>
      </c>
      <c r="AR93" s="2"/>
      <c r="AS93" s="2" t="s">
        <v>2</v>
      </c>
      <c r="AT93" s="2" t="s">
        <v>2</v>
      </c>
    </row>
    <row r="94" spans="43:46" x14ac:dyDescent="0.2">
      <c r="AQ94" s="2">
        <v>92</v>
      </c>
      <c r="AR94" s="2"/>
      <c r="AS94" s="2" t="s">
        <v>2</v>
      </c>
      <c r="AT94" s="2" t="s">
        <v>2</v>
      </c>
    </row>
    <row r="95" spans="43:46" x14ac:dyDescent="0.2">
      <c r="AQ95" s="2">
        <v>93</v>
      </c>
      <c r="AR95" s="2"/>
      <c r="AS95" s="2" t="s">
        <v>2</v>
      </c>
      <c r="AT95" s="2" t="s">
        <v>2</v>
      </c>
    </row>
    <row r="96" spans="43:46" x14ac:dyDescent="0.2">
      <c r="AQ96" s="2">
        <v>94</v>
      </c>
      <c r="AR96" s="2"/>
      <c r="AS96" s="2" t="s">
        <v>2</v>
      </c>
      <c r="AT96" s="2" t="s">
        <v>2</v>
      </c>
    </row>
  </sheetData>
  <mergeCells count="21">
    <mergeCell ref="C10:C11"/>
    <mergeCell ref="A12:AC12"/>
    <mergeCell ref="C13:C14"/>
    <mergeCell ref="A15:AC15"/>
    <mergeCell ref="C16:C17"/>
    <mergeCell ref="C3:C5"/>
    <mergeCell ref="A6:AC6"/>
    <mergeCell ref="C7:C8"/>
    <mergeCell ref="A9:AC9"/>
    <mergeCell ref="A1:A2"/>
    <mergeCell ref="B1:B2"/>
    <mergeCell ref="C1:C2"/>
    <mergeCell ref="E1:J1"/>
    <mergeCell ref="K1:P1"/>
    <mergeCell ref="Q1:V1"/>
    <mergeCell ref="AQ1:AT1"/>
    <mergeCell ref="AX1:AY1"/>
    <mergeCell ref="AE2:AE5"/>
    <mergeCell ref="AE6:AE9"/>
    <mergeCell ref="W1:AB1"/>
    <mergeCell ref="AC1:AC2"/>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CA764D-E864-DD4E-9831-D24241205577}">
  <dimension ref="A1:H97"/>
  <sheetViews>
    <sheetView topLeftCell="A74" workbookViewId="0">
      <selection activeCell="J28" sqref="J28"/>
    </sheetView>
  </sheetViews>
  <sheetFormatPr baseColWidth="10" defaultRowHeight="16" x14ac:dyDescent="0.2"/>
  <sheetData>
    <row r="1" spans="1:8" x14ac:dyDescent="0.2">
      <c r="A1" s="1" t="s">
        <v>0</v>
      </c>
      <c r="B1" s="1" t="s">
        <v>1</v>
      </c>
      <c r="C1" s="1" t="s">
        <v>2</v>
      </c>
      <c r="D1" s="1" t="s">
        <v>3</v>
      </c>
      <c r="E1" s="1" t="s">
        <v>6</v>
      </c>
      <c r="F1" s="1" t="s">
        <v>7</v>
      </c>
      <c r="G1" s="1" t="s">
        <v>4</v>
      </c>
      <c r="H1" s="1" t="s">
        <v>5</v>
      </c>
    </row>
    <row r="2" spans="1:8" x14ac:dyDescent="0.2">
      <c r="A2" s="2">
        <v>1</v>
      </c>
      <c r="B2" s="2">
        <v>1</v>
      </c>
      <c r="C2" s="2">
        <v>0.67623002784592701</v>
      </c>
      <c r="D2" s="2">
        <v>0.76850437223911205</v>
      </c>
      <c r="E2" s="2">
        <v>0.613376743665763</v>
      </c>
      <c r="F2" s="2">
        <v>0.75073183221476403</v>
      </c>
      <c r="G2" s="2">
        <f>MAX(C2:F2)</f>
        <v>0.76850437223911205</v>
      </c>
      <c r="H2" s="2" t="str">
        <f>IF(G2=F2,$F$1,IF(G2=E2,$E$1,IF(G2=D2,$D$1,IF(G2=C2,$C$1,""))))</f>
        <v>ftphi4</v>
      </c>
    </row>
    <row r="3" spans="1:8" x14ac:dyDescent="0.2">
      <c r="A3" s="2">
        <v>2</v>
      </c>
      <c r="B3" s="2">
        <v>2</v>
      </c>
      <c r="C3" s="2">
        <v>0.58548425670181004</v>
      </c>
      <c r="D3" s="2">
        <v>0.69945902483803801</v>
      </c>
      <c r="E3" s="2">
        <v>0.60000675235475798</v>
      </c>
      <c r="F3" s="2">
        <v>0.73696196696587901</v>
      </c>
      <c r="G3" s="2">
        <f t="shared" ref="G3:G66" si="0">MAX(C3:F3)</f>
        <v>0.73696196696587901</v>
      </c>
      <c r="H3" s="2" t="str">
        <f t="shared" ref="H3:H66" si="1">IF(G3=F3,$F$1,IF(G3=E3,$E$1,IF(G3=D3,$D$1,IF(G3=C3,$C$1,""))))</f>
        <v>phi4</v>
      </c>
    </row>
    <row r="4" spans="1:8" x14ac:dyDescent="0.2">
      <c r="A4" s="2">
        <v>3</v>
      </c>
      <c r="B4" s="2">
        <v>3</v>
      </c>
      <c r="C4" s="2">
        <v>0.82431768562112495</v>
      </c>
      <c r="D4" s="2">
        <v>0.72612613503421997</v>
      </c>
      <c r="E4" s="2">
        <v>0.61184862639222803</v>
      </c>
      <c r="F4" s="2">
        <v>0.77407406483377705</v>
      </c>
      <c r="G4" s="2">
        <f t="shared" si="0"/>
        <v>0.82431768562112495</v>
      </c>
      <c r="H4" s="2" t="str">
        <f t="shared" si="1"/>
        <v>ftllama3.1</v>
      </c>
    </row>
    <row r="5" spans="1:8" x14ac:dyDescent="0.2">
      <c r="A5" s="2">
        <v>4</v>
      </c>
      <c r="B5" s="2">
        <v>4</v>
      </c>
      <c r="C5" s="2">
        <v>0.91875546361718796</v>
      </c>
      <c r="D5" s="2">
        <v>0.49527313198362</v>
      </c>
      <c r="E5" s="2">
        <v>0.65004999829190102</v>
      </c>
      <c r="F5" s="2">
        <v>0.36536689719983501</v>
      </c>
      <c r="G5" s="2">
        <f t="shared" si="0"/>
        <v>0.91875546361718796</v>
      </c>
      <c r="H5" s="2" t="str">
        <f t="shared" si="1"/>
        <v>ftllama3.1</v>
      </c>
    </row>
    <row r="6" spans="1:8" x14ac:dyDescent="0.2">
      <c r="A6" s="2">
        <v>5</v>
      </c>
      <c r="B6" s="2">
        <v>5</v>
      </c>
      <c r="C6" s="2">
        <v>0.87315861667905503</v>
      </c>
      <c r="D6" s="2">
        <v>0.76837444709879998</v>
      </c>
      <c r="E6" s="2">
        <v>0.60133836184229095</v>
      </c>
      <c r="F6" s="2">
        <v>0.62228614049298403</v>
      </c>
      <c r="G6" s="2">
        <f t="shared" si="0"/>
        <v>0.87315861667905503</v>
      </c>
      <c r="H6" s="2" t="str">
        <f t="shared" si="1"/>
        <v>ftllama3.1</v>
      </c>
    </row>
    <row r="7" spans="1:8" x14ac:dyDescent="0.2">
      <c r="A7" s="2">
        <v>6</v>
      </c>
      <c r="B7" s="2">
        <v>6</v>
      </c>
      <c r="C7" s="2">
        <v>0.96759039248738898</v>
      </c>
      <c r="D7" s="2">
        <v>0.34211505119289598</v>
      </c>
      <c r="E7" s="2">
        <v>0.73040958344936302</v>
      </c>
      <c r="F7" s="2">
        <v>0.30976050985710901</v>
      </c>
      <c r="G7" s="2">
        <f t="shared" si="0"/>
        <v>0.96759039248738898</v>
      </c>
      <c r="H7" s="2" t="str">
        <f t="shared" si="1"/>
        <v>ftllama3.1</v>
      </c>
    </row>
    <row r="8" spans="1:8" x14ac:dyDescent="0.2">
      <c r="A8" s="2">
        <v>7</v>
      </c>
      <c r="B8" s="2">
        <v>7</v>
      </c>
      <c r="C8" s="2">
        <v>0.87530165697847095</v>
      </c>
      <c r="D8" s="2">
        <v>0.535412653429167</v>
      </c>
      <c r="E8" s="2">
        <v>0.62373411144529001</v>
      </c>
      <c r="F8" s="2">
        <v>0.68030523572649204</v>
      </c>
      <c r="G8" s="2">
        <f t="shared" si="0"/>
        <v>0.87530165697847095</v>
      </c>
      <c r="H8" s="2" t="str">
        <f t="shared" si="1"/>
        <v>ftllama3.1</v>
      </c>
    </row>
    <row r="9" spans="1:8" x14ac:dyDescent="0.2">
      <c r="A9" s="2">
        <v>8</v>
      </c>
      <c r="B9" s="2">
        <v>8</v>
      </c>
      <c r="C9" s="2">
        <v>0.97252568687711405</v>
      </c>
      <c r="D9" s="2">
        <v>0.62460872403212897</v>
      </c>
      <c r="E9" s="2">
        <v>0.88541274666786196</v>
      </c>
      <c r="F9" s="2">
        <v>0.31754245460033398</v>
      </c>
      <c r="G9" s="2">
        <f t="shared" si="0"/>
        <v>0.97252568687711405</v>
      </c>
      <c r="H9" s="2" t="str">
        <f t="shared" si="1"/>
        <v>ftllama3.1</v>
      </c>
    </row>
    <row r="10" spans="1:8" x14ac:dyDescent="0.2">
      <c r="A10" s="2">
        <v>9</v>
      </c>
      <c r="B10" s="2">
        <v>9</v>
      </c>
      <c r="C10" s="2">
        <v>0.65934084313256403</v>
      </c>
      <c r="D10" s="2">
        <v>0.59613432266882405</v>
      </c>
      <c r="E10" s="2">
        <v>0.51677883224827903</v>
      </c>
      <c r="F10" s="2">
        <v>0.42769772836140202</v>
      </c>
      <c r="G10" s="2">
        <f t="shared" si="0"/>
        <v>0.65934084313256403</v>
      </c>
      <c r="H10" s="2" t="str">
        <f t="shared" si="1"/>
        <v>ftllama3.1</v>
      </c>
    </row>
    <row r="11" spans="1:8" x14ac:dyDescent="0.2">
      <c r="A11" s="2">
        <v>10</v>
      </c>
      <c r="B11" s="2">
        <v>10</v>
      </c>
      <c r="C11" s="2">
        <v>0.81839433674301398</v>
      </c>
      <c r="D11" s="2">
        <v>0.56300989857741701</v>
      </c>
      <c r="E11" s="2">
        <v>0.46669361995799202</v>
      </c>
      <c r="F11" s="2">
        <v>0.36872929781675301</v>
      </c>
      <c r="G11" s="2">
        <f t="shared" si="0"/>
        <v>0.81839433674301398</v>
      </c>
      <c r="H11" s="2" t="str">
        <f t="shared" si="1"/>
        <v>ftllama3.1</v>
      </c>
    </row>
    <row r="12" spans="1:8" x14ac:dyDescent="0.2">
      <c r="A12" s="2">
        <v>11</v>
      </c>
      <c r="B12" s="2">
        <v>11</v>
      </c>
      <c r="C12" s="2">
        <v>0.89263768919876596</v>
      </c>
      <c r="D12" s="2">
        <v>0.88462059881005894</v>
      </c>
      <c r="E12" s="2">
        <v>0.46899267988545501</v>
      </c>
      <c r="F12" s="2">
        <v>0.29754689825432601</v>
      </c>
      <c r="G12" s="2">
        <f t="shared" si="0"/>
        <v>0.89263768919876596</v>
      </c>
      <c r="H12" s="2" t="str">
        <f t="shared" si="1"/>
        <v>ftllama3.1</v>
      </c>
    </row>
    <row r="13" spans="1:8" x14ac:dyDescent="0.2">
      <c r="A13" s="2">
        <v>12</v>
      </c>
      <c r="B13" s="2">
        <v>12</v>
      </c>
      <c r="C13" s="2">
        <v>0.76920476470674704</v>
      </c>
      <c r="D13" s="2">
        <v>0.38808070442506198</v>
      </c>
      <c r="E13" s="2">
        <v>0.51032400067363404</v>
      </c>
      <c r="F13" s="2">
        <v>0.31566630878618701</v>
      </c>
      <c r="G13" s="2">
        <f t="shared" si="0"/>
        <v>0.76920476470674704</v>
      </c>
      <c r="H13" s="2" t="str">
        <f t="shared" si="1"/>
        <v>ftllama3.1</v>
      </c>
    </row>
    <row r="14" spans="1:8" x14ac:dyDescent="0.2">
      <c r="A14" s="2">
        <v>13</v>
      </c>
      <c r="B14" s="2">
        <v>13</v>
      </c>
      <c r="C14" s="2">
        <v>0.71326695723193001</v>
      </c>
      <c r="D14" s="2">
        <v>0.40208588796002498</v>
      </c>
      <c r="E14" s="2">
        <v>0.59816014511244597</v>
      </c>
      <c r="F14" s="2">
        <v>0.27976968118122603</v>
      </c>
      <c r="G14" s="2">
        <f t="shared" si="0"/>
        <v>0.71326695723193001</v>
      </c>
      <c r="H14" s="2" t="str">
        <f t="shared" si="1"/>
        <v>ftllama3.1</v>
      </c>
    </row>
    <row r="15" spans="1:8" x14ac:dyDescent="0.2">
      <c r="A15" s="2">
        <v>14</v>
      </c>
      <c r="B15" s="2">
        <v>14</v>
      </c>
      <c r="C15" s="2">
        <v>0.81750015062945203</v>
      </c>
      <c r="D15" s="2">
        <v>0.31010829934051998</v>
      </c>
      <c r="E15" s="2">
        <v>0.29982763422386899</v>
      </c>
      <c r="F15" s="2">
        <v>0.28415586480072502</v>
      </c>
      <c r="G15" s="2">
        <f t="shared" si="0"/>
        <v>0.81750015062945203</v>
      </c>
      <c r="H15" s="2" t="str">
        <f t="shared" si="1"/>
        <v>ftllama3.1</v>
      </c>
    </row>
    <row r="16" spans="1:8" x14ac:dyDescent="0.2">
      <c r="A16" s="2">
        <v>15</v>
      </c>
      <c r="B16" s="2">
        <v>15</v>
      </c>
      <c r="C16" s="2">
        <v>0.98734644779137204</v>
      </c>
      <c r="D16" s="2">
        <v>0.68618372827768304</v>
      </c>
      <c r="E16" s="2">
        <v>0.54454174169472203</v>
      </c>
      <c r="F16" s="2">
        <v>0.32790404430457498</v>
      </c>
      <c r="G16" s="2">
        <f t="shared" si="0"/>
        <v>0.98734644779137204</v>
      </c>
      <c r="H16" s="2" t="str">
        <f t="shared" si="1"/>
        <v>ftllama3.1</v>
      </c>
    </row>
    <row r="17" spans="1:8" x14ac:dyDescent="0.2">
      <c r="A17" s="2">
        <v>16</v>
      </c>
      <c r="B17" s="2">
        <v>16</v>
      </c>
      <c r="C17" s="2">
        <v>0.87770542374678995</v>
      </c>
      <c r="D17" s="2">
        <v>0.70351196825504303</v>
      </c>
      <c r="E17" s="2">
        <v>0.66513695503984105</v>
      </c>
      <c r="F17" s="2">
        <v>0.376841235799448</v>
      </c>
      <c r="G17" s="2">
        <f t="shared" si="0"/>
        <v>0.87770542374678995</v>
      </c>
      <c r="H17" s="2" t="str">
        <f t="shared" si="1"/>
        <v>ftllama3.1</v>
      </c>
    </row>
    <row r="18" spans="1:8" x14ac:dyDescent="0.2">
      <c r="A18" s="2">
        <v>17</v>
      </c>
      <c r="B18" s="2">
        <v>17</v>
      </c>
      <c r="C18" s="2">
        <v>0.61908142843416702</v>
      </c>
      <c r="D18" s="2">
        <v>0.63987842925957195</v>
      </c>
      <c r="E18" s="2">
        <v>0.42184403943164001</v>
      </c>
      <c r="F18" s="2">
        <v>0.280807842101369</v>
      </c>
      <c r="G18" s="2">
        <f t="shared" si="0"/>
        <v>0.63987842925957195</v>
      </c>
      <c r="H18" s="2" t="str">
        <f t="shared" si="1"/>
        <v>ftphi4</v>
      </c>
    </row>
    <row r="19" spans="1:8" x14ac:dyDescent="0.2">
      <c r="A19" s="2">
        <v>18</v>
      </c>
      <c r="B19" s="2">
        <v>18</v>
      </c>
      <c r="C19" s="2">
        <v>0.875238075426646</v>
      </c>
      <c r="D19" s="2">
        <v>0.82998949119022902</v>
      </c>
      <c r="E19" s="2">
        <v>0.493174105244023</v>
      </c>
      <c r="F19" s="2">
        <v>0.26399404619421202</v>
      </c>
      <c r="G19" s="2">
        <f t="shared" si="0"/>
        <v>0.875238075426646</v>
      </c>
      <c r="H19" s="2" t="str">
        <f t="shared" si="1"/>
        <v>ftllama3.1</v>
      </c>
    </row>
    <row r="20" spans="1:8" x14ac:dyDescent="0.2">
      <c r="A20" s="2">
        <v>19</v>
      </c>
      <c r="B20" s="2">
        <v>19</v>
      </c>
      <c r="C20" s="2">
        <v>0.83543899059295601</v>
      </c>
      <c r="D20" s="2">
        <v>0.364636656003338</v>
      </c>
      <c r="E20" s="2">
        <v>0.550665736837046</v>
      </c>
      <c r="F20" s="2">
        <v>0.292152584663459</v>
      </c>
      <c r="G20" s="2">
        <f t="shared" si="0"/>
        <v>0.83543899059295601</v>
      </c>
      <c r="H20" s="2" t="str">
        <f t="shared" si="1"/>
        <v>ftllama3.1</v>
      </c>
    </row>
    <row r="21" spans="1:8" x14ac:dyDescent="0.2">
      <c r="A21" s="2">
        <v>20</v>
      </c>
      <c r="B21" s="2">
        <v>20</v>
      </c>
      <c r="C21" s="2">
        <v>0.94409292212554297</v>
      </c>
      <c r="D21" s="2">
        <v>0.87661603965929502</v>
      </c>
      <c r="E21" s="2">
        <v>0.52981159772191699</v>
      </c>
      <c r="F21" s="2">
        <v>0.28136424826724099</v>
      </c>
      <c r="G21" s="2">
        <f t="shared" si="0"/>
        <v>0.94409292212554297</v>
      </c>
      <c r="H21" s="2" t="str">
        <f t="shared" si="1"/>
        <v>ftllama3.1</v>
      </c>
    </row>
    <row r="22" spans="1:8" x14ac:dyDescent="0.2">
      <c r="A22" s="2">
        <v>21</v>
      </c>
      <c r="B22" s="2">
        <v>21</v>
      </c>
      <c r="C22" s="2">
        <v>0.85492133774927603</v>
      </c>
      <c r="D22" s="2">
        <v>0.76839290452854903</v>
      </c>
      <c r="E22" s="2">
        <v>0.471217080950737</v>
      </c>
      <c r="F22" s="2">
        <v>0.30654121573482201</v>
      </c>
      <c r="G22" s="2">
        <f t="shared" si="0"/>
        <v>0.85492133774927603</v>
      </c>
      <c r="H22" s="2" t="str">
        <f t="shared" si="1"/>
        <v>ftllama3.1</v>
      </c>
    </row>
    <row r="23" spans="1:8" x14ac:dyDescent="0.2">
      <c r="A23" s="2">
        <v>22</v>
      </c>
      <c r="B23" s="2">
        <v>22</v>
      </c>
      <c r="C23" s="2">
        <v>0.91816199634756301</v>
      </c>
      <c r="D23" s="2">
        <v>0.84121933728456499</v>
      </c>
      <c r="E23" s="2">
        <v>0.85738602791513696</v>
      </c>
      <c r="F23" s="2">
        <v>0.24684438620294799</v>
      </c>
      <c r="G23" s="2">
        <f t="shared" si="0"/>
        <v>0.91816199634756301</v>
      </c>
      <c r="H23" s="2" t="str">
        <f t="shared" si="1"/>
        <v>ftllama3.1</v>
      </c>
    </row>
    <row r="24" spans="1:8" x14ac:dyDescent="0.2">
      <c r="A24" s="2">
        <v>23</v>
      </c>
      <c r="B24" s="2">
        <v>23</v>
      </c>
      <c r="C24" s="2">
        <v>0.96000916106360301</v>
      </c>
      <c r="D24" s="2">
        <v>0.73963550542082102</v>
      </c>
      <c r="E24" s="2">
        <v>0.80729865516934995</v>
      </c>
      <c r="F24" s="2">
        <v>0.24709289393254599</v>
      </c>
      <c r="G24" s="2">
        <f t="shared" si="0"/>
        <v>0.96000916106360301</v>
      </c>
      <c r="H24" s="2" t="str">
        <f t="shared" si="1"/>
        <v>ftllama3.1</v>
      </c>
    </row>
    <row r="25" spans="1:8" x14ac:dyDescent="0.2">
      <c r="A25" s="2">
        <v>24</v>
      </c>
      <c r="B25" s="2">
        <v>24</v>
      </c>
      <c r="C25" s="2">
        <v>0.83383804517132898</v>
      </c>
      <c r="D25" s="2">
        <v>0.60448942120586102</v>
      </c>
      <c r="E25" s="2">
        <v>0.457291848318917</v>
      </c>
      <c r="F25" s="2">
        <v>0.37096425231013902</v>
      </c>
      <c r="G25" s="2">
        <f t="shared" si="0"/>
        <v>0.83383804517132898</v>
      </c>
      <c r="H25" s="2" t="str">
        <f t="shared" si="1"/>
        <v>ftllama3.1</v>
      </c>
    </row>
    <row r="26" spans="1:8" x14ac:dyDescent="0.2">
      <c r="A26" s="2">
        <v>25</v>
      </c>
      <c r="B26" s="2">
        <v>25</v>
      </c>
      <c r="C26" s="2">
        <v>0.91289560667105996</v>
      </c>
      <c r="D26" s="2">
        <v>0.94908088786261402</v>
      </c>
      <c r="E26" s="2">
        <v>0.54812844544649098</v>
      </c>
      <c r="F26" s="2">
        <v>0.32938935756683302</v>
      </c>
      <c r="G26" s="2">
        <f t="shared" si="0"/>
        <v>0.94908088786261402</v>
      </c>
      <c r="H26" s="2" t="str">
        <f t="shared" si="1"/>
        <v>ftphi4</v>
      </c>
    </row>
    <row r="27" spans="1:8" x14ac:dyDescent="0.2">
      <c r="A27" s="2">
        <v>26</v>
      </c>
      <c r="B27" s="2">
        <v>26</v>
      </c>
      <c r="C27" s="2">
        <v>0.76802407716001697</v>
      </c>
      <c r="D27" s="2">
        <v>0.39689480832644802</v>
      </c>
      <c r="E27" s="2">
        <v>0.50596635384219002</v>
      </c>
      <c r="F27" s="2">
        <v>0.30094037119831302</v>
      </c>
      <c r="G27" s="2">
        <f t="shared" si="0"/>
        <v>0.76802407716001697</v>
      </c>
      <c r="H27" s="2" t="str">
        <f t="shared" si="1"/>
        <v>ftllama3.1</v>
      </c>
    </row>
    <row r="28" spans="1:8" x14ac:dyDescent="0.2">
      <c r="A28" s="2">
        <v>27</v>
      </c>
      <c r="B28" s="2">
        <v>27</v>
      </c>
      <c r="C28" s="2">
        <v>0.84400323161057</v>
      </c>
      <c r="D28" s="2">
        <v>0.428623900668961</v>
      </c>
      <c r="E28" s="2">
        <v>0.71680263515029596</v>
      </c>
      <c r="F28" s="2">
        <v>0.32284504366772498</v>
      </c>
      <c r="G28" s="2">
        <f t="shared" si="0"/>
        <v>0.84400323161057</v>
      </c>
      <c r="H28" s="2" t="str">
        <f t="shared" si="1"/>
        <v>ftllama3.1</v>
      </c>
    </row>
    <row r="29" spans="1:8" x14ac:dyDescent="0.2">
      <c r="A29" s="2">
        <v>28</v>
      </c>
      <c r="B29" s="2">
        <v>28</v>
      </c>
      <c r="C29" s="2">
        <v>0.98853800467082398</v>
      </c>
      <c r="D29" s="2">
        <v>0.500876969099044</v>
      </c>
      <c r="E29" s="2">
        <v>0.88931402478899202</v>
      </c>
      <c r="F29" s="2">
        <v>0.28054360130003497</v>
      </c>
      <c r="G29" s="2">
        <f t="shared" si="0"/>
        <v>0.98853800467082398</v>
      </c>
      <c r="H29" s="2" t="str">
        <f t="shared" si="1"/>
        <v>ftllama3.1</v>
      </c>
    </row>
    <row r="30" spans="1:8" x14ac:dyDescent="0.2">
      <c r="A30" s="2">
        <v>29</v>
      </c>
      <c r="B30" s="2">
        <v>29</v>
      </c>
      <c r="C30" s="2">
        <v>0.91605689270155699</v>
      </c>
      <c r="D30" s="2">
        <v>0.72512900105544498</v>
      </c>
      <c r="E30" s="2">
        <v>0.74005419186183297</v>
      </c>
      <c r="F30" s="2">
        <v>0.35544690468481599</v>
      </c>
      <c r="G30" s="2">
        <f t="shared" si="0"/>
        <v>0.91605689270155699</v>
      </c>
      <c r="H30" s="2" t="str">
        <f t="shared" si="1"/>
        <v>ftllama3.1</v>
      </c>
    </row>
    <row r="31" spans="1:8" x14ac:dyDescent="0.2">
      <c r="A31" s="2">
        <v>30</v>
      </c>
      <c r="B31" s="2">
        <v>30</v>
      </c>
      <c r="C31" s="2">
        <v>0.55679152395043996</v>
      </c>
      <c r="D31" s="2">
        <v>0.38870986104011501</v>
      </c>
      <c r="E31" s="2">
        <v>0.369530115383011</v>
      </c>
      <c r="F31" s="2">
        <v>0.35177531327520101</v>
      </c>
      <c r="G31" s="2">
        <f t="shared" si="0"/>
        <v>0.55679152395043996</v>
      </c>
      <c r="H31" s="2" t="str">
        <f t="shared" si="1"/>
        <v>ftllama3.1</v>
      </c>
    </row>
    <row r="32" spans="1:8" x14ac:dyDescent="0.2">
      <c r="A32" s="2">
        <v>31</v>
      </c>
      <c r="B32" s="2">
        <v>31</v>
      </c>
      <c r="C32" s="2">
        <v>0.82484742317880899</v>
      </c>
      <c r="D32" s="2">
        <v>0.58858618416956399</v>
      </c>
      <c r="E32" s="2">
        <v>0.482167298453194</v>
      </c>
      <c r="F32" s="2">
        <v>0.40080967119761801</v>
      </c>
      <c r="G32" s="2">
        <f t="shared" si="0"/>
        <v>0.82484742317880899</v>
      </c>
      <c r="H32" s="2" t="str">
        <f t="shared" si="1"/>
        <v>ftllama3.1</v>
      </c>
    </row>
    <row r="33" spans="1:8" x14ac:dyDescent="0.2">
      <c r="A33" s="2">
        <v>32</v>
      </c>
      <c r="B33" s="2">
        <v>32</v>
      </c>
      <c r="C33" s="2">
        <v>0.819703522750309</v>
      </c>
      <c r="D33" s="2">
        <v>0.63177543516669898</v>
      </c>
      <c r="E33" s="2">
        <v>0.39030171334743502</v>
      </c>
      <c r="F33" s="2">
        <v>0.28820427507162</v>
      </c>
      <c r="G33" s="2">
        <f t="shared" si="0"/>
        <v>0.819703522750309</v>
      </c>
      <c r="H33" s="2" t="str">
        <f t="shared" si="1"/>
        <v>ftllama3.1</v>
      </c>
    </row>
    <row r="34" spans="1:8" x14ac:dyDescent="0.2">
      <c r="A34" s="2">
        <v>33</v>
      </c>
      <c r="B34" s="2">
        <v>33</v>
      </c>
      <c r="C34" s="2">
        <v>0.65020765789917501</v>
      </c>
      <c r="D34" s="2">
        <v>0.36224721052816899</v>
      </c>
      <c r="E34" s="2">
        <v>0.43767361172607899</v>
      </c>
      <c r="F34" s="2">
        <v>0.31719108032328702</v>
      </c>
      <c r="G34" s="2">
        <f t="shared" si="0"/>
        <v>0.65020765789917501</v>
      </c>
      <c r="H34" s="2" t="str">
        <f t="shared" si="1"/>
        <v>ftllama3.1</v>
      </c>
    </row>
    <row r="35" spans="1:8" x14ac:dyDescent="0.2">
      <c r="A35" s="2">
        <v>34</v>
      </c>
      <c r="B35" s="2">
        <v>34</v>
      </c>
      <c r="C35" s="2">
        <v>0.65837184233324797</v>
      </c>
      <c r="D35" s="2">
        <v>0.43564294193472097</v>
      </c>
      <c r="E35" s="2">
        <v>0.56622930041381203</v>
      </c>
      <c r="F35" s="2">
        <v>0.26974008721964698</v>
      </c>
      <c r="G35" s="2">
        <f t="shared" si="0"/>
        <v>0.65837184233324797</v>
      </c>
      <c r="H35" s="2" t="str">
        <f t="shared" si="1"/>
        <v>ftllama3.1</v>
      </c>
    </row>
    <row r="36" spans="1:8" x14ac:dyDescent="0.2">
      <c r="A36" s="2">
        <v>35</v>
      </c>
      <c r="B36" s="2">
        <v>35</v>
      </c>
      <c r="C36" s="2">
        <v>0.75873014330863897</v>
      </c>
      <c r="D36" s="2">
        <v>0.48553923304591801</v>
      </c>
      <c r="E36" s="2">
        <v>0.57902725551809497</v>
      </c>
      <c r="F36" s="2">
        <v>0.25526988314730698</v>
      </c>
      <c r="G36" s="2">
        <f t="shared" si="0"/>
        <v>0.75873014330863897</v>
      </c>
      <c r="H36" s="2" t="str">
        <f t="shared" si="1"/>
        <v>ftllama3.1</v>
      </c>
    </row>
    <row r="37" spans="1:8" x14ac:dyDescent="0.2">
      <c r="A37" s="2">
        <v>36</v>
      </c>
      <c r="B37" s="2">
        <v>36</v>
      </c>
      <c r="C37" s="2">
        <v>0.78456731034176597</v>
      </c>
      <c r="D37" s="2">
        <v>0.56198743496622305</v>
      </c>
      <c r="E37" s="2">
        <v>0.51122761900935798</v>
      </c>
      <c r="F37" s="2">
        <v>0.32482760974338998</v>
      </c>
      <c r="G37" s="2">
        <f t="shared" si="0"/>
        <v>0.78456731034176597</v>
      </c>
      <c r="H37" s="2" t="str">
        <f t="shared" si="1"/>
        <v>ftllama3.1</v>
      </c>
    </row>
    <row r="38" spans="1:8" x14ac:dyDescent="0.2">
      <c r="A38" s="2">
        <v>37</v>
      </c>
      <c r="B38" s="2">
        <v>37</v>
      </c>
      <c r="C38" s="2">
        <v>0.87908306973321004</v>
      </c>
      <c r="D38" s="2">
        <v>0.63367690401417798</v>
      </c>
      <c r="E38" s="2">
        <v>0.57734377682209004</v>
      </c>
      <c r="F38" s="2">
        <v>0.483822673984936</v>
      </c>
      <c r="G38" s="2">
        <f t="shared" si="0"/>
        <v>0.87908306973321004</v>
      </c>
      <c r="H38" s="2" t="str">
        <f t="shared" si="1"/>
        <v>ftllama3.1</v>
      </c>
    </row>
    <row r="39" spans="1:8" x14ac:dyDescent="0.2">
      <c r="A39" s="2">
        <v>38</v>
      </c>
      <c r="B39" s="2">
        <v>38</v>
      </c>
      <c r="C39" s="2">
        <v>0.77631643797670002</v>
      </c>
      <c r="D39" s="2">
        <v>0.65370097628661505</v>
      </c>
      <c r="E39" s="2">
        <v>0.57794350215366896</v>
      </c>
      <c r="F39" s="2">
        <v>0.30141629725694602</v>
      </c>
      <c r="G39" s="2">
        <f t="shared" si="0"/>
        <v>0.77631643797670002</v>
      </c>
      <c r="H39" s="2" t="str">
        <f t="shared" si="1"/>
        <v>ftllama3.1</v>
      </c>
    </row>
    <row r="40" spans="1:8" x14ac:dyDescent="0.2">
      <c r="A40" s="2">
        <v>39</v>
      </c>
      <c r="B40" s="2">
        <v>39</v>
      </c>
      <c r="C40" s="2">
        <v>0.89560358119862404</v>
      </c>
      <c r="D40" s="2">
        <v>0.63031625556094295</v>
      </c>
      <c r="E40" s="2">
        <v>0.63995343915053704</v>
      </c>
      <c r="F40" s="2">
        <v>0.57002195588179905</v>
      </c>
      <c r="G40" s="2">
        <f t="shared" si="0"/>
        <v>0.89560358119862404</v>
      </c>
      <c r="H40" s="2" t="str">
        <f t="shared" si="1"/>
        <v>ftllama3.1</v>
      </c>
    </row>
    <row r="41" spans="1:8" x14ac:dyDescent="0.2">
      <c r="A41" s="2">
        <v>40</v>
      </c>
      <c r="B41" s="2">
        <v>40</v>
      </c>
      <c r="C41" s="2">
        <v>0.84616095977170103</v>
      </c>
      <c r="D41" s="2">
        <v>0.25419978605849403</v>
      </c>
      <c r="E41" s="2">
        <v>0.35106003518615397</v>
      </c>
      <c r="F41" s="2">
        <v>0.25507345561470302</v>
      </c>
      <c r="G41" s="2">
        <f t="shared" si="0"/>
        <v>0.84616095977170103</v>
      </c>
      <c r="H41" s="2" t="str">
        <f t="shared" si="1"/>
        <v>ftllama3.1</v>
      </c>
    </row>
    <row r="42" spans="1:8" x14ac:dyDescent="0.2">
      <c r="A42" s="2">
        <v>41</v>
      </c>
      <c r="B42" s="2">
        <v>41</v>
      </c>
      <c r="C42" s="2">
        <v>0.95379586560385499</v>
      </c>
      <c r="D42" s="2">
        <v>0.27388434750693103</v>
      </c>
      <c r="E42" s="2">
        <v>0.68556819728442597</v>
      </c>
      <c r="F42" s="2">
        <v>0.25088507660797599</v>
      </c>
      <c r="G42" s="2">
        <f t="shared" si="0"/>
        <v>0.95379586560385499</v>
      </c>
      <c r="H42" s="2" t="str">
        <f t="shared" si="1"/>
        <v>ftllama3.1</v>
      </c>
    </row>
    <row r="43" spans="1:8" x14ac:dyDescent="0.2">
      <c r="A43" s="2">
        <v>42</v>
      </c>
      <c r="B43" s="2">
        <v>42</v>
      </c>
      <c r="C43" s="2">
        <v>0.95379586560385499</v>
      </c>
      <c r="D43" s="2">
        <v>0.30082714493785501</v>
      </c>
      <c r="E43" s="2">
        <v>0.65001762126173201</v>
      </c>
      <c r="F43" s="2">
        <v>0.25440925657749103</v>
      </c>
      <c r="G43" s="2">
        <f t="shared" si="0"/>
        <v>0.95379586560385499</v>
      </c>
      <c r="H43" s="2" t="str">
        <f t="shared" si="1"/>
        <v>ftllama3.1</v>
      </c>
    </row>
    <row r="44" spans="1:8" x14ac:dyDescent="0.2">
      <c r="A44" s="2">
        <v>43</v>
      </c>
      <c r="B44" s="2">
        <v>43</v>
      </c>
      <c r="C44" s="2">
        <v>0.74308141193219501</v>
      </c>
      <c r="D44" s="2">
        <v>0.71427104664700303</v>
      </c>
      <c r="E44" s="2">
        <v>0.48135189626898001</v>
      </c>
      <c r="F44" s="2">
        <v>0.43351706798587503</v>
      </c>
      <c r="G44" s="2">
        <f t="shared" si="0"/>
        <v>0.74308141193219501</v>
      </c>
      <c r="H44" s="2" t="str">
        <f t="shared" si="1"/>
        <v>ftllama3.1</v>
      </c>
    </row>
    <row r="45" spans="1:8" x14ac:dyDescent="0.2">
      <c r="A45" s="2">
        <v>44</v>
      </c>
      <c r="B45" s="2">
        <v>44</v>
      </c>
      <c r="C45" s="2">
        <v>0.83917251910482105</v>
      </c>
      <c r="D45" s="2">
        <v>0.464635125228336</v>
      </c>
      <c r="E45" s="2">
        <v>0.52610292498554501</v>
      </c>
      <c r="F45" s="2">
        <v>0.42764947393110803</v>
      </c>
      <c r="G45" s="2">
        <f t="shared" si="0"/>
        <v>0.83917251910482105</v>
      </c>
      <c r="H45" s="2" t="str">
        <f t="shared" si="1"/>
        <v>ftllama3.1</v>
      </c>
    </row>
    <row r="46" spans="1:8" x14ac:dyDescent="0.2">
      <c r="A46" s="2">
        <v>45</v>
      </c>
      <c r="B46" s="2">
        <v>45</v>
      </c>
      <c r="C46" s="2">
        <v>0.60228877578462803</v>
      </c>
      <c r="D46" s="2">
        <v>0.47445069913353199</v>
      </c>
      <c r="E46" s="2">
        <v>0.320370783337524</v>
      </c>
      <c r="F46" s="2">
        <v>0.26436650305986398</v>
      </c>
      <c r="G46" s="2">
        <f t="shared" si="0"/>
        <v>0.60228877578462803</v>
      </c>
      <c r="H46" s="2" t="str">
        <f t="shared" si="1"/>
        <v>ftllama3.1</v>
      </c>
    </row>
    <row r="47" spans="1:8" x14ac:dyDescent="0.2">
      <c r="A47" s="2">
        <v>46</v>
      </c>
      <c r="B47" s="2">
        <v>46</v>
      </c>
      <c r="C47" s="2">
        <v>0.364498893916606</v>
      </c>
      <c r="D47" s="2">
        <v>0.46841066564832401</v>
      </c>
      <c r="E47" s="2">
        <v>0.39347137425626999</v>
      </c>
      <c r="F47" s="2">
        <v>0.49115869700908599</v>
      </c>
      <c r="G47" s="2">
        <f t="shared" si="0"/>
        <v>0.49115869700908599</v>
      </c>
      <c r="H47" s="2" t="str">
        <f t="shared" si="1"/>
        <v>phi4</v>
      </c>
    </row>
    <row r="48" spans="1:8" x14ac:dyDescent="0.2">
      <c r="A48" s="2">
        <v>47</v>
      </c>
      <c r="B48" s="2">
        <v>47</v>
      </c>
      <c r="C48" s="2">
        <v>0.86764191516808098</v>
      </c>
      <c r="D48" s="2">
        <v>0.72260853690760396</v>
      </c>
      <c r="E48" s="2">
        <v>0.65914939854826204</v>
      </c>
      <c r="F48" s="2">
        <v>0.68565703076975604</v>
      </c>
      <c r="G48" s="2">
        <f t="shared" si="0"/>
        <v>0.86764191516808098</v>
      </c>
      <c r="H48" s="2" t="str">
        <f t="shared" si="1"/>
        <v>ftllama3.1</v>
      </c>
    </row>
    <row r="49" spans="1:8" x14ac:dyDescent="0.2">
      <c r="A49" s="2">
        <v>48</v>
      </c>
      <c r="B49" s="2">
        <v>48</v>
      </c>
      <c r="C49" s="2">
        <v>0.73755504063197497</v>
      </c>
      <c r="D49" s="2">
        <v>0.60462587752512498</v>
      </c>
      <c r="E49" s="2">
        <v>0.456559208886964</v>
      </c>
      <c r="F49" s="2">
        <v>0.59330680710928696</v>
      </c>
      <c r="G49" s="2">
        <f t="shared" si="0"/>
        <v>0.73755504063197497</v>
      </c>
      <c r="H49" s="2" t="str">
        <f t="shared" si="1"/>
        <v>ftllama3.1</v>
      </c>
    </row>
    <row r="50" spans="1:8" x14ac:dyDescent="0.2">
      <c r="A50" s="2">
        <v>49</v>
      </c>
      <c r="B50" s="2">
        <v>49</v>
      </c>
      <c r="C50" s="2">
        <v>0.99001187554427506</v>
      </c>
      <c r="D50" s="2">
        <v>0.61636414804628903</v>
      </c>
      <c r="E50" s="2">
        <v>0.73542719547237601</v>
      </c>
      <c r="F50" s="2">
        <v>0.278733291157654</v>
      </c>
      <c r="G50" s="2">
        <f t="shared" si="0"/>
        <v>0.99001187554427506</v>
      </c>
      <c r="H50" s="2" t="str">
        <f t="shared" si="1"/>
        <v>ftllama3.1</v>
      </c>
    </row>
    <row r="51" spans="1:8" x14ac:dyDescent="0.2">
      <c r="A51" s="2">
        <v>50</v>
      </c>
      <c r="B51" s="2">
        <v>50</v>
      </c>
      <c r="C51" s="2">
        <v>0.924801595721926</v>
      </c>
      <c r="D51" s="2">
        <v>0.83327414946896605</v>
      </c>
      <c r="E51" s="2">
        <v>0.43839752461228998</v>
      </c>
      <c r="F51" s="2">
        <v>0.66973504998854205</v>
      </c>
      <c r="G51" s="2">
        <f t="shared" si="0"/>
        <v>0.924801595721926</v>
      </c>
      <c r="H51" s="2" t="str">
        <f t="shared" si="1"/>
        <v>ftllama3.1</v>
      </c>
    </row>
    <row r="52" spans="1:8" x14ac:dyDescent="0.2">
      <c r="A52" s="2">
        <v>51</v>
      </c>
      <c r="B52" s="2">
        <v>51</v>
      </c>
      <c r="C52" s="2">
        <v>0.54560134921755099</v>
      </c>
      <c r="D52" s="2">
        <v>0.44820169125284398</v>
      </c>
      <c r="E52" s="2">
        <v>0.37357107273169898</v>
      </c>
      <c r="F52" s="2">
        <v>0.41031771174498899</v>
      </c>
      <c r="G52" s="2">
        <f t="shared" si="0"/>
        <v>0.54560134921755099</v>
      </c>
      <c r="H52" s="2" t="str">
        <f t="shared" si="1"/>
        <v>ftllama3.1</v>
      </c>
    </row>
    <row r="53" spans="1:8" x14ac:dyDescent="0.2">
      <c r="A53" s="2">
        <v>52</v>
      </c>
      <c r="B53" s="2">
        <v>52</v>
      </c>
      <c r="C53" s="2">
        <v>0.99999997190066703</v>
      </c>
      <c r="D53" s="2">
        <v>0.352777600714138</v>
      </c>
      <c r="E53" s="2">
        <v>0.49999998126711098</v>
      </c>
      <c r="F53" s="2">
        <v>0.35069425957543499</v>
      </c>
      <c r="G53" s="2">
        <f t="shared" si="0"/>
        <v>0.99999997190066703</v>
      </c>
      <c r="H53" s="2" t="str">
        <f t="shared" si="1"/>
        <v>ftllama3.1</v>
      </c>
    </row>
    <row r="54" spans="1:8" x14ac:dyDescent="0.2">
      <c r="A54" s="2">
        <v>53</v>
      </c>
      <c r="B54" s="2">
        <v>53</v>
      </c>
      <c r="C54" s="2">
        <v>0.93736216851643095</v>
      </c>
      <c r="D54" s="2">
        <v>0.44044957906007698</v>
      </c>
      <c r="E54" s="2">
        <v>0.767018082099301</v>
      </c>
      <c r="F54" s="2">
        <v>0.41928242594003601</v>
      </c>
      <c r="G54" s="2">
        <f t="shared" si="0"/>
        <v>0.93736216851643095</v>
      </c>
      <c r="H54" s="2" t="str">
        <f t="shared" si="1"/>
        <v>ftllama3.1</v>
      </c>
    </row>
    <row r="55" spans="1:8" x14ac:dyDescent="0.2">
      <c r="A55" s="2">
        <v>54</v>
      </c>
      <c r="B55" s="2">
        <v>54</v>
      </c>
      <c r="C55" s="2">
        <v>0.30093696181263202</v>
      </c>
      <c r="D55" s="2">
        <v>0.25682013630867001</v>
      </c>
      <c r="E55" s="2">
        <v>0.28633166125842502</v>
      </c>
      <c r="F55" s="2">
        <v>0.27107665368488798</v>
      </c>
      <c r="G55" s="2">
        <f t="shared" si="0"/>
        <v>0.30093696181263202</v>
      </c>
      <c r="H55" s="2" t="str">
        <f t="shared" si="1"/>
        <v>ftllama3.1</v>
      </c>
    </row>
    <row r="56" spans="1:8" x14ac:dyDescent="0.2">
      <c r="A56" s="2">
        <v>55</v>
      </c>
      <c r="B56" s="2">
        <v>55</v>
      </c>
      <c r="C56" s="2">
        <v>0.44344112191881402</v>
      </c>
      <c r="D56" s="2">
        <v>0.29529858316693902</v>
      </c>
      <c r="E56" s="2">
        <v>0.602650673900331</v>
      </c>
      <c r="F56" s="2">
        <v>0.27560040376015998</v>
      </c>
      <c r="G56" s="2">
        <f t="shared" si="0"/>
        <v>0.602650673900331</v>
      </c>
      <c r="H56" s="2" t="str">
        <f t="shared" si="1"/>
        <v>llama3.1</v>
      </c>
    </row>
    <row r="57" spans="1:8" x14ac:dyDescent="0.2">
      <c r="A57" s="2">
        <v>56</v>
      </c>
      <c r="B57" s="2">
        <v>56</v>
      </c>
      <c r="C57" s="2">
        <v>0.54710233381816298</v>
      </c>
      <c r="D57" s="2">
        <v>0.28248504889862802</v>
      </c>
      <c r="E57" s="2">
        <v>0.39041895908968699</v>
      </c>
      <c r="F57" s="2">
        <v>0.26418925055435699</v>
      </c>
      <c r="G57" s="2">
        <f t="shared" si="0"/>
        <v>0.54710233381816298</v>
      </c>
      <c r="H57" s="2" t="str">
        <f t="shared" si="1"/>
        <v>ftllama3.1</v>
      </c>
    </row>
    <row r="58" spans="1:8" x14ac:dyDescent="0.2">
      <c r="A58" s="2">
        <v>57</v>
      </c>
      <c r="B58" s="2">
        <v>57</v>
      </c>
      <c r="C58" s="2">
        <v>0.85134664412055605</v>
      </c>
      <c r="D58" s="2">
        <v>0.57654827215841797</v>
      </c>
      <c r="E58" s="2">
        <v>0.726084660845143</v>
      </c>
      <c r="F58" s="2">
        <v>0.33754242360591802</v>
      </c>
      <c r="G58" s="2">
        <f t="shared" si="0"/>
        <v>0.85134664412055605</v>
      </c>
      <c r="H58" s="2" t="str">
        <f t="shared" si="1"/>
        <v>ftllama3.1</v>
      </c>
    </row>
    <row r="59" spans="1:8" x14ac:dyDescent="0.2">
      <c r="A59" s="2">
        <v>58</v>
      </c>
      <c r="B59" s="2">
        <v>58</v>
      </c>
      <c r="C59" s="2">
        <v>0.69056845882109197</v>
      </c>
      <c r="D59" s="2">
        <v>0.42454937057835701</v>
      </c>
      <c r="E59" s="2">
        <v>0.57946613281965198</v>
      </c>
      <c r="F59" s="2">
        <v>0.35122563434498599</v>
      </c>
      <c r="G59" s="2">
        <f t="shared" si="0"/>
        <v>0.69056845882109197</v>
      </c>
      <c r="H59" s="2" t="str">
        <f t="shared" si="1"/>
        <v>ftllama3.1</v>
      </c>
    </row>
    <row r="60" spans="1:8" x14ac:dyDescent="0.2">
      <c r="A60" s="2">
        <v>59</v>
      </c>
      <c r="B60" s="2">
        <v>59</v>
      </c>
      <c r="C60" s="2">
        <v>0.83308114750044604</v>
      </c>
      <c r="D60" s="2">
        <v>0.50293306750910605</v>
      </c>
      <c r="E60" s="2">
        <v>0.58511761554649899</v>
      </c>
      <c r="F60" s="2">
        <v>0.41669271843773897</v>
      </c>
      <c r="G60" s="2">
        <f t="shared" si="0"/>
        <v>0.83308114750044604</v>
      </c>
      <c r="H60" s="2" t="str">
        <f t="shared" si="1"/>
        <v>ftllama3.1</v>
      </c>
    </row>
    <row r="61" spans="1:8" x14ac:dyDescent="0.2">
      <c r="A61" s="2">
        <v>60</v>
      </c>
      <c r="B61" s="2">
        <v>60</v>
      </c>
      <c r="C61" s="2">
        <v>0.81792499997786094</v>
      </c>
      <c r="D61" s="2">
        <v>0.458304719414029</v>
      </c>
      <c r="E61" s="2">
        <v>0.61068425689424699</v>
      </c>
      <c r="F61" s="2">
        <v>0.28238723874092098</v>
      </c>
      <c r="G61" s="2">
        <f t="shared" si="0"/>
        <v>0.81792499997786094</v>
      </c>
      <c r="H61" s="2" t="str">
        <f t="shared" si="1"/>
        <v>ftllama3.1</v>
      </c>
    </row>
    <row r="62" spans="1:8" x14ac:dyDescent="0.2">
      <c r="A62" s="2">
        <v>61</v>
      </c>
      <c r="B62" s="2">
        <v>61</v>
      </c>
      <c r="C62" s="2">
        <v>0.59823887688773003</v>
      </c>
      <c r="D62" s="2">
        <v>0.31441553618226697</v>
      </c>
      <c r="E62" s="2">
        <v>0.33876580510820598</v>
      </c>
      <c r="F62" s="2">
        <v>0.29516312586409699</v>
      </c>
      <c r="G62" s="2">
        <f t="shared" si="0"/>
        <v>0.59823887688773003</v>
      </c>
      <c r="H62" s="2" t="str">
        <f t="shared" si="1"/>
        <v>ftllama3.1</v>
      </c>
    </row>
    <row r="63" spans="1:8" x14ac:dyDescent="0.2">
      <c r="A63" s="2">
        <v>62</v>
      </c>
      <c r="B63" s="2">
        <v>62</v>
      </c>
      <c r="C63" s="2">
        <v>0.77494793023381903</v>
      </c>
      <c r="D63" s="2">
        <v>0.36774932060922799</v>
      </c>
      <c r="E63" s="2">
        <v>0.53799581272261399</v>
      </c>
      <c r="F63" s="2">
        <v>0.31068803412573598</v>
      </c>
      <c r="G63" s="2">
        <f t="shared" si="0"/>
        <v>0.77494793023381903</v>
      </c>
      <c r="H63" s="2" t="str">
        <f t="shared" si="1"/>
        <v>ftllama3.1</v>
      </c>
    </row>
    <row r="64" spans="1:8" x14ac:dyDescent="0.2">
      <c r="A64" s="2">
        <v>63</v>
      </c>
      <c r="B64" s="2">
        <v>63</v>
      </c>
      <c r="C64" s="2">
        <v>0.90033017184053099</v>
      </c>
      <c r="D64" s="2">
        <v>0.58835358662264603</v>
      </c>
      <c r="E64" s="2">
        <v>0.56209097653627305</v>
      </c>
      <c r="F64" s="2">
        <v>0.58116921420608203</v>
      </c>
      <c r="G64" s="2">
        <f t="shared" si="0"/>
        <v>0.90033017184053099</v>
      </c>
      <c r="H64" s="2" t="str">
        <f t="shared" si="1"/>
        <v>ftllama3.1</v>
      </c>
    </row>
    <row r="65" spans="1:8" x14ac:dyDescent="0.2">
      <c r="A65" s="2">
        <v>64</v>
      </c>
      <c r="B65" s="2">
        <v>64</v>
      </c>
      <c r="C65" s="2">
        <v>0.68336464081491699</v>
      </c>
      <c r="D65" s="2">
        <v>0.39592039819274599</v>
      </c>
      <c r="E65" s="2">
        <v>0.57950595212834199</v>
      </c>
      <c r="F65" s="2">
        <v>0.28124237188271101</v>
      </c>
      <c r="G65" s="2">
        <f t="shared" si="0"/>
        <v>0.68336464081491699</v>
      </c>
      <c r="H65" s="2" t="str">
        <f t="shared" si="1"/>
        <v>ftllama3.1</v>
      </c>
    </row>
    <row r="66" spans="1:8" x14ac:dyDescent="0.2">
      <c r="A66" s="2">
        <v>65</v>
      </c>
      <c r="B66" s="2">
        <v>65</v>
      </c>
      <c r="C66" s="2">
        <v>0.82751919244016903</v>
      </c>
      <c r="D66" s="2">
        <v>0.45407506099769002</v>
      </c>
      <c r="E66" s="2">
        <v>0.64817873452390895</v>
      </c>
      <c r="F66" s="2">
        <v>0.49784375642027101</v>
      </c>
      <c r="G66" s="2">
        <f t="shared" si="0"/>
        <v>0.82751919244016903</v>
      </c>
      <c r="H66" s="2" t="str">
        <f t="shared" si="1"/>
        <v>ftllama3.1</v>
      </c>
    </row>
    <row r="67" spans="1:8" x14ac:dyDescent="0.2">
      <c r="A67" s="2">
        <v>66</v>
      </c>
      <c r="B67" s="2">
        <v>66</v>
      </c>
      <c r="C67" s="2">
        <v>0.912304716450827</v>
      </c>
      <c r="D67" s="2">
        <v>0.28092648110219398</v>
      </c>
      <c r="E67" s="2">
        <v>0.35379217692783899</v>
      </c>
      <c r="F67" s="2">
        <v>0.255610130514417</v>
      </c>
      <c r="G67" s="2">
        <f t="shared" ref="G67:G95" si="2">MAX(C67:F67)</f>
        <v>0.912304716450827</v>
      </c>
      <c r="H67" s="2" t="str">
        <f t="shared" ref="H67:H95" si="3">IF(G67=F67,$F$1,IF(G67=E67,$E$1,IF(G67=D67,$D$1,IF(G67=C67,$C$1,""))))</f>
        <v>ftllama3.1</v>
      </c>
    </row>
    <row r="68" spans="1:8" x14ac:dyDescent="0.2">
      <c r="A68" s="2">
        <v>67</v>
      </c>
      <c r="B68" s="2">
        <v>67</v>
      </c>
      <c r="C68" s="2">
        <v>0.96055761745997803</v>
      </c>
      <c r="D68" s="2">
        <v>0.24899874478578499</v>
      </c>
      <c r="E68" s="2">
        <v>0.40198657597814202</v>
      </c>
      <c r="F68" s="2">
        <v>0.24785122019903999</v>
      </c>
      <c r="G68" s="2">
        <f t="shared" si="2"/>
        <v>0.96055761745997803</v>
      </c>
      <c r="H68" s="2" t="str">
        <f t="shared" si="3"/>
        <v>ftllama3.1</v>
      </c>
    </row>
    <row r="69" spans="1:8" x14ac:dyDescent="0.2">
      <c r="A69" s="2">
        <v>68</v>
      </c>
      <c r="B69" s="2">
        <v>68</v>
      </c>
      <c r="C69" s="2">
        <v>0.95041498967579396</v>
      </c>
      <c r="D69" s="2">
        <v>0.25226523429155301</v>
      </c>
      <c r="E69" s="2">
        <v>0.147093568529401</v>
      </c>
      <c r="F69" s="2">
        <v>0.25012751626116803</v>
      </c>
      <c r="G69" s="2">
        <f t="shared" si="2"/>
        <v>0.95041498967579396</v>
      </c>
      <c r="H69" s="2" t="str">
        <f t="shared" si="3"/>
        <v>ftllama3.1</v>
      </c>
    </row>
    <row r="70" spans="1:8" x14ac:dyDescent="0.2">
      <c r="A70" s="2">
        <v>69</v>
      </c>
      <c r="B70" s="2">
        <v>69</v>
      </c>
      <c r="C70" s="2">
        <v>0.83247206253664796</v>
      </c>
      <c r="D70" s="2">
        <v>0.57317908108234406</v>
      </c>
      <c r="E70" s="2">
        <v>0.72991673861231099</v>
      </c>
      <c r="F70" s="2">
        <v>0.380443205365112</v>
      </c>
      <c r="G70" s="2">
        <f t="shared" si="2"/>
        <v>0.83247206253664796</v>
      </c>
      <c r="H70" s="2" t="str">
        <f t="shared" si="3"/>
        <v>ftllama3.1</v>
      </c>
    </row>
    <row r="71" spans="1:8" x14ac:dyDescent="0.2">
      <c r="A71" s="2">
        <v>70</v>
      </c>
      <c r="B71" s="2">
        <v>70</v>
      </c>
      <c r="C71" s="2">
        <v>0.86357131004333498</v>
      </c>
      <c r="D71" s="2">
        <v>0.40163268255335899</v>
      </c>
      <c r="E71" s="2">
        <v>0.55199510114533501</v>
      </c>
      <c r="F71" s="2">
        <v>0.39273011748279801</v>
      </c>
      <c r="G71" s="2">
        <f t="shared" si="2"/>
        <v>0.86357131004333498</v>
      </c>
      <c r="H71" s="2" t="str">
        <f t="shared" si="3"/>
        <v>ftllama3.1</v>
      </c>
    </row>
    <row r="72" spans="1:8" x14ac:dyDescent="0.2">
      <c r="A72" s="2">
        <v>71</v>
      </c>
      <c r="B72" s="2">
        <v>71</v>
      </c>
      <c r="C72" s="2">
        <v>0.57282189471380995</v>
      </c>
      <c r="D72" s="2">
        <v>0.27348530718258401</v>
      </c>
      <c r="E72" s="2">
        <v>0.34693771728447498</v>
      </c>
      <c r="F72" s="2">
        <v>0.256869051711899</v>
      </c>
      <c r="G72" s="2">
        <f t="shared" si="2"/>
        <v>0.57282189471380995</v>
      </c>
      <c r="H72" s="2" t="str">
        <f t="shared" si="3"/>
        <v>ftllama3.1</v>
      </c>
    </row>
    <row r="73" spans="1:8" x14ac:dyDescent="0.2">
      <c r="A73" s="2">
        <v>72</v>
      </c>
      <c r="B73" s="2">
        <v>72</v>
      </c>
      <c r="C73" s="2">
        <v>0.40095687572445099</v>
      </c>
      <c r="D73" s="2">
        <v>0.36130079009703198</v>
      </c>
      <c r="E73" s="2">
        <v>0.27843620159796301</v>
      </c>
      <c r="F73" s="2">
        <v>0.53340721981866002</v>
      </c>
      <c r="G73" s="2">
        <f t="shared" si="2"/>
        <v>0.53340721981866002</v>
      </c>
      <c r="H73" s="2" t="str">
        <f t="shared" si="3"/>
        <v>phi4</v>
      </c>
    </row>
    <row r="74" spans="1:8" x14ac:dyDescent="0.2">
      <c r="A74" s="2">
        <v>73</v>
      </c>
      <c r="B74" s="2">
        <v>73</v>
      </c>
      <c r="C74" s="2">
        <v>0.86934676383222798</v>
      </c>
      <c r="D74" s="2">
        <v>0.71597125125782801</v>
      </c>
      <c r="E74" s="2">
        <v>0.77693429546696802</v>
      </c>
      <c r="F74" s="2">
        <v>0.56840076361383696</v>
      </c>
      <c r="G74" s="2">
        <f t="shared" si="2"/>
        <v>0.86934676383222798</v>
      </c>
      <c r="H74" s="2" t="str">
        <f t="shared" si="3"/>
        <v>ftllama3.1</v>
      </c>
    </row>
    <row r="75" spans="1:8" x14ac:dyDescent="0.2">
      <c r="A75" s="2">
        <v>74</v>
      </c>
      <c r="B75" s="2">
        <v>74</v>
      </c>
      <c r="C75" s="2">
        <v>0.91011526371751506</v>
      </c>
      <c r="D75" s="2">
        <v>0.55316191485949895</v>
      </c>
      <c r="E75" s="2">
        <v>0.83306979451860697</v>
      </c>
      <c r="F75" s="2">
        <v>0.44275859530482897</v>
      </c>
      <c r="G75" s="2">
        <f t="shared" si="2"/>
        <v>0.91011526371751506</v>
      </c>
      <c r="H75" s="2" t="str">
        <f t="shared" si="3"/>
        <v>ftllama3.1</v>
      </c>
    </row>
    <row r="76" spans="1:8" x14ac:dyDescent="0.2">
      <c r="A76" s="2">
        <v>75</v>
      </c>
      <c r="B76" s="2">
        <v>75</v>
      </c>
      <c r="C76" s="2">
        <v>0.98985737221581505</v>
      </c>
      <c r="D76" s="2">
        <v>0.26734108115945499</v>
      </c>
      <c r="E76" s="2">
        <v>0.62554936834744002</v>
      </c>
      <c r="F76" s="2">
        <v>0.24617732763290401</v>
      </c>
      <c r="G76" s="2">
        <f t="shared" si="2"/>
        <v>0.98985737221581505</v>
      </c>
      <c r="H76" s="2" t="str">
        <f t="shared" si="3"/>
        <v>ftllama3.1</v>
      </c>
    </row>
    <row r="77" spans="1:8" x14ac:dyDescent="0.2">
      <c r="A77" s="2">
        <v>76</v>
      </c>
      <c r="B77" s="2">
        <v>76</v>
      </c>
      <c r="C77" s="2">
        <v>0.95308125955717904</v>
      </c>
      <c r="D77" s="2">
        <v>0.24335749064173001</v>
      </c>
      <c r="E77" s="2">
        <v>0.51595863593476099</v>
      </c>
      <c r="F77" s="2">
        <v>0.24096877511058501</v>
      </c>
      <c r="G77" s="2">
        <f t="shared" si="2"/>
        <v>0.95308125955717904</v>
      </c>
      <c r="H77" s="2" t="str">
        <f t="shared" si="3"/>
        <v>ftllama3.1</v>
      </c>
    </row>
    <row r="78" spans="1:8" x14ac:dyDescent="0.2">
      <c r="A78" s="2">
        <v>77</v>
      </c>
      <c r="B78" s="2">
        <v>77</v>
      </c>
      <c r="C78" s="2">
        <v>0.42598264430250399</v>
      </c>
      <c r="D78" s="2">
        <v>0.263972019297736</v>
      </c>
      <c r="E78" s="2">
        <v>0.38868782882179498</v>
      </c>
      <c r="F78" s="2">
        <v>0.25618154342685401</v>
      </c>
      <c r="G78" s="2">
        <f t="shared" si="2"/>
        <v>0.42598264430250399</v>
      </c>
      <c r="H78" s="2" t="str">
        <f t="shared" si="3"/>
        <v>ftllama3.1</v>
      </c>
    </row>
    <row r="79" spans="1:8" x14ac:dyDescent="0.2">
      <c r="A79" s="2">
        <v>78</v>
      </c>
      <c r="B79" s="2">
        <v>78</v>
      </c>
      <c r="C79" s="2">
        <v>0.33830253779888098</v>
      </c>
      <c r="D79" s="2">
        <v>0.26659275974546098</v>
      </c>
      <c r="E79" s="2">
        <v>0.32201849392482201</v>
      </c>
      <c r="F79" s="2">
        <v>0.25544974229165401</v>
      </c>
      <c r="G79" s="2">
        <f t="shared" si="2"/>
        <v>0.33830253779888098</v>
      </c>
      <c r="H79" s="2" t="str">
        <f t="shared" si="3"/>
        <v>ftllama3.1</v>
      </c>
    </row>
    <row r="80" spans="1:8" x14ac:dyDescent="0.2">
      <c r="A80" s="2">
        <v>79</v>
      </c>
      <c r="B80" s="2">
        <v>79</v>
      </c>
      <c r="C80" s="2">
        <v>0.358261362569672</v>
      </c>
      <c r="D80" s="2">
        <v>0.28863493736301099</v>
      </c>
      <c r="E80" s="2">
        <v>0.36036814834390302</v>
      </c>
      <c r="F80" s="2">
        <v>0.25901886650494099</v>
      </c>
      <c r="G80" s="2">
        <f t="shared" si="2"/>
        <v>0.36036814834390302</v>
      </c>
      <c r="H80" s="2" t="str">
        <f t="shared" si="3"/>
        <v>llama3.1</v>
      </c>
    </row>
    <row r="81" spans="1:8" x14ac:dyDescent="0.2">
      <c r="A81" s="2">
        <v>80</v>
      </c>
      <c r="B81" s="2">
        <v>80</v>
      </c>
      <c r="C81" s="2">
        <v>0.76881691898618398</v>
      </c>
      <c r="D81" s="2">
        <v>0.45473717770406102</v>
      </c>
      <c r="E81" s="2">
        <v>0.64259363391569602</v>
      </c>
      <c r="F81" s="2">
        <v>0.36734499888760702</v>
      </c>
      <c r="G81" s="2">
        <f t="shared" si="2"/>
        <v>0.76881691898618398</v>
      </c>
      <c r="H81" s="2" t="str">
        <f t="shared" si="3"/>
        <v>ftllama3.1</v>
      </c>
    </row>
    <row r="82" spans="1:8" x14ac:dyDescent="0.2">
      <c r="A82" s="2">
        <v>81</v>
      </c>
      <c r="B82" s="2">
        <v>81</v>
      </c>
      <c r="C82" s="2">
        <v>0.99999997104917204</v>
      </c>
      <c r="D82" s="2">
        <v>0.292340463825634</v>
      </c>
      <c r="E82" s="2">
        <v>0.78810547973428402</v>
      </c>
      <c r="F82" s="2">
        <v>0.31216483286448798</v>
      </c>
      <c r="G82" s="2">
        <f t="shared" si="2"/>
        <v>0.99999997104917204</v>
      </c>
      <c r="H82" s="2" t="str">
        <f t="shared" si="3"/>
        <v>ftllama3.1</v>
      </c>
    </row>
    <row r="83" spans="1:8" x14ac:dyDescent="0.2">
      <c r="A83" s="2">
        <v>82</v>
      </c>
      <c r="B83" s="2">
        <v>82</v>
      </c>
      <c r="C83" s="2">
        <v>0.91736046118395598</v>
      </c>
      <c r="D83" s="2">
        <v>0.37309501192399402</v>
      </c>
      <c r="E83" s="2">
        <v>0.67607614014829898</v>
      </c>
      <c r="F83" s="2">
        <v>0.333408921744142</v>
      </c>
      <c r="G83" s="2">
        <f t="shared" si="2"/>
        <v>0.91736046118395598</v>
      </c>
      <c r="H83" s="2" t="str">
        <f t="shared" si="3"/>
        <v>ftllama3.1</v>
      </c>
    </row>
    <row r="84" spans="1:8" x14ac:dyDescent="0.2">
      <c r="A84" s="2">
        <v>83</v>
      </c>
      <c r="B84" s="2">
        <v>83</v>
      </c>
      <c r="C84" s="2">
        <v>0.98891336321830703</v>
      </c>
      <c r="D84" s="2">
        <v>0.473631580599716</v>
      </c>
      <c r="E84" s="2">
        <v>0.80378364920616097</v>
      </c>
      <c r="F84" s="2">
        <v>0.33015837264912401</v>
      </c>
      <c r="G84" s="2">
        <f t="shared" si="2"/>
        <v>0.98891336321830703</v>
      </c>
      <c r="H84" s="2" t="str">
        <f t="shared" si="3"/>
        <v>ftllama3.1</v>
      </c>
    </row>
    <row r="85" spans="1:8" x14ac:dyDescent="0.2">
      <c r="A85" s="2">
        <v>84</v>
      </c>
      <c r="B85" s="2">
        <v>84</v>
      </c>
      <c r="C85" s="2">
        <v>0.79170783524002297</v>
      </c>
      <c r="D85" s="2">
        <v>0.441550632246903</v>
      </c>
      <c r="E85" s="2">
        <v>0.69284095977033799</v>
      </c>
      <c r="F85" s="2">
        <v>0.32096967888729899</v>
      </c>
      <c r="G85" s="2">
        <f t="shared" si="2"/>
        <v>0.79170783524002297</v>
      </c>
      <c r="H85" s="2" t="str">
        <f t="shared" si="3"/>
        <v>ftllama3.1</v>
      </c>
    </row>
    <row r="86" spans="1:8" x14ac:dyDescent="0.2">
      <c r="A86" s="2">
        <v>85</v>
      </c>
      <c r="B86" s="2">
        <v>85</v>
      </c>
      <c r="C86" s="2">
        <v>0.88200630928788804</v>
      </c>
      <c r="D86" s="2">
        <v>0.36750196005616798</v>
      </c>
      <c r="E86" s="2">
        <v>0.83958833281482903</v>
      </c>
      <c r="F86" s="2">
        <v>0.28728482829672902</v>
      </c>
      <c r="G86" s="2">
        <f t="shared" si="2"/>
        <v>0.88200630928788804</v>
      </c>
      <c r="H86" s="2" t="str">
        <f t="shared" si="3"/>
        <v>ftllama3.1</v>
      </c>
    </row>
    <row r="87" spans="1:8" x14ac:dyDescent="0.2">
      <c r="A87" s="2">
        <v>86</v>
      </c>
      <c r="B87" s="2">
        <v>86</v>
      </c>
      <c r="C87" s="2">
        <v>0.89435017662388905</v>
      </c>
      <c r="D87" s="2">
        <v>0.40636220510516802</v>
      </c>
      <c r="E87" s="2">
        <v>0.85141109228134104</v>
      </c>
      <c r="F87" s="2">
        <v>0.291110920480319</v>
      </c>
      <c r="G87" s="2">
        <f t="shared" si="2"/>
        <v>0.89435017662388905</v>
      </c>
      <c r="H87" s="2" t="str">
        <f t="shared" si="3"/>
        <v>ftllama3.1</v>
      </c>
    </row>
    <row r="88" spans="1:8" x14ac:dyDescent="0.2">
      <c r="A88" s="2">
        <v>87</v>
      </c>
      <c r="B88" s="2">
        <v>87</v>
      </c>
      <c r="C88" s="2">
        <v>0.57923500984907095</v>
      </c>
      <c r="D88" s="2">
        <v>0.47199332437344899</v>
      </c>
      <c r="E88" s="2">
        <v>0.54448057349238999</v>
      </c>
      <c r="F88" s="2">
        <v>0.48606706517083298</v>
      </c>
      <c r="G88" s="2">
        <f t="shared" si="2"/>
        <v>0.57923500984907095</v>
      </c>
      <c r="H88" s="2" t="str">
        <f t="shared" si="3"/>
        <v>ftllama3.1</v>
      </c>
    </row>
    <row r="89" spans="1:8" x14ac:dyDescent="0.2">
      <c r="A89" s="2">
        <v>88</v>
      </c>
      <c r="B89" s="2">
        <v>88</v>
      </c>
      <c r="C89" s="2">
        <v>0.73426994596208806</v>
      </c>
      <c r="D89" s="2">
        <v>0.26841887044055102</v>
      </c>
      <c r="E89" s="2">
        <v>0.38404258957930898</v>
      </c>
      <c r="F89" s="2">
        <v>0.25494671698127402</v>
      </c>
      <c r="G89" s="2">
        <f t="shared" si="2"/>
        <v>0.73426994596208806</v>
      </c>
      <c r="H89" s="2" t="str">
        <f t="shared" si="3"/>
        <v>ftllama3.1</v>
      </c>
    </row>
    <row r="90" spans="1:8" x14ac:dyDescent="0.2">
      <c r="A90" s="2">
        <v>89</v>
      </c>
      <c r="B90" s="2">
        <v>89</v>
      </c>
      <c r="C90" s="2">
        <v>0.95942948886326296</v>
      </c>
      <c r="D90" s="2">
        <v>0.24870858341455401</v>
      </c>
      <c r="E90" s="2">
        <v>0.59039450372968405</v>
      </c>
      <c r="F90" s="2">
        <v>0.25045852895293902</v>
      </c>
      <c r="G90" s="2">
        <f t="shared" si="2"/>
        <v>0.95942948886326296</v>
      </c>
      <c r="H90" s="2" t="str">
        <f t="shared" si="3"/>
        <v>ftllama3.1</v>
      </c>
    </row>
    <row r="91" spans="1:8" x14ac:dyDescent="0.2">
      <c r="A91" s="2">
        <v>90</v>
      </c>
      <c r="B91" s="2">
        <v>90</v>
      </c>
      <c r="C91" s="2">
        <v>0.949286861079079</v>
      </c>
      <c r="D91" s="2">
        <v>0.25247444404023001</v>
      </c>
      <c r="E91" s="2">
        <v>0.512456642304148</v>
      </c>
      <c r="F91" s="2">
        <v>0.25734698431832398</v>
      </c>
      <c r="G91" s="2">
        <f t="shared" si="2"/>
        <v>0.949286861079079</v>
      </c>
      <c r="H91" s="2" t="str">
        <f t="shared" si="3"/>
        <v>ftllama3.1</v>
      </c>
    </row>
    <row r="92" spans="1:8" x14ac:dyDescent="0.2">
      <c r="A92" s="2">
        <v>91</v>
      </c>
      <c r="B92" s="2">
        <v>91</v>
      </c>
      <c r="C92" s="2">
        <v>0.67394143215247504</v>
      </c>
      <c r="D92" s="2">
        <v>0.40499885891164999</v>
      </c>
      <c r="E92" s="2">
        <v>0.66662668074880305</v>
      </c>
      <c r="F92" s="2">
        <v>0.33264905129160199</v>
      </c>
      <c r="G92" s="2">
        <f t="shared" si="2"/>
        <v>0.67394143215247504</v>
      </c>
      <c r="H92" s="2" t="str">
        <f t="shared" si="3"/>
        <v>ftllama3.1</v>
      </c>
    </row>
    <row r="93" spans="1:8" x14ac:dyDescent="0.2">
      <c r="A93" s="2">
        <v>92</v>
      </c>
      <c r="B93" s="2">
        <v>92</v>
      </c>
      <c r="C93" s="2">
        <v>0.77775647789239799</v>
      </c>
      <c r="D93" s="2">
        <v>0.33700957873037801</v>
      </c>
      <c r="E93" s="2">
        <v>0.54765826442411902</v>
      </c>
      <c r="F93" s="2">
        <v>0.3438792518207</v>
      </c>
      <c r="G93" s="2">
        <f t="shared" si="2"/>
        <v>0.77775647789239799</v>
      </c>
      <c r="H93" s="2" t="str">
        <f t="shared" si="3"/>
        <v>ftllama3.1</v>
      </c>
    </row>
    <row r="94" spans="1:8" x14ac:dyDescent="0.2">
      <c r="A94" s="2">
        <v>93</v>
      </c>
      <c r="B94" s="2">
        <v>93</v>
      </c>
      <c r="C94" s="2">
        <v>0.67805598463330896</v>
      </c>
      <c r="D94" s="2">
        <v>0.25573602701936399</v>
      </c>
      <c r="E94" s="2">
        <v>0.422605581581592</v>
      </c>
      <c r="F94" s="2">
        <v>0.25699897961957102</v>
      </c>
      <c r="G94" s="2">
        <f t="shared" si="2"/>
        <v>0.67805598463330896</v>
      </c>
      <c r="H94" s="2" t="str">
        <f t="shared" si="3"/>
        <v>ftllama3.1</v>
      </c>
    </row>
    <row r="95" spans="1:8" x14ac:dyDescent="0.2">
      <c r="A95" s="2">
        <v>94</v>
      </c>
      <c r="B95" s="2">
        <v>94</v>
      </c>
      <c r="C95" s="2">
        <v>0.43793279400893598</v>
      </c>
      <c r="D95" s="2">
        <v>0.262010979226657</v>
      </c>
      <c r="E95" s="2">
        <v>0.14264297442776799</v>
      </c>
      <c r="F95" s="2">
        <v>0.29652629813977599</v>
      </c>
      <c r="G95" s="2">
        <f t="shared" si="2"/>
        <v>0.43793279400893598</v>
      </c>
      <c r="H95" s="2" t="str">
        <f t="shared" si="3"/>
        <v>ftllama3.1</v>
      </c>
    </row>
    <row r="97" spans="3:7" x14ac:dyDescent="0.2">
      <c r="C97" s="40">
        <f>AVERAGE(C2:C95)</f>
        <v>0.78775492629381572</v>
      </c>
      <c r="D97" s="40">
        <f t="shared" ref="D97:G97" si="4">AVERAGE(D2:D95)</f>
        <v>0.4863731671090723</v>
      </c>
      <c r="E97" s="40">
        <f t="shared" si="4"/>
        <v>0.5535148211570855</v>
      </c>
      <c r="F97" s="40">
        <f t="shared" si="4"/>
        <v>0.36100278929962887</v>
      </c>
      <c r="G97" s="8">
        <f t="shared" si="4"/>
        <v>0.79542684992803536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B1076A-50E8-8544-A38E-12437E8AFD60}">
  <dimension ref="A1:H28"/>
  <sheetViews>
    <sheetView workbookViewId="0">
      <selection activeCell="C28" sqref="C28:G28"/>
    </sheetView>
  </sheetViews>
  <sheetFormatPr baseColWidth="10" defaultRowHeight="16" x14ac:dyDescent="0.2"/>
  <cols>
    <col min="1" max="2" width="3.83203125" bestFit="1" customWidth="1"/>
    <col min="3" max="4" width="12.1640625" bestFit="1" customWidth="1"/>
    <col min="5" max="5" width="11.1640625" bestFit="1" customWidth="1"/>
    <col min="6" max="6" width="12.1640625" bestFit="1" customWidth="1"/>
    <col min="7" max="7" width="11.1640625" bestFit="1" customWidth="1"/>
    <col min="8" max="8" width="9.33203125" bestFit="1" customWidth="1"/>
  </cols>
  <sheetData>
    <row r="1" spans="1:8" x14ac:dyDescent="0.2">
      <c r="A1" s="28" t="s">
        <v>0</v>
      </c>
      <c r="B1" s="29" t="s">
        <v>1</v>
      </c>
      <c r="C1" s="29" t="s">
        <v>2</v>
      </c>
      <c r="D1" s="29" t="s">
        <v>3</v>
      </c>
      <c r="E1" s="29" t="s">
        <v>6</v>
      </c>
      <c r="F1" s="29" t="s">
        <v>7</v>
      </c>
      <c r="G1" s="29" t="s">
        <v>4</v>
      </c>
      <c r="H1" s="29" t="s">
        <v>5</v>
      </c>
    </row>
    <row r="2" spans="1:8" x14ac:dyDescent="0.2">
      <c r="A2" s="31">
        <v>1</v>
      </c>
      <c r="B2" s="32">
        <v>40</v>
      </c>
      <c r="C2" s="32">
        <v>0.84616095999999996</v>
      </c>
      <c r="D2" s="32">
        <v>0.25419978999999998</v>
      </c>
      <c r="E2" s="32">
        <v>0.35106004000000002</v>
      </c>
      <c r="F2" s="32">
        <v>0.25507345999999997</v>
      </c>
      <c r="G2" s="32">
        <v>0.84616095999999996</v>
      </c>
      <c r="H2" s="32" t="s">
        <v>2</v>
      </c>
    </row>
    <row r="3" spans="1:8" x14ac:dyDescent="0.2">
      <c r="A3" s="31">
        <v>2</v>
      </c>
      <c r="B3" s="32">
        <v>41</v>
      </c>
      <c r="C3" s="32">
        <v>0.95379586999999999</v>
      </c>
      <c r="D3" s="32">
        <v>0.27388435</v>
      </c>
      <c r="E3" s="32">
        <v>0.68556819999999996</v>
      </c>
      <c r="F3" s="32">
        <v>0.25088507999999998</v>
      </c>
      <c r="G3" s="32">
        <v>0.95379586999999999</v>
      </c>
      <c r="H3" s="32" t="s">
        <v>2</v>
      </c>
    </row>
    <row r="4" spans="1:8" x14ac:dyDescent="0.2">
      <c r="A4" s="31">
        <v>3</v>
      </c>
      <c r="B4" s="32">
        <v>42</v>
      </c>
      <c r="C4" s="32">
        <v>0.95379586999999999</v>
      </c>
      <c r="D4" s="32">
        <v>0.30082713999999999</v>
      </c>
      <c r="E4" s="32">
        <v>0.65001761999999996</v>
      </c>
      <c r="F4" s="32">
        <v>0.25440926000000003</v>
      </c>
      <c r="G4" s="32">
        <v>0.95379586999999999</v>
      </c>
      <c r="H4" s="32" t="s">
        <v>2</v>
      </c>
    </row>
    <row r="5" spans="1:8" x14ac:dyDescent="0.2">
      <c r="A5" s="31">
        <v>4</v>
      </c>
      <c r="B5" s="32">
        <v>43</v>
      </c>
      <c r="C5" s="32">
        <v>0.74308141000000005</v>
      </c>
      <c r="D5" s="32">
        <v>0.71427105000000002</v>
      </c>
      <c r="E5" s="32">
        <v>0.4813519</v>
      </c>
      <c r="F5" s="32">
        <v>0.43351707</v>
      </c>
      <c r="G5" s="32">
        <v>0.74308141000000005</v>
      </c>
      <c r="H5" s="32" t="s">
        <v>2</v>
      </c>
    </row>
    <row r="6" spans="1:8" x14ac:dyDescent="0.2">
      <c r="A6" s="31">
        <v>5</v>
      </c>
      <c r="B6" s="32">
        <v>44</v>
      </c>
      <c r="C6" s="32">
        <v>0.83917251999999998</v>
      </c>
      <c r="D6" s="32">
        <v>0.46463513000000001</v>
      </c>
      <c r="E6" s="32">
        <v>0.52610292000000003</v>
      </c>
      <c r="F6" s="32">
        <v>0.42764946999999998</v>
      </c>
      <c r="G6" s="32">
        <v>0.83917251999999998</v>
      </c>
      <c r="H6" s="32" t="s">
        <v>2</v>
      </c>
    </row>
    <row r="7" spans="1:8" x14ac:dyDescent="0.2">
      <c r="A7" s="31">
        <v>6</v>
      </c>
      <c r="B7" s="32">
        <v>45</v>
      </c>
      <c r="C7" s="32">
        <v>0.60228877999999997</v>
      </c>
      <c r="D7" s="32">
        <v>0.4744507</v>
      </c>
      <c r="E7" s="32">
        <v>0.32037078000000002</v>
      </c>
      <c r="F7" s="32">
        <v>0.2643665</v>
      </c>
      <c r="G7" s="32">
        <v>0.60228877999999997</v>
      </c>
      <c r="H7" s="32" t="s">
        <v>2</v>
      </c>
    </row>
    <row r="8" spans="1:8" x14ac:dyDescent="0.2">
      <c r="A8" s="31">
        <v>7</v>
      </c>
      <c r="B8" s="32">
        <v>46</v>
      </c>
      <c r="C8" s="32">
        <v>0.36449889000000002</v>
      </c>
      <c r="D8" s="32">
        <v>0.46841066999999997</v>
      </c>
      <c r="E8" s="32">
        <v>0.39347136999999999</v>
      </c>
      <c r="F8" s="32">
        <v>0.4911587</v>
      </c>
      <c r="G8" s="32">
        <v>0.4911587</v>
      </c>
      <c r="H8" s="32" t="s">
        <v>7</v>
      </c>
    </row>
    <row r="9" spans="1:8" x14ac:dyDescent="0.2">
      <c r="A9" s="31">
        <v>8</v>
      </c>
      <c r="B9" s="32">
        <v>47</v>
      </c>
      <c r="C9" s="32">
        <v>0.86764191999999996</v>
      </c>
      <c r="D9" s="32">
        <v>0.72260853999999997</v>
      </c>
      <c r="E9" s="32">
        <v>0.6591494</v>
      </c>
      <c r="F9" s="32">
        <v>0.68565703</v>
      </c>
      <c r="G9" s="32">
        <v>0.86764191999999996</v>
      </c>
      <c r="H9" s="32" t="s">
        <v>2</v>
      </c>
    </row>
    <row r="10" spans="1:8" x14ac:dyDescent="0.2">
      <c r="A10" s="31">
        <v>9</v>
      </c>
      <c r="B10" s="32">
        <v>48</v>
      </c>
      <c r="C10" s="32">
        <v>0.73755504000000005</v>
      </c>
      <c r="D10" s="32">
        <v>0.60462587999999995</v>
      </c>
      <c r="E10" s="32">
        <v>0.45655920999999999</v>
      </c>
      <c r="F10" s="32">
        <v>0.59330680999999996</v>
      </c>
      <c r="G10" s="32">
        <v>0.73755504000000005</v>
      </c>
      <c r="H10" s="32" t="s">
        <v>2</v>
      </c>
    </row>
    <row r="11" spans="1:8" x14ac:dyDescent="0.2">
      <c r="A11" s="31">
        <v>10</v>
      </c>
      <c r="B11" s="32">
        <v>66</v>
      </c>
      <c r="C11" s="32">
        <v>0.91230471999999996</v>
      </c>
      <c r="D11" s="32">
        <v>0.28092647999999998</v>
      </c>
      <c r="E11" s="32">
        <v>0.35379218000000001</v>
      </c>
      <c r="F11" s="32">
        <v>0.25561012999999999</v>
      </c>
      <c r="G11" s="32">
        <v>0.91230471999999996</v>
      </c>
      <c r="H11" s="32" t="s">
        <v>2</v>
      </c>
    </row>
    <row r="12" spans="1:8" x14ac:dyDescent="0.2">
      <c r="A12" s="31">
        <v>11</v>
      </c>
      <c r="B12" s="32">
        <v>67</v>
      </c>
      <c r="C12" s="32">
        <v>0.96055762</v>
      </c>
      <c r="D12" s="32">
        <v>0.24899874</v>
      </c>
      <c r="E12" s="32">
        <v>0.40198657999999998</v>
      </c>
      <c r="F12" s="32">
        <v>0.24785122000000001</v>
      </c>
      <c r="G12" s="32">
        <v>0.96055762</v>
      </c>
      <c r="H12" s="32" t="s">
        <v>2</v>
      </c>
    </row>
    <row r="13" spans="1:8" x14ac:dyDescent="0.2">
      <c r="A13" s="31">
        <v>12</v>
      </c>
      <c r="B13" s="32">
        <v>68</v>
      </c>
      <c r="C13" s="32">
        <v>0.95041498999999996</v>
      </c>
      <c r="D13" s="32">
        <v>0.25226523000000001</v>
      </c>
      <c r="E13" s="32">
        <v>0.14709357000000001</v>
      </c>
      <c r="F13" s="32">
        <v>0.25012751999999999</v>
      </c>
      <c r="G13" s="32">
        <v>0.95041498999999996</v>
      </c>
      <c r="H13" s="32" t="s">
        <v>2</v>
      </c>
    </row>
    <row r="14" spans="1:8" x14ac:dyDescent="0.2">
      <c r="A14" s="31">
        <v>13</v>
      </c>
      <c r="B14" s="32">
        <v>69</v>
      </c>
      <c r="C14" s="32">
        <v>0.83247205999999996</v>
      </c>
      <c r="D14" s="32">
        <v>0.57317907999999995</v>
      </c>
      <c r="E14" s="32">
        <v>0.72991673999999995</v>
      </c>
      <c r="F14" s="32">
        <v>0.38044320999999998</v>
      </c>
      <c r="G14" s="32">
        <v>0.83247205999999996</v>
      </c>
      <c r="H14" s="32" t="s">
        <v>2</v>
      </c>
    </row>
    <row r="15" spans="1:8" x14ac:dyDescent="0.2">
      <c r="A15" s="31">
        <v>14</v>
      </c>
      <c r="B15" s="32">
        <v>70</v>
      </c>
      <c r="C15" s="32">
        <v>0.86357130999999998</v>
      </c>
      <c r="D15" s="32">
        <v>0.40163268000000002</v>
      </c>
      <c r="E15" s="32">
        <v>0.55199509999999996</v>
      </c>
      <c r="F15" s="32">
        <v>0.39273012000000002</v>
      </c>
      <c r="G15" s="32">
        <v>0.86357130999999998</v>
      </c>
      <c r="H15" s="32" t="s">
        <v>2</v>
      </c>
    </row>
    <row r="16" spans="1:8" x14ac:dyDescent="0.2">
      <c r="A16" s="31">
        <v>15</v>
      </c>
      <c r="B16" s="32">
        <v>71</v>
      </c>
      <c r="C16" s="32">
        <v>0.57282188999999994</v>
      </c>
      <c r="D16" s="32">
        <v>0.27348530999999998</v>
      </c>
      <c r="E16" s="32">
        <v>0.34693772</v>
      </c>
      <c r="F16" s="32">
        <v>0.25686904999999999</v>
      </c>
      <c r="G16" s="32">
        <v>0.57282188999999994</v>
      </c>
      <c r="H16" s="32" t="s">
        <v>2</v>
      </c>
    </row>
    <row r="17" spans="1:8" x14ac:dyDescent="0.2">
      <c r="A17" s="31">
        <v>16</v>
      </c>
      <c r="B17" s="32">
        <v>72</v>
      </c>
      <c r="C17" s="32">
        <v>0.40095688000000002</v>
      </c>
      <c r="D17" s="32">
        <v>0.36130078999999998</v>
      </c>
      <c r="E17" s="32">
        <v>0.27843620000000002</v>
      </c>
      <c r="F17" s="32">
        <v>0.53340721999999996</v>
      </c>
      <c r="G17" s="32">
        <v>0.53340721999999996</v>
      </c>
      <c r="H17" s="32" t="s">
        <v>7</v>
      </c>
    </row>
    <row r="18" spans="1:8" x14ac:dyDescent="0.2">
      <c r="A18" s="31">
        <v>17</v>
      </c>
      <c r="B18" s="32">
        <v>75</v>
      </c>
      <c r="C18" s="32">
        <v>0.98985736999999996</v>
      </c>
      <c r="D18" s="32">
        <v>0.26734108000000001</v>
      </c>
      <c r="E18" s="32">
        <v>0.62554936999999999</v>
      </c>
      <c r="F18" s="32">
        <v>0.24617733</v>
      </c>
      <c r="G18" s="32">
        <v>0.98985736999999996</v>
      </c>
      <c r="H18" s="32" t="s">
        <v>2</v>
      </c>
    </row>
    <row r="19" spans="1:8" x14ac:dyDescent="0.2">
      <c r="A19" s="31">
        <v>18</v>
      </c>
      <c r="B19" s="32">
        <v>76</v>
      </c>
      <c r="C19" s="32">
        <v>0.95308126000000004</v>
      </c>
      <c r="D19" s="32">
        <v>0.24335749000000001</v>
      </c>
      <c r="E19" s="32">
        <v>0.51595864000000002</v>
      </c>
      <c r="F19" s="32">
        <v>0.24096877999999999</v>
      </c>
      <c r="G19" s="32">
        <v>0.95308126000000004</v>
      </c>
      <c r="H19" s="32" t="s">
        <v>2</v>
      </c>
    </row>
    <row r="20" spans="1:8" x14ac:dyDescent="0.2">
      <c r="A20" s="31">
        <v>19</v>
      </c>
      <c r="B20" s="32">
        <v>88</v>
      </c>
      <c r="C20" s="32">
        <v>0.73426994999999995</v>
      </c>
      <c r="D20" s="32">
        <v>0.26841886999999998</v>
      </c>
      <c r="E20" s="32">
        <v>0.38404259000000002</v>
      </c>
      <c r="F20" s="32">
        <v>0.25494672000000002</v>
      </c>
      <c r="G20" s="32">
        <v>0.73426994999999995</v>
      </c>
      <c r="H20" s="32" t="s">
        <v>2</v>
      </c>
    </row>
    <row r="21" spans="1:8" x14ac:dyDescent="0.2">
      <c r="A21" s="31">
        <v>20</v>
      </c>
      <c r="B21" s="32">
        <v>89</v>
      </c>
      <c r="C21" s="32">
        <v>0.95942949</v>
      </c>
      <c r="D21" s="32">
        <v>0.24870858000000001</v>
      </c>
      <c r="E21" s="32">
        <v>0.59039450000000004</v>
      </c>
      <c r="F21" s="32">
        <v>0.25045853000000001</v>
      </c>
      <c r="G21" s="32">
        <v>0.95942949</v>
      </c>
      <c r="H21" s="32" t="s">
        <v>2</v>
      </c>
    </row>
    <row r="22" spans="1:8" x14ac:dyDescent="0.2">
      <c r="A22" s="31">
        <v>21</v>
      </c>
      <c r="B22" s="32">
        <v>90</v>
      </c>
      <c r="C22" s="32">
        <v>0.94928685999999995</v>
      </c>
      <c r="D22" s="32">
        <v>0.25247444000000002</v>
      </c>
      <c r="E22" s="32">
        <v>0.51245664000000002</v>
      </c>
      <c r="F22" s="32">
        <v>0.25734698</v>
      </c>
      <c r="G22" s="32">
        <v>0.94928685999999995</v>
      </c>
      <c r="H22" s="32" t="s">
        <v>2</v>
      </c>
    </row>
    <row r="23" spans="1:8" x14ac:dyDescent="0.2">
      <c r="A23" s="31">
        <v>22</v>
      </c>
      <c r="B23" s="32">
        <v>91</v>
      </c>
      <c r="C23" s="32">
        <v>0.67394142999999995</v>
      </c>
      <c r="D23" s="32">
        <v>0.40499886000000002</v>
      </c>
      <c r="E23" s="32">
        <v>0.66662668000000003</v>
      </c>
      <c r="F23" s="32">
        <v>0.33264905</v>
      </c>
      <c r="G23" s="32">
        <v>0.67394142999999995</v>
      </c>
      <c r="H23" s="32" t="s">
        <v>2</v>
      </c>
    </row>
    <row r="24" spans="1:8" x14ac:dyDescent="0.2">
      <c r="A24" s="31">
        <v>23</v>
      </c>
      <c r="B24" s="32">
        <v>92</v>
      </c>
      <c r="C24" s="32">
        <v>0.77775647999999997</v>
      </c>
      <c r="D24" s="32">
        <v>0.33700957999999998</v>
      </c>
      <c r="E24" s="32">
        <v>0.54765825999999995</v>
      </c>
      <c r="F24" s="32">
        <v>0.34387925000000003</v>
      </c>
      <c r="G24" s="32">
        <v>0.77775647999999997</v>
      </c>
      <c r="H24" s="32" t="s">
        <v>2</v>
      </c>
    </row>
    <row r="25" spans="1:8" x14ac:dyDescent="0.2">
      <c r="A25" s="31">
        <v>24</v>
      </c>
      <c r="B25" s="32">
        <v>93</v>
      </c>
      <c r="C25" s="32">
        <v>0.67805598</v>
      </c>
      <c r="D25" s="32">
        <v>0.25573603</v>
      </c>
      <c r="E25" s="32">
        <v>0.42260557999999998</v>
      </c>
      <c r="F25" s="32">
        <v>0.25699897999999999</v>
      </c>
      <c r="G25" s="32">
        <v>0.67805598</v>
      </c>
      <c r="H25" s="32" t="s">
        <v>2</v>
      </c>
    </row>
    <row r="26" spans="1:8" x14ac:dyDescent="0.2">
      <c r="A26" s="31">
        <v>25</v>
      </c>
      <c r="B26" s="32">
        <v>94</v>
      </c>
      <c r="C26" s="32">
        <v>0.43793279000000002</v>
      </c>
      <c r="D26" s="32">
        <v>0.26201098</v>
      </c>
      <c r="E26" s="32">
        <v>0.14264297000000001</v>
      </c>
      <c r="F26" s="32">
        <v>0.29652630000000002</v>
      </c>
      <c r="G26" s="32">
        <v>0.43793279000000002</v>
      </c>
      <c r="H26" s="32" t="s">
        <v>2</v>
      </c>
    </row>
    <row r="27" spans="1:8" x14ac:dyDescent="0.2">
      <c r="A27" s="41"/>
      <c r="B27" s="41"/>
      <c r="C27" s="41"/>
      <c r="D27" s="41"/>
      <c r="E27" s="41"/>
      <c r="F27" s="41"/>
      <c r="G27" s="41"/>
      <c r="H27" s="41"/>
    </row>
    <row r="28" spans="1:8" x14ac:dyDescent="0.2">
      <c r="A28" s="41"/>
      <c r="B28" s="41"/>
      <c r="C28" s="42">
        <f>AVERAGE(C2:C26)</f>
        <v>0.78218809360000008</v>
      </c>
      <c r="D28" s="42">
        <f t="shared" ref="D28:G28" si="0">AVERAGE(D2:D26)</f>
        <v>0.3683902987999999</v>
      </c>
      <c r="E28" s="42">
        <f t="shared" si="0"/>
        <v>0.46966979040000006</v>
      </c>
      <c r="F28" s="42">
        <f t="shared" si="0"/>
        <v>0.33812055080000009</v>
      </c>
      <c r="G28" s="8">
        <f t="shared" si="0"/>
        <v>0.79255249960000018</v>
      </c>
      <c r="H28" s="4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29162-6126-E348-93AE-83B684CBB954}">
  <dimension ref="A1:J97"/>
  <sheetViews>
    <sheetView topLeftCell="A80" workbookViewId="0">
      <selection activeCell="O110" sqref="O110"/>
    </sheetView>
  </sheetViews>
  <sheetFormatPr baseColWidth="10" defaultRowHeight="16" x14ac:dyDescent="0.2"/>
  <cols>
    <col min="1" max="2" width="3.83203125" bestFit="1" customWidth="1"/>
    <col min="3" max="6" width="10.6640625" bestFit="1" customWidth="1"/>
    <col min="7" max="7" width="10.6640625" hidden="1" customWidth="1"/>
    <col min="8" max="8" width="9.83203125" hidden="1" customWidth="1"/>
    <col min="9" max="9" width="10.6640625" style="5" bestFit="1" customWidth="1"/>
    <col min="10" max="10" width="9.33203125" bestFit="1" customWidth="1"/>
  </cols>
  <sheetData>
    <row r="1" spans="1:10" x14ac:dyDescent="0.2">
      <c r="A1" s="1" t="s">
        <v>0</v>
      </c>
      <c r="B1" s="1" t="s">
        <v>1</v>
      </c>
      <c r="C1" s="1" t="s">
        <v>2</v>
      </c>
      <c r="D1" s="1" t="s">
        <v>3</v>
      </c>
      <c r="E1" s="1" t="s">
        <v>6</v>
      </c>
      <c r="F1" s="1" t="s">
        <v>7</v>
      </c>
      <c r="G1" s="1" t="s">
        <v>8</v>
      </c>
      <c r="H1" s="1" t="s">
        <v>9</v>
      </c>
      <c r="I1" s="3" t="s">
        <v>4</v>
      </c>
      <c r="J1" s="1" t="s">
        <v>5</v>
      </c>
    </row>
    <row r="2" spans="1:10" x14ac:dyDescent="0.2">
      <c r="A2" s="2">
        <v>1</v>
      </c>
      <c r="B2" s="2">
        <v>1</v>
      </c>
      <c r="C2" s="4">
        <v>0.374390781564371</v>
      </c>
      <c r="D2" s="4">
        <v>0.57516771752852902</v>
      </c>
      <c r="E2" s="4">
        <v>0.455987912522895</v>
      </c>
      <c r="F2" s="4">
        <v>0.55597109283719703</v>
      </c>
      <c r="G2" s="4">
        <f>MAX(C2:F2)</f>
        <v>0.57516771752852902</v>
      </c>
      <c r="H2" s="2" t="str">
        <f>IF(G2=F2,$F$1,IF(G2=E2,$E$1,IF(G2=D2,$D$1,IF(G2=C2,$C$1,""))))</f>
        <v>ftphi4</v>
      </c>
      <c r="I2" s="4">
        <v>0.57516771752852902</v>
      </c>
      <c r="J2" s="2" t="s">
        <v>3</v>
      </c>
    </row>
    <row r="3" spans="1:10" x14ac:dyDescent="0.2">
      <c r="A3" s="2">
        <v>2</v>
      </c>
      <c r="B3" s="2">
        <v>2</v>
      </c>
      <c r="C3" s="4">
        <v>0.58147886347557798</v>
      </c>
      <c r="D3" s="4">
        <v>0.65346673471587002</v>
      </c>
      <c r="E3" s="4">
        <v>0.78678550975663297</v>
      </c>
      <c r="F3" s="4">
        <v>0.72836877107620202</v>
      </c>
      <c r="G3" s="4">
        <f t="shared" ref="G3:G66" si="0">MAX(C3:F3)</f>
        <v>0.78678550975663297</v>
      </c>
      <c r="H3" s="2" t="str">
        <f t="shared" ref="H3:H66" si="1">IF(G3=F3,$F$1,IF(G3=E3,$E$1,IF(G3=D3,$D$1,IF(G3=C3,$C$1,""))))</f>
        <v>llama3.1</v>
      </c>
      <c r="I3" s="4">
        <v>0.72836877107620202</v>
      </c>
      <c r="J3" s="2" t="s">
        <v>7</v>
      </c>
    </row>
    <row r="4" spans="1:10" x14ac:dyDescent="0.2">
      <c r="A4" s="2">
        <v>3</v>
      </c>
      <c r="B4" s="2">
        <v>3</v>
      </c>
      <c r="C4" s="4">
        <v>0.80428913650768097</v>
      </c>
      <c r="D4" s="4">
        <v>0.63227259729589702</v>
      </c>
      <c r="E4" s="4">
        <v>0.53270838441593305</v>
      </c>
      <c r="F4" s="4">
        <v>0.712846193143299</v>
      </c>
      <c r="G4" s="4">
        <f t="shared" si="0"/>
        <v>0.80428913650768097</v>
      </c>
      <c r="H4" s="2" t="str">
        <f t="shared" si="1"/>
        <v>ftllama3.1</v>
      </c>
      <c r="I4" s="4">
        <v>0.80428913650768097</v>
      </c>
      <c r="J4" s="2" t="s">
        <v>2</v>
      </c>
    </row>
    <row r="5" spans="1:10" x14ac:dyDescent="0.2">
      <c r="A5" s="2">
        <v>4</v>
      </c>
      <c r="B5" s="2">
        <v>4</v>
      </c>
      <c r="C5" s="4">
        <v>0.84069264105388097</v>
      </c>
      <c r="D5" s="4">
        <v>0.319411225297621</v>
      </c>
      <c r="E5" s="4">
        <v>0.82770565237317695</v>
      </c>
      <c r="F5" s="4">
        <v>0.120414670556783</v>
      </c>
      <c r="G5" s="4">
        <f t="shared" si="0"/>
        <v>0.84069264105388097</v>
      </c>
      <c r="H5" s="2" t="str">
        <f t="shared" si="1"/>
        <v>ftllama3.1</v>
      </c>
      <c r="I5" s="4">
        <v>0.84069264105388097</v>
      </c>
      <c r="J5" s="2" t="s">
        <v>2</v>
      </c>
    </row>
    <row r="6" spans="1:10" x14ac:dyDescent="0.2">
      <c r="A6" s="2">
        <v>5</v>
      </c>
      <c r="B6" s="2">
        <v>5</v>
      </c>
      <c r="C6" s="4">
        <v>0.96571428775787305</v>
      </c>
      <c r="D6" s="4">
        <v>0.74195568300783599</v>
      </c>
      <c r="E6" s="4">
        <v>0.86666667461395197</v>
      </c>
      <c r="F6" s="4">
        <v>0.37770353779196703</v>
      </c>
      <c r="G6" s="4">
        <f t="shared" si="0"/>
        <v>0.96571428775787305</v>
      </c>
      <c r="H6" s="2" t="str">
        <f t="shared" si="1"/>
        <v>ftllama3.1</v>
      </c>
      <c r="I6" s="4">
        <v>0.96571428775787305</v>
      </c>
      <c r="J6" s="2" t="s">
        <v>2</v>
      </c>
    </row>
    <row r="7" spans="1:10" x14ac:dyDescent="0.2">
      <c r="A7" s="2">
        <v>6</v>
      </c>
      <c r="B7" s="2">
        <v>6</v>
      </c>
      <c r="C7" s="4">
        <v>0.97142857313156095</v>
      </c>
      <c r="D7" s="4">
        <v>6.9003349116870297E-2</v>
      </c>
      <c r="E7" s="4">
        <v>0.93492063550012405</v>
      </c>
      <c r="F7" s="4">
        <v>5.4235485462205697E-2</v>
      </c>
      <c r="G7" s="4">
        <f t="shared" si="0"/>
        <v>0.97142857313156095</v>
      </c>
      <c r="H7" s="2" t="str">
        <f t="shared" si="1"/>
        <v>ftllama3.1</v>
      </c>
      <c r="I7" s="4">
        <v>0.97142857313156095</v>
      </c>
      <c r="J7" s="2" t="s">
        <v>2</v>
      </c>
    </row>
    <row r="8" spans="1:10" x14ac:dyDescent="0.2">
      <c r="A8" s="2">
        <v>7</v>
      </c>
      <c r="B8" s="2">
        <v>7</v>
      </c>
      <c r="C8" s="4">
        <v>0.84295609678540895</v>
      </c>
      <c r="D8" s="4">
        <v>0.30479134214775899</v>
      </c>
      <c r="E8" s="4">
        <v>0.67727085564817702</v>
      </c>
      <c r="F8" s="4">
        <v>0.61826141327619499</v>
      </c>
      <c r="G8" s="4">
        <f t="shared" si="0"/>
        <v>0.84295609678540895</v>
      </c>
      <c r="H8" s="2" t="str">
        <f t="shared" si="1"/>
        <v>ftllama3.1</v>
      </c>
      <c r="I8" s="4">
        <v>0.84295609678540895</v>
      </c>
      <c r="J8" s="2" t="s">
        <v>2</v>
      </c>
    </row>
    <row r="9" spans="1:10" x14ac:dyDescent="0.2">
      <c r="A9" s="2">
        <v>8</v>
      </c>
      <c r="B9" s="2">
        <v>8</v>
      </c>
      <c r="C9" s="4">
        <v>1</v>
      </c>
      <c r="D9" s="4">
        <v>0.469783866511923</v>
      </c>
      <c r="E9" s="4">
        <v>0.96095238242830505</v>
      </c>
      <c r="F9" s="4">
        <v>5.2145672057356103E-2</v>
      </c>
      <c r="G9" s="4">
        <f t="shared" si="0"/>
        <v>1</v>
      </c>
      <c r="H9" s="2" t="str">
        <f t="shared" si="1"/>
        <v>ftllama3.1</v>
      </c>
      <c r="I9" s="4">
        <v>1</v>
      </c>
      <c r="J9" s="2" t="s">
        <v>2</v>
      </c>
    </row>
    <row r="10" spans="1:10" x14ac:dyDescent="0.2">
      <c r="A10" s="2">
        <v>9</v>
      </c>
      <c r="B10" s="2">
        <v>9</v>
      </c>
      <c r="C10" s="4">
        <v>0.81911621349198405</v>
      </c>
      <c r="D10" s="4">
        <v>0.62865011649472302</v>
      </c>
      <c r="E10" s="4">
        <v>0.25156020756278702</v>
      </c>
      <c r="F10" s="4">
        <v>0.23979632386139399</v>
      </c>
      <c r="G10" s="4">
        <f t="shared" si="0"/>
        <v>0.81911621349198405</v>
      </c>
      <c r="H10" s="2" t="str">
        <f t="shared" si="1"/>
        <v>ftllama3.1</v>
      </c>
      <c r="I10" s="4">
        <v>0.81911621349198405</v>
      </c>
      <c r="J10" s="2" t="s">
        <v>2</v>
      </c>
    </row>
    <row r="11" spans="1:10" x14ac:dyDescent="0.2">
      <c r="A11" s="2">
        <v>10</v>
      </c>
      <c r="B11" s="2">
        <v>10</v>
      </c>
      <c r="C11" s="4">
        <v>0.76059781781264701</v>
      </c>
      <c r="D11" s="4">
        <v>0.41673500324998503</v>
      </c>
      <c r="E11" s="4">
        <v>0.54245131516030798</v>
      </c>
      <c r="F11" s="4">
        <v>9.5072445326617697E-2</v>
      </c>
      <c r="G11" s="4">
        <f t="shared" si="0"/>
        <v>0.76059781781264701</v>
      </c>
      <c r="H11" s="2" t="str">
        <f t="shared" si="1"/>
        <v>ftllama3.1</v>
      </c>
      <c r="I11" s="4">
        <v>0.76059781781264701</v>
      </c>
      <c r="J11" s="2" t="s">
        <v>2</v>
      </c>
    </row>
    <row r="12" spans="1:10" x14ac:dyDescent="0.2">
      <c r="A12" s="2">
        <v>11</v>
      </c>
      <c r="B12" s="2">
        <v>11</v>
      </c>
      <c r="C12" s="4">
        <v>0.77142857313156099</v>
      </c>
      <c r="D12" s="4">
        <v>0.82857143027441804</v>
      </c>
      <c r="E12" s="4">
        <v>0.269482093464051</v>
      </c>
      <c r="F12" s="4">
        <v>1.1204482189246499E-3</v>
      </c>
      <c r="G12" s="4">
        <f t="shared" si="0"/>
        <v>0.82857143027441804</v>
      </c>
      <c r="H12" s="2" t="str">
        <f t="shared" si="1"/>
        <v>ftphi4</v>
      </c>
      <c r="I12" s="4">
        <v>0.77142857313156099</v>
      </c>
      <c r="J12" s="2" t="s">
        <v>2</v>
      </c>
    </row>
    <row r="13" spans="1:10" x14ac:dyDescent="0.2">
      <c r="A13" s="2">
        <v>12</v>
      </c>
      <c r="B13" s="2">
        <v>12</v>
      </c>
      <c r="C13" s="4">
        <v>0.39428571462631201</v>
      </c>
      <c r="D13" s="4">
        <v>0.19485163550291701</v>
      </c>
      <c r="E13" s="4">
        <v>0.31809524468013201</v>
      </c>
      <c r="F13" s="4">
        <v>4.8524730705789103E-2</v>
      </c>
      <c r="G13" s="4">
        <f t="shared" si="0"/>
        <v>0.39428571462631201</v>
      </c>
      <c r="H13" s="2" t="str">
        <f t="shared" si="1"/>
        <v>ftllama3.1</v>
      </c>
      <c r="I13" s="4">
        <v>0.39428571462631201</v>
      </c>
      <c r="J13" s="2" t="s">
        <v>2</v>
      </c>
    </row>
    <row r="14" spans="1:10" x14ac:dyDescent="0.2">
      <c r="A14" s="2">
        <v>13</v>
      </c>
      <c r="B14" s="2">
        <v>13</v>
      </c>
      <c r="C14" s="4">
        <v>0.43809523923056398</v>
      </c>
      <c r="D14" s="4">
        <v>0.21008231937885199</v>
      </c>
      <c r="E14" s="4">
        <v>0.39631626350539001</v>
      </c>
      <c r="F14" s="4">
        <v>6.4599962638957099E-3</v>
      </c>
      <c r="G14" s="4">
        <f t="shared" si="0"/>
        <v>0.43809523923056398</v>
      </c>
      <c r="H14" s="2" t="str">
        <f t="shared" si="1"/>
        <v>ftllama3.1</v>
      </c>
      <c r="I14" s="4">
        <v>0.43809523923056398</v>
      </c>
      <c r="J14" s="2" t="s">
        <v>2</v>
      </c>
    </row>
    <row r="15" spans="1:10" x14ac:dyDescent="0.2">
      <c r="A15" s="2">
        <v>14</v>
      </c>
      <c r="B15" s="2">
        <v>14</v>
      </c>
      <c r="C15" s="4">
        <v>0.48571428571428499</v>
      </c>
      <c r="D15" s="4">
        <v>6.1041230016521002E-2</v>
      </c>
      <c r="E15" s="4">
        <v>1.03812398655073E-2</v>
      </c>
      <c r="F15" s="4">
        <v>1.2094940670898899E-2</v>
      </c>
      <c r="G15" s="4">
        <f t="shared" si="0"/>
        <v>0.48571428571428499</v>
      </c>
      <c r="H15" s="2" t="str">
        <f t="shared" si="1"/>
        <v>ftllama3.1</v>
      </c>
      <c r="I15" s="4">
        <v>0.48571428571428499</v>
      </c>
      <c r="J15" s="2" t="s">
        <v>2</v>
      </c>
    </row>
    <row r="16" spans="1:10" x14ac:dyDescent="0.2">
      <c r="A16" s="2">
        <v>15</v>
      </c>
      <c r="B16" s="2">
        <v>15</v>
      </c>
      <c r="C16" s="4">
        <v>0.92380952494485002</v>
      </c>
      <c r="D16" s="4">
        <v>0.59930364345865506</v>
      </c>
      <c r="E16" s="4">
        <v>9.5238096373421802E-2</v>
      </c>
      <c r="F16" s="4">
        <v>4.1822055886898697E-2</v>
      </c>
      <c r="G16" s="4">
        <f t="shared" si="0"/>
        <v>0.92380952494485002</v>
      </c>
      <c r="H16" s="2" t="str">
        <f t="shared" si="1"/>
        <v>ftllama3.1</v>
      </c>
      <c r="I16" s="4">
        <v>0.92380952494485002</v>
      </c>
      <c r="J16" s="2" t="s">
        <v>2</v>
      </c>
    </row>
    <row r="17" spans="1:10" x14ac:dyDescent="0.2">
      <c r="A17" s="2">
        <v>16</v>
      </c>
      <c r="B17" s="2">
        <v>16</v>
      </c>
      <c r="C17" s="4">
        <v>0.80476190660681002</v>
      </c>
      <c r="D17" s="4">
        <v>0.62240396567753298</v>
      </c>
      <c r="E17" s="4">
        <v>0.67115486881562603</v>
      </c>
      <c r="F17" s="4">
        <v>8.7902004324964103E-2</v>
      </c>
      <c r="G17" s="4">
        <f t="shared" si="0"/>
        <v>0.80476190660681002</v>
      </c>
      <c r="H17" s="2" t="str">
        <f t="shared" si="1"/>
        <v>ftllama3.1</v>
      </c>
      <c r="I17" s="4">
        <v>0.80476190660681002</v>
      </c>
      <c r="J17" s="2" t="s">
        <v>2</v>
      </c>
    </row>
    <row r="18" spans="1:10" x14ac:dyDescent="0.2">
      <c r="A18" s="2">
        <v>17</v>
      </c>
      <c r="B18" s="2">
        <v>17</v>
      </c>
      <c r="C18" s="4">
        <v>0.29523809807641099</v>
      </c>
      <c r="D18" s="4">
        <v>0.42103212007454399</v>
      </c>
      <c r="E18" s="4">
        <v>0.20788190652217101</v>
      </c>
      <c r="F18" s="4">
        <v>7.21779913774558E-2</v>
      </c>
      <c r="G18" s="4">
        <f t="shared" si="0"/>
        <v>0.42103212007454399</v>
      </c>
      <c r="H18" s="2" t="str">
        <f t="shared" si="1"/>
        <v>ftphi4</v>
      </c>
      <c r="I18" s="4">
        <v>0.42103212007454399</v>
      </c>
      <c r="J18" s="2" t="s">
        <v>3</v>
      </c>
    </row>
    <row r="19" spans="1:10" x14ac:dyDescent="0.2">
      <c r="A19" s="2">
        <v>18</v>
      </c>
      <c r="B19" s="2">
        <v>18</v>
      </c>
      <c r="C19" s="4">
        <v>0.82857142857142796</v>
      </c>
      <c r="D19" s="4">
        <v>0.76199767940810703</v>
      </c>
      <c r="E19" s="4">
        <v>0.239091757791382</v>
      </c>
      <c r="F19" s="4">
        <v>1.9849828949996401E-2</v>
      </c>
      <c r="G19" s="4">
        <f t="shared" si="0"/>
        <v>0.82857142857142796</v>
      </c>
      <c r="H19" s="2" t="str">
        <f t="shared" si="1"/>
        <v>ftllama3.1</v>
      </c>
      <c r="I19" s="4">
        <v>0.82857142857142796</v>
      </c>
      <c r="J19" s="2" t="s">
        <v>2</v>
      </c>
    </row>
    <row r="20" spans="1:10" x14ac:dyDescent="0.2">
      <c r="A20" s="2">
        <v>19</v>
      </c>
      <c r="B20" s="2">
        <v>19</v>
      </c>
      <c r="C20" s="4">
        <v>0.628571428571428</v>
      </c>
      <c r="D20" s="4">
        <v>0.23393576757184001</v>
      </c>
      <c r="E20" s="4">
        <v>0.37592469049351501</v>
      </c>
      <c r="F20" s="4">
        <v>8.3819674594061699E-2</v>
      </c>
      <c r="G20" s="4">
        <f t="shared" si="0"/>
        <v>0.628571428571428</v>
      </c>
      <c r="H20" s="2" t="str">
        <f t="shared" si="1"/>
        <v>ftllama3.1</v>
      </c>
      <c r="I20" s="4">
        <v>0.628571428571428</v>
      </c>
      <c r="J20" s="2" t="s">
        <v>2</v>
      </c>
    </row>
    <row r="21" spans="1:10" x14ac:dyDescent="0.2">
      <c r="A21" s="2">
        <v>20</v>
      </c>
      <c r="B21" s="2">
        <v>20</v>
      </c>
      <c r="C21" s="4">
        <v>0.89523809807641097</v>
      </c>
      <c r="D21" s="4">
        <v>0.82404224936451198</v>
      </c>
      <c r="E21" s="4">
        <v>0.482380954708371</v>
      </c>
      <c r="F21" s="4">
        <v>2.11317260350499E-2</v>
      </c>
      <c r="G21" s="4">
        <f t="shared" si="0"/>
        <v>0.89523809807641097</v>
      </c>
      <c r="H21" s="2" t="str">
        <f t="shared" si="1"/>
        <v>ftllama3.1</v>
      </c>
      <c r="I21" s="4">
        <v>0.89523809807641097</v>
      </c>
      <c r="J21" s="2" t="s">
        <v>2</v>
      </c>
    </row>
    <row r="22" spans="1:10" x14ac:dyDescent="0.2">
      <c r="A22" s="2">
        <v>21</v>
      </c>
      <c r="B22" s="2">
        <v>21</v>
      </c>
      <c r="C22" s="4">
        <v>0.86190476587840403</v>
      </c>
      <c r="D22" s="4">
        <v>0.68812202640942099</v>
      </c>
      <c r="E22" s="4">
        <v>0.42558739366275899</v>
      </c>
      <c r="F22" s="4">
        <v>0.157112655735441</v>
      </c>
      <c r="G22" s="4">
        <f t="shared" si="0"/>
        <v>0.86190476587840403</v>
      </c>
      <c r="H22" s="2" t="str">
        <f t="shared" si="1"/>
        <v>ftllama3.1</v>
      </c>
      <c r="I22" s="4">
        <v>0.86190476587840403</v>
      </c>
      <c r="J22" s="2" t="s">
        <v>2</v>
      </c>
    </row>
    <row r="23" spans="1:10" x14ac:dyDescent="0.2">
      <c r="A23" s="2">
        <v>22</v>
      </c>
      <c r="B23" s="2">
        <v>22</v>
      </c>
      <c r="C23" s="4">
        <v>0.85714285714285698</v>
      </c>
      <c r="D23" s="4">
        <v>0.80766410854245896</v>
      </c>
      <c r="E23" s="4">
        <v>0.77034013675791801</v>
      </c>
      <c r="F23" s="4">
        <v>3.0494989561183098E-3</v>
      </c>
      <c r="G23" s="4">
        <f t="shared" si="0"/>
        <v>0.85714285714285698</v>
      </c>
      <c r="H23" s="2" t="str">
        <f t="shared" si="1"/>
        <v>ftllama3.1</v>
      </c>
      <c r="I23" s="4">
        <v>0.85714285714285698</v>
      </c>
      <c r="J23" s="2" t="s">
        <v>2</v>
      </c>
    </row>
    <row r="24" spans="1:10" x14ac:dyDescent="0.2">
      <c r="A24" s="2">
        <v>23</v>
      </c>
      <c r="B24" s="2">
        <v>23</v>
      </c>
      <c r="C24" s="4">
        <v>0.88571428571428501</v>
      </c>
      <c r="D24" s="4">
        <v>0.70822494306734596</v>
      </c>
      <c r="E24" s="4">
        <v>0.76291316662515896</v>
      </c>
      <c r="F24" s="4">
        <v>2.0648180001548298E-2</v>
      </c>
      <c r="G24" s="4">
        <f t="shared" si="0"/>
        <v>0.88571428571428501</v>
      </c>
      <c r="H24" s="2" t="str">
        <f t="shared" si="1"/>
        <v>ftllama3.1</v>
      </c>
      <c r="I24" s="4">
        <v>0.88571428571428501</v>
      </c>
      <c r="J24" s="2" t="s">
        <v>2</v>
      </c>
    </row>
    <row r="25" spans="1:10" x14ac:dyDescent="0.2">
      <c r="A25" s="2">
        <v>24</v>
      </c>
      <c r="B25" s="2">
        <v>24</v>
      </c>
      <c r="C25" s="4">
        <v>0.689346204485212</v>
      </c>
      <c r="D25" s="4">
        <v>0.50749747790396205</v>
      </c>
      <c r="E25" s="4">
        <v>0.611350875880037</v>
      </c>
      <c r="F25" s="4">
        <v>0.13870816353176299</v>
      </c>
      <c r="G25" s="4">
        <f t="shared" si="0"/>
        <v>0.689346204485212</v>
      </c>
      <c r="H25" s="2" t="str">
        <f t="shared" si="1"/>
        <v>ftllama3.1</v>
      </c>
      <c r="I25" s="4">
        <v>0.689346204485212</v>
      </c>
      <c r="J25" s="2" t="s">
        <v>2</v>
      </c>
    </row>
    <row r="26" spans="1:10" x14ac:dyDescent="0.2">
      <c r="A26" s="2">
        <v>25</v>
      </c>
      <c r="B26" s="2">
        <v>25</v>
      </c>
      <c r="C26" s="4">
        <v>0.87619047846112896</v>
      </c>
      <c r="D26" s="4">
        <v>0.93333333560398601</v>
      </c>
      <c r="E26" s="4">
        <v>0.26952629249010701</v>
      </c>
      <c r="F26" s="4">
        <v>5.9306090697646099E-2</v>
      </c>
      <c r="G26" s="4">
        <f t="shared" si="0"/>
        <v>0.93333333560398601</v>
      </c>
      <c r="H26" s="2" t="str">
        <f t="shared" si="1"/>
        <v>ftphi4</v>
      </c>
      <c r="I26" s="4">
        <v>0.93333333560398601</v>
      </c>
      <c r="J26" s="2" t="s">
        <v>3</v>
      </c>
    </row>
    <row r="27" spans="1:10" x14ac:dyDescent="0.2">
      <c r="A27" s="2">
        <v>26</v>
      </c>
      <c r="B27" s="2">
        <v>26</v>
      </c>
      <c r="C27" s="4">
        <v>0.50476190532956799</v>
      </c>
      <c r="D27" s="4">
        <v>0.26199474004762502</v>
      </c>
      <c r="E27" s="4">
        <v>0.410229286551475</v>
      </c>
      <c r="F27" s="4">
        <v>3.7932427067841799E-2</v>
      </c>
      <c r="G27" s="4">
        <f t="shared" si="0"/>
        <v>0.50476190532956799</v>
      </c>
      <c r="H27" s="2" t="str">
        <f t="shared" si="1"/>
        <v>ftllama3.1</v>
      </c>
      <c r="I27" s="4">
        <v>0.50476190532956799</v>
      </c>
      <c r="J27" s="2" t="s">
        <v>2</v>
      </c>
    </row>
    <row r="28" spans="1:10" x14ac:dyDescent="0.2">
      <c r="A28" s="2">
        <v>27</v>
      </c>
      <c r="B28" s="2">
        <v>27</v>
      </c>
      <c r="C28" s="4">
        <v>0.58095238208770705</v>
      </c>
      <c r="D28" s="4">
        <v>0.153283899596759</v>
      </c>
      <c r="E28" s="4">
        <v>0.53218144263539902</v>
      </c>
      <c r="F28" s="4">
        <v>1.14455343357154E-2</v>
      </c>
      <c r="G28" s="4">
        <f t="shared" si="0"/>
        <v>0.58095238208770705</v>
      </c>
      <c r="H28" s="2" t="str">
        <f t="shared" si="1"/>
        <v>ftllama3.1</v>
      </c>
      <c r="I28" s="4">
        <v>0.58095238208770705</v>
      </c>
      <c r="J28" s="2" t="s">
        <v>2</v>
      </c>
    </row>
    <row r="29" spans="1:10" x14ac:dyDescent="0.2">
      <c r="A29" s="2">
        <v>28</v>
      </c>
      <c r="B29" s="2">
        <v>28</v>
      </c>
      <c r="C29" s="4">
        <v>0.74285714285714199</v>
      </c>
      <c r="D29" s="4">
        <v>0.33668876471263998</v>
      </c>
      <c r="E29" s="4">
        <v>0.74386852085590305</v>
      </c>
      <c r="F29" s="4">
        <v>9.1643875198704795E-3</v>
      </c>
      <c r="G29" s="4">
        <f t="shared" si="0"/>
        <v>0.74386852085590305</v>
      </c>
      <c r="H29" s="2" t="str">
        <f t="shared" si="1"/>
        <v>llama3.1</v>
      </c>
      <c r="I29" s="4">
        <v>0.74285714285714199</v>
      </c>
      <c r="J29" s="2" t="s">
        <v>2</v>
      </c>
    </row>
    <row r="30" spans="1:10" x14ac:dyDescent="0.2">
      <c r="A30" s="2">
        <v>29</v>
      </c>
      <c r="B30" s="2">
        <v>29</v>
      </c>
      <c r="C30" s="4">
        <v>0.83444444792611205</v>
      </c>
      <c r="D30" s="4">
        <v>0.54338690164898096</v>
      </c>
      <c r="E30" s="4">
        <v>0.80887906083038796</v>
      </c>
      <c r="F30" s="4">
        <v>8.0918126925826006E-2</v>
      </c>
      <c r="G30" s="4">
        <f t="shared" si="0"/>
        <v>0.83444444792611205</v>
      </c>
      <c r="H30" s="2" t="str">
        <f t="shared" si="1"/>
        <v>ftllama3.1</v>
      </c>
      <c r="I30" s="4">
        <v>0.83444444792611205</v>
      </c>
      <c r="J30" s="2" t="s">
        <v>2</v>
      </c>
    </row>
    <row r="31" spans="1:10" x14ac:dyDescent="0.2">
      <c r="A31" s="2">
        <v>30</v>
      </c>
      <c r="B31" s="2">
        <v>30</v>
      </c>
      <c r="C31" s="4">
        <v>0.21943104613040099</v>
      </c>
      <c r="D31" s="4">
        <v>4.2770320709262503E-2</v>
      </c>
      <c r="E31" s="4">
        <v>0.16364781260490399</v>
      </c>
      <c r="F31" s="4">
        <v>6.7685409688523795E-2</v>
      </c>
      <c r="G31" s="4">
        <f t="shared" si="0"/>
        <v>0.21943104613040099</v>
      </c>
      <c r="H31" s="2" t="str">
        <f t="shared" si="1"/>
        <v>ftllama3.1</v>
      </c>
      <c r="I31" s="4">
        <v>0.21943104613040099</v>
      </c>
      <c r="J31" s="2" t="s">
        <v>2</v>
      </c>
    </row>
    <row r="32" spans="1:10" x14ac:dyDescent="0.2">
      <c r="A32" s="2">
        <v>31</v>
      </c>
      <c r="B32" s="2">
        <v>31</v>
      </c>
      <c r="C32" s="4">
        <v>0.43765917079789202</v>
      </c>
      <c r="D32" s="4">
        <v>0.32002008259296399</v>
      </c>
      <c r="E32" s="4">
        <v>0.35902796345097598</v>
      </c>
      <c r="F32" s="4">
        <v>7.3306088043110701E-2</v>
      </c>
      <c r="G32" s="4">
        <f t="shared" si="0"/>
        <v>0.43765917079789202</v>
      </c>
      <c r="H32" s="2" t="str">
        <f t="shared" si="1"/>
        <v>ftllama3.1</v>
      </c>
      <c r="I32" s="4">
        <v>0.43765917079789202</v>
      </c>
      <c r="J32" s="2" t="s">
        <v>2</v>
      </c>
    </row>
    <row r="33" spans="1:10" x14ac:dyDescent="0.2">
      <c r="A33" s="2">
        <v>32</v>
      </c>
      <c r="B33" s="2">
        <v>32</v>
      </c>
      <c r="C33" s="4">
        <v>0.73333333560398595</v>
      </c>
      <c r="D33" s="4">
        <v>0.59161904986415503</v>
      </c>
      <c r="E33" s="4">
        <v>0.12386447169951</v>
      </c>
      <c r="F33" s="4">
        <v>3.3649835203375098E-3</v>
      </c>
      <c r="G33" s="4">
        <f t="shared" si="0"/>
        <v>0.73333333560398595</v>
      </c>
      <c r="H33" s="2" t="str">
        <f t="shared" si="1"/>
        <v>ftllama3.1</v>
      </c>
      <c r="I33" s="4">
        <v>0.73333333560398595</v>
      </c>
      <c r="J33" s="2" t="s">
        <v>2</v>
      </c>
    </row>
    <row r="34" spans="1:10" x14ac:dyDescent="0.2">
      <c r="A34" s="2">
        <v>33</v>
      </c>
      <c r="B34" s="2">
        <v>33</v>
      </c>
      <c r="C34" s="4">
        <v>0.36571428605488299</v>
      </c>
      <c r="D34" s="4">
        <v>0.18450692657913401</v>
      </c>
      <c r="E34" s="4">
        <v>0.28571429252624497</v>
      </c>
      <c r="F34" s="4">
        <v>4.4064263467277799E-2</v>
      </c>
      <c r="G34" s="4">
        <f t="shared" si="0"/>
        <v>0.36571428605488299</v>
      </c>
      <c r="H34" s="2" t="str">
        <f t="shared" si="1"/>
        <v>ftllama3.1</v>
      </c>
      <c r="I34" s="4">
        <v>0.36571428605488299</v>
      </c>
      <c r="J34" s="2" t="s">
        <v>2</v>
      </c>
    </row>
    <row r="35" spans="1:10" x14ac:dyDescent="0.2">
      <c r="A35" s="2">
        <v>34</v>
      </c>
      <c r="B35" s="2">
        <v>34</v>
      </c>
      <c r="C35" s="4">
        <v>0.56190476247242505</v>
      </c>
      <c r="D35" s="4">
        <v>0.29300042385501501</v>
      </c>
      <c r="E35" s="4">
        <v>0.51202059313654902</v>
      </c>
      <c r="F35" s="4">
        <v>1.2353478372097E-2</v>
      </c>
      <c r="G35" s="4">
        <f t="shared" si="0"/>
        <v>0.56190476247242505</v>
      </c>
      <c r="H35" s="2" t="str">
        <f t="shared" si="1"/>
        <v>ftllama3.1</v>
      </c>
      <c r="I35" s="4">
        <v>0.56190476247242505</v>
      </c>
      <c r="J35" s="2" t="s">
        <v>2</v>
      </c>
    </row>
    <row r="36" spans="1:10" x14ac:dyDescent="0.2">
      <c r="A36" s="2">
        <v>35</v>
      </c>
      <c r="B36" s="2">
        <v>35</v>
      </c>
      <c r="C36" s="4">
        <v>0.628571428571428</v>
      </c>
      <c r="D36" s="4">
        <v>0.36820665411651099</v>
      </c>
      <c r="E36" s="4">
        <v>0.65714285714285703</v>
      </c>
      <c r="F36" s="4">
        <v>8.9991904795169806E-3</v>
      </c>
      <c r="G36" s="4">
        <f t="shared" si="0"/>
        <v>0.65714285714285703</v>
      </c>
      <c r="H36" s="2" t="str">
        <f t="shared" si="1"/>
        <v>llama3.1</v>
      </c>
      <c r="I36" s="4">
        <v>0.628571428571428</v>
      </c>
      <c r="J36" s="2" t="s">
        <v>2</v>
      </c>
    </row>
    <row r="37" spans="1:10" x14ac:dyDescent="0.2">
      <c r="A37" s="2">
        <v>36</v>
      </c>
      <c r="B37" s="2">
        <v>36</v>
      </c>
      <c r="C37" s="4">
        <v>0.50173160178320697</v>
      </c>
      <c r="D37" s="4">
        <v>0.23337707796267099</v>
      </c>
      <c r="E37" s="4">
        <v>0.39127488806843702</v>
      </c>
      <c r="F37" s="4">
        <v>4.8550075505460998E-2</v>
      </c>
      <c r="G37" s="4">
        <f t="shared" si="0"/>
        <v>0.50173160178320697</v>
      </c>
      <c r="H37" s="2" t="str">
        <f t="shared" si="1"/>
        <v>ftllama3.1</v>
      </c>
      <c r="I37" s="4">
        <v>0.50173160178320697</v>
      </c>
      <c r="J37" s="2" t="s">
        <v>2</v>
      </c>
    </row>
    <row r="38" spans="1:10" x14ac:dyDescent="0.2">
      <c r="A38" s="2">
        <v>37</v>
      </c>
      <c r="B38" s="2">
        <v>37</v>
      </c>
      <c r="C38" s="4">
        <v>0.863198293106896</v>
      </c>
      <c r="D38" s="4">
        <v>0.56573133149317301</v>
      </c>
      <c r="E38" s="4">
        <v>0.25290082373789302</v>
      </c>
      <c r="F38" s="4">
        <v>0.197159850224852</v>
      </c>
      <c r="G38" s="4">
        <f t="shared" si="0"/>
        <v>0.863198293106896</v>
      </c>
      <c r="H38" s="2" t="str">
        <f t="shared" si="1"/>
        <v>ftllama3.1</v>
      </c>
      <c r="I38" s="4">
        <v>0.863198293106896</v>
      </c>
      <c r="J38" s="2" t="s">
        <v>2</v>
      </c>
    </row>
    <row r="39" spans="1:10" x14ac:dyDescent="0.2">
      <c r="A39" s="2">
        <v>38</v>
      </c>
      <c r="B39" s="2">
        <v>38</v>
      </c>
      <c r="C39" s="4">
        <v>0.67682539735521496</v>
      </c>
      <c r="D39" s="4">
        <v>0.382889603078365</v>
      </c>
      <c r="E39" s="4">
        <v>0.75403958537748805</v>
      </c>
      <c r="F39" s="4">
        <v>3.7944073230028103E-2</v>
      </c>
      <c r="G39" s="4">
        <f t="shared" si="0"/>
        <v>0.75403958537748805</v>
      </c>
      <c r="H39" s="2" t="str">
        <f t="shared" si="1"/>
        <v>llama3.1</v>
      </c>
      <c r="I39" s="4">
        <v>0.75403958537748805</v>
      </c>
      <c r="J39" s="2" t="s">
        <v>2</v>
      </c>
    </row>
    <row r="40" spans="1:10" x14ac:dyDescent="0.2">
      <c r="A40" s="2">
        <v>39</v>
      </c>
      <c r="B40" s="2">
        <v>39</v>
      </c>
      <c r="C40" s="4">
        <v>0.77583291200654803</v>
      </c>
      <c r="D40" s="4">
        <v>0.349532992073467</v>
      </c>
      <c r="E40" s="4">
        <v>0.68264492037040803</v>
      </c>
      <c r="F40" s="4">
        <v>0.19604289088664301</v>
      </c>
      <c r="G40" s="4">
        <f t="shared" si="0"/>
        <v>0.77583291200654803</v>
      </c>
      <c r="H40" s="2" t="str">
        <f t="shared" si="1"/>
        <v>ftllama3.1</v>
      </c>
      <c r="I40" s="4">
        <v>0.77583291200654803</v>
      </c>
      <c r="J40" s="2" t="s">
        <v>2</v>
      </c>
    </row>
    <row r="41" spans="1:10" x14ac:dyDescent="0.2">
      <c r="A41" s="2">
        <v>40</v>
      </c>
      <c r="B41" s="2">
        <v>40</v>
      </c>
      <c r="C41" s="4">
        <v>0.45714285714285702</v>
      </c>
      <c r="D41" s="4">
        <v>1.09552648982831E-2</v>
      </c>
      <c r="E41" s="4">
        <v>0</v>
      </c>
      <c r="F41" s="4">
        <v>7.9228583723306607E-3</v>
      </c>
      <c r="G41" s="4">
        <f t="shared" si="0"/>
        <v>0.45714285714285702</v>
      </c>
      <c r="H41" s="2" t="str">
        <f t="shared" si="1"/>
        <v>ftllama3.1</v>
      </c>
      <c r="I41" s="4">
        <v>0.45714285714285702</v>
      </c>
      <c r="J41" s="2" t="s">
        <v>2</v>
      </c>
    </row>
    <row r="42" spans="1:10" x14ac:dyDescent="0.2">
      <c r="A42" s="2">
        <v>41</v>
      </c>
      <c r="B42" s="2">
        <v>41</v>
      </c>
      <c r="C42" s="4">
        <v>0.94285714285714195</v>
      </c>
      <c r="D42" s="4">
        <v>3.6529231816530201E-3</v>
      </c>
      <c r="E42" s="4">
        <v>0.34575628925647001</v>
      </c>
      <c r="F42" s="4">
        <v>8.6580089160369995E-4</v>
      </c>
      <c r="G42" s="4">
        <f t="shared" si="0"/>
        <v>0.94285714285714195</v>
      </c>
      <c r="H42" s="2" t="str">
        <f t="shared" si="1"/>
        <v>ftllama3.1</v>
      </c>
      <c r="I42" s="4">
        <v>0.94285714285714195</v>
      </c>
      <c r="J42" s="2" t="s">
        <v>2</v>
      </c>
    </row>
    <row r="43" spans="1:10" x14ac:dyDescent="0.2">
      <c r="A43" s="2">
        <v>42</v>
      </c>
      <c r="B43" s="2">
        <v>42</v>
      </c>
      <c r="C43" s="4">
        <v>0.77142857142857102</v>
      </c>
      <c r="D43" s="4">
        <v>3.56797075697353E-3</v>
      </c>
      <c r="E43" s="4">
        <v>0.227372943716389</v>
      </c>
      <c r="F43" s="4">
        <v>1.1313221284321301E-3</v>
      </c>
      <c r="G43" s="4">
        <f t="shared" si="0"/>
        <v>0.77142857142857102</v>
      </c>
      <c r="H43" s="2" t="str">
        <f t="shared" si="1"/>
        <v>ftllama3.1</v>
      </c>
      <c r="I43" s="4">
        <v>0.77142857142857102</v>
      </c>
      <c r="J43" s="2" t="s">
        <v>2</v>
      </c>
    </row>
    <row r="44" spans="1:10" x14ac:dyDescent="0.2">
      <c r="A44" s="2">
        <v>43</v>
      </c>
      <c r="B44" s="2">
        <v>43</v>
      </c>
      <c r="C44" s="4">
        <v>0.68436338305473299</v>
      </c>
      <c r="D44" s="4">
        <v>0.72592932060360904</v>
      </c>
      <c r="E44" s="4">
        <v>0.330334098849977</v>
      </c>
      <c r="F44" s="4">
        <v>0.19760321631495401</v>
      </c>
      <c r="G44" s="4">
        <f t="shared" si="0"/>
        <v>0.72592932060360904</v>
      </c>
      <c r="H44" s="2" t="str">
        <f t="shared" si="1"/>
        <v>ftphi4</v>
      </c>
      <c r="I44" s="4">
        <v>0.68436338305473299</v>
      </c>
      <c r="J44" s="2" t="s">
        <v>2</v>
      </c>
    </row>
    <row r="45" spans="1:10" x14ac:dyDescent="0.2">
      <c r="A45" s="2">
        <v>44</v>
      </c>
      <c r="B45" s="2">
        <v>44</v>
      </c>
      <c r="C45" s="4">
        <v>0.72463401534727601</v>
      </c>
      <c r="D45" s="4">
        <v>0.33215988379503902</v>
      </c>
      <c r="E45" s="4">
        <v>0.37144806714994499</v>
      </c>
      <c r="F45" s="4">
        <v>0.225593686582786</v>
      </c>
      <c r="G45" s="4">
        <f t="shared" si="0"/>
        <v>0.72463401534727601</v>
      </c>
      <c r="H45" s="2" t="str">
        <f t="shared" si="1"/>
        <v>ftllama3.1</v>
      </c>
      <c r="I45" s="4">
        <v>0.72463401534727601</v>
      </c>
      <c r="J45" s="2" t="s">
        <v>2</v>
      </c>
    </row>
    <row r="46" spans="1:10" x14ac:dyDescent="0.2">
      <c r="A46" s="2">
        <v>45</v>
      </c>
      <c r="B46" s="2">
        <v>45</v>
      </c>
      <c r="C46" s="4">
        <v>8.5714285714285701E-2</v>
      </c>
      <c r="D46" s="4">
        <v>4.0463219263723897E-3</v>
      </c>
      <c r="E46" s="4">
        <v>5.0830396690538897E-3</v>
      </c>
      <c r="F46" s="4">
        <v>5.7639463139431803E-3</v>
      </c>
      <c r="G46" s="4">
        <f t="shared" si="0"/>
        <v>8.5714285714285701E-2</v>
      </c>
      <c r="H46" s="2" t="str">
        <f t="shared" si="1"/>
        <v>ftllama3.1</v>
      </c>
      <c r="I46" s="4">
        <v>8.5714285714285701E-2</v>
      </c>
      <c r="J46" s="2" t="s">
        <v>2</v>
      </c>
    </row>
    <row r="47" spans="1:10" x14ac:dyDescent="0.2">
      <c r="A47" s="2">
        <v>46</v>
      </c>
      <c r="B47" s="2">
        <v>46</v>
      </c>
      <c r="C47" s="4">
        <v>3.74763838015496E-2</v>
      </c>
      <c r="D47" s="4">
        <v>0.14509294323090899</v>
      </c>
      <c r="E47" s="4">
        <v>3.0809891170689E-2</v>
      </c>
      <c r="F47" s="4">
        <v>9.0392731875181195E-2</v>
      </c>
      <c r="G47" s="4">
        <f t="shared" si="0"/>
        <v>0.14509294323090899</v>
      </c>
      <c r="H47" s="2" t="str">
        <f t="shared" si="1"/>
        <v>ftphi4</v>
      </c>
      <c r="I47" s="4">
        <v>9.0392731875181195E-2</v>
      </c>
      <c r="J47" s="2" t="s">
        <v>7</v>
      </c>
    </row>
    <row r="48" spans="1:10" x14ac:dyDescent="0.2">
      <c r="A48" s="2">
        <v>47</v>
      </c>
      <c r="B48" s="2">
        <v>47</v>
      </c>
      <c r="C48" s="4">
        <v>0.69445266669749095</v>
      </c>
      <c r="D48" s="4">
        <v>0.67895731755665301</v>
      </c>
      <c r="E48" s="4">
        <v>0.60697788340704695</v>
      </c>
      <c r="F48" s="4">
        <v>0.53815851211547805</v>
      </c>
      <c r="G48" s="4">
        <f t="shared" si="0"/>
        <v>0.69445266669749095</v>
      </c>
      <c r="H48" s="2" t="str">
        <f t="shared" si="1"/>
        <v>ftllama3.1</v>
      </c>
      <c r="I48" s="4">
        <v>0.69445266669749095</v>
      </c>
      <c r="J48" s="2" t="s">
        <v>2</v>
      </c>
    </row>
    <row r="49" spans="1:10" x14ac:dyDescent="0.2">
      <c r="A49" s="2">
        <v>48</v>
      </c>
      <c r="B49" s="2">
        <v>48</v>
      </c>
      <c r="C49" s="4">
        <v>0.52954660824366895</v>
      </c>
      <c r="D49" s="4">
        <v>0.27979136471237398</v>
      </c>
      <c r="E49" s="4">
        <v>0.25795399599841601</v>
      </c>
      <c r="F49" s="4">
        <v>0.23538229518702999</v>
      </c>
      <c r="G49" s="4">
        <f t="shared" si="0"/>
        <v>0.52954660824366895</v>
      </c>
      <c r="H49" s="2" t="str">
        <f t="shared" si="1"/>
        <v>ftllama3.1</v>
      </c>
      <c r="I49" s="4">
        <v>0.52954660824366895</v>
      </c>
      <c r="J49" s="2" t="s">
        <v>2</v>
      </c>
    </row>
    <row r="50" spans="1:10" x14ac:dyDescent="0.2">
      <c r="A50" s="2">
        <v>49</v>
      </c>
      <c r="B50" s="2">
        <v>49</v>
      </c>
      <c r="C50" s="4">
        <v>0.88571428571428501</v>
      </c>
      <c r="D50" s="4">
        <v>0.49739122550402298</v>
      </c>
      <c r="E50" s="4">
        <v>0.67965368117604896</v>
      </c>
      <c r="F50" s="4">
        <v>3.32972907594272E-3</v>
      </c>
      <c r="G50" s="4">
        <f t="shared" si="0"/>
        <v>0.88571428571428501</v>
      </c>
      <c r="H50" s="2" t="str">
        <f t="shared" si="1"/>
        <v>ftllama3.1</v>
      </c>
      <c r="I50" s="4">
        <v>0.88571428571428501</v>
      </c>
      <c r="J50" s="2" t="s">
        <v>2</v>
      </c>
    </row>
    <row r="51" spans="1:10" x14ac:dyDescent="0.2">
      <c r="A51" s="2">
        <v>50</v>
      </c>
      <c r="B51" s="2">
        <v>50</v>
      </c>
      <c r="C51" s="4">
        <v>0.85891330923352904</v>
      </c>
      <c r="D51" s="4">
        <v>0.81148478351533404</v>
      </c>
      <c r="E51" s="4">
        <v>0.13748473780495701</v>
      </c>
      <c r="F51" s="4">
        <v>0.439768031931349</v>
      </c>
      <c r="G51" s="4">
        <f t="shared" si="0"/>
        <v>0.85891330923352904</v>
      </c>
      <c r="H51" s="2" t="str">
        <f t="shared" si="1"/>
        <v>ftllama3.1</v>
      </c>
      <c r="I51" s="4">
        <v>0.85891330923352904</v>
      </c>
      <c r="J51" s="2" t="s">
        <v>2</v>
      </c>
    </row>
    <row r="52" spans="1:10" x14ac:dyDescent="0.2">
      <c r="A52" s="2">
        <v>51</v>
      </c>
      <c r="B52" s="2">
        <v>51</v>
      </c>
      <c r="C52" s="4">
        <v>0.15477622800639601</v>
      </c>
      <c r="D52" s="4">
        <v>0.250787136863384</v>
      </c>
      <c r="E52" s="4">
        <v>0.114038877721343</v>
      </c>
      <c r="F52" s="4">
        <v>0.12400176727346</v>
      </c>
      <c r="G52" s="4">
        <f t="shared" si="0"/>
        <v>0.250787136863384</v>
      </c>
      <c r="H52" s="2" t="str">
        <f t="shared" si="1"/>
        <v>ftphi4</v>
      </c>
      <c r="I52" s="4">
        <v>0.15477622800639601</v>
      </c>
      <c r="J52" s="2" t="s">
        <v>2</v>
      </c>
    </row>
    <row r="53" spans="1:10" x14ac:dyDescent="0.2">
      <c r="A53" s="2">
        <v>52</v>
      </c>
      <c r="B53" s="2">
        <v>52</v>
      </c>
      <c r="C53" s="4">
        <v>0.97142857142857097</v>
      </c>
      <c r="D53" s="4">
        <v>2.5309798227889199E-2</v>
      </c>
      <c r="E53" s="4">
        <v>0.97142857142857097</v>
      </c>
      <c r="F53" s="4">
        <v>2.94635253293173E-2</v>
      </c>
      <c r="G53" s="4">
        <f t="shared" si="0"/>
        <v>0.97142857142857097</v>
      </c>
      <c r="H53" s="2" t="str">
        <f t="shared" si="1"/>
        <v>llama3.1</v>
      </c>
      <c r="I53" s="4">
        <v>0.97142857142857097</v>
      </c>
      <c r="J53" s="2" t="s">
        <v>2</v>
      </c>
    </row>
    <row r="54" spans="1:10" x14ac:dyDescent="0.2">
      <c r="A54" s="2">
        <v>53</v>
      </c>
      <c r="B54" s="2">
        <v>53</v>
      </c>
      <c r="C54" s="4">
        <v>0.85757575716291101</v>
      </c>
      <c r="D54" s="4">
        <v>0.13594568675117799</v>
      </c>
      <c r="E54" s="4">
        <v>0.81341993638447296</v>
      </c>
      <c r="F54" s="4">
        <v>0.23282628527709401</v>
      </c>
      <c r="G54" s="4">
        <f t="shared" si="0"/>
        <v>0.85757575716291101</v>
      </c>
      <c r="H54" s="2" t="str">
        <f t="shared" si="1"/>
        <v>ftllama3.1</v>
      </c>
      <c r="I54" s="4">
        <v>0.85757575716291101</v>
      </c>
      <c r="J54" s="2" t="s">
        <v>2</v>
      </c>
    </row>
    <row r="55" spans="1:10" x14ac:dyDescent="0.2">
      <c r="A55" s="2">
        <v>54</v>
      </c>
      <c r="B55" s="2">
        <v>54</v>
      </c>
      <c r="C55" s="4">
        <v>0</v>
      </c>
      <c r="D55" s="4">
        <v>2.2020839154720299E-3</v>
      </c>
      <c r="E55" s="4">
        <v>0</v>
      </c>
      <c r="F55" s="4">
        <v>1.0844704828092001E-3</v>
      </c>
      <c r="G55" s="4">
        <f t="shared" si="0"/>
        <v>2.2020839154720299E-3</v>
      </c>
      <c r="H55" s="2" t="str">
        <f t="shared" si="1"/>
        <v>ftphi4</v>
      </c>
      <c r="I55" s="4">
        <v>0</v>
      </c>
      <c r="J55" s="2" t="s">
        <v>2</v>
      </c>
    </row>
    <row r="56" spans="1:10" x14ac:dyDescent="0.2">
      <c r="A56" s="2">
        <v>55</v>
      </c>
      <c r="B56" s="2">
        <v>55</v>
      </c>
      <c r="C56" s="4">
        <v>0.28809523965631201</v>
      </c>
      <c r="D56" s="4">
        <v>2.44692835956811E-2</v>
      </c>
      <c r="E56" s="4">
        <v>0.77142174222639603</v>
      </c>
      <c r="F56" s="4">
        <v>4.6925767724003099E-3</v>
      </c>
      <c r="G56" s="4">
        <f t="shared" si="0"/>
        <v>0.77142174222639603</v>
      </c>
      <c r="H56" s="2" t="str">
        <f t="shared" si="1"/>
        <v>llama3.1</v>
      </c>
      <c r="I56" s="4">
        <v>0.77142174222639603</v>
      </c>
      <c r="J56" s="2" t="s">
        <v>6</v>
      </c>
    </row>
    <row r="57" spans="1:10" x14ac:dyDescent="0.2">
      <c r="A57" s="2">
        <v>56</v>
      </c>
      <c r="B57" s="2">
        <v>56</v>
      </c>
      <c r="C57" s="4">
        <v>0.47142857398305599</v>
      </c>
      <c r="D57" s="4">
        <v>4.0254005364009299E-3</v>
      </c>
      <c r="E57" s="4">
        <v>0.41767868830689298</v>
      </c>
      <c r="F57" s="4">
        <v>1.5342938580683199E-3</v>
      </c>
      <c r="G57" s="4">
        <f t="shared" si="0"/>
        <v>0.47142857398305599</v>
      </c>
      <c r="H57" s="2" t="str">
        <f t="shared" si="1"/>
        <v>ftllama3.1</v>
      </c>
      <c r="I57" s="4">
        <v>0.47142857398305599</v>
      </c>
      <c r="J57" s="2" t="s">
        <v>2</v>
      </c>
    </row>
    <row r="58" spans="1:10" x14ac:dyDescent="0.2">
      <c r="A58" s="2">
        <v>57</v>
      </c>
      <c r="B58" s="2">
        <v>57</v>
      </c>
      <c r="C58" s="4">
        <v>0.78671084131513302</v>
      </c>
      <c r="D58" s="4">
        <v>0.38367419455732599</v>
      </c>
      <c r="E58" s="4">
        <v>0.75931802477155397</v>
      </c>
      <c r="F58" s="4">
        <v>7.4727855143802493E-2</v>
      </c>
      <c r="G58" s="4">
        <f t="shared" si="0"/>
        <v>0.78671084131513302</v>
      </c>
      <c r="H58" s="2" t="str">
        <f t="shared" si="1"/>
        <v>ftllama3.1</v>
      </c>
      <c r="I58" s="4">
        <v>0.78671084131513302</v>
      </c>
      <c r="J58" s="2" t="s">
        <v>2</v>
      </c>
    </row>
    <row r="59" spans="1:10" x14ac:dyDescent="0.2">
      <c r="A59" s="2">
        <v>58</v>
      </c>
      <c r="B59" s="2">
        <v>58</v>
      </c>
      <c r="C59" s="4">
        <v>0.70264069395405904</v>
      </c>
      <c r="D59" s="4">
        <v>8.9403121705566094E-2</v>
      </c>
      <c r="E59" s="4">
        <v>0.68972789304597004</v>
      </c>
      <c r="F59" s="4">
        <v>0.106637707938041</v>
      </c>
      <c r="G59" s="4">
        <f t="shared" si="0"/>
        <v>0.70264069395405904</v>
      </c>
      <c r="H59" s="2" t="str">
        <f t="shared" si="1"/>
        <v>ftllama3.1</v>
      </c>
      <c r="I59" s="4">
        <v>0.70264069395405904</v>
      </c>
      <c r="J59" s="2" t="s">
        <v>2</v>
      </c>
    </row>
    <row r="60" spans="1:10" x14ac:dyDescent="0.2">
      <c r="A60" s="2">
        <v>59</v>
      </c>
      <c r="B60" s="2">
        <v>59</v>
      </c>
      <c r="C60" s="4">
        <v>0.78286300386701302</v>
      </c>
      <c r="D60" s="4">
        <v>0.21631158249718799</v>
      </c>
      <c r="E60" s="4">
        <v>0.79438466685158804</v>
      </c>
      <c r="F60" s="4">
        <v>0.10952551950301399</v>
      </c>
      <c r="G60" s="4">
        <f t="shared" si="0"/>
        <v>0.79438466685158804</v>
      </c>
      <c r="H60" s="2" t="str">
        <f t="shared" si="1"/>
        <v>llama3.1</v>
      </c>
      <c r="I60" s="4">
        <v>0.78286300386701302</v>
      </c>
      <c r="J60" s="2" t="s">
        <v>2</v>
      </c>
    </row>
    <row r="61" spans="1:10" x14ac:dyDescent="0.2">
      <c r="A61" s="2">
        <v>60</v>
      </c>
      <c r="B61" s="2">
        <v>60</v>
      </c>
      <c r="C61" s="4">
        <v>0.72857142857142798</v>
      </c>
      <c r="D61" s="4">
        <v>0.405137166540537</v>
      </c>
      <c r="E61" s="4">
        <v>0.63537415095738004</v>
      </c>
      <c r="F61" s="4">
        <v>6.0987759700843198E-2</v>
      </c>
      <c r="G61" s="4">
        <f t="shared" si="0"/>
        <v>0.72857142857142798</v>
      </c>
      <c r="H61" s="2" t="str">
        <f t="shared" si="1"/>
        <v>ftllama3.1</v>
      </c>
      <c r="I61" s="4">
        <v>0.72857142857142798</v>
      </c>
      <c r="J61" s="2" t="s">
        <v>2</v>
      </c>
    </row>
    <row r="62" spans="1:10" x14ac:dyDescent="0.2">
      <c r="A62" s="2">
        <v>61</v>
      </c>
      <c r="B62" s="2">
        <v>61</v>
      </c>
      <c r="C62" s="4">
        <v>0.38461538468088402</v>
      </c>
      <c r="D62" s="4">
        <v>1.8069029971957199E-2</v>
      </c>
      <c r="E62" s="4">
        <v>7.9935881069728307E-2</v>
      </c>
      <c r="F62" s="4">
        <v>1.07636047261101E-2</v>
      </c>
      <c r="G62" s="4">
        <f t="shared" si="0"/>
        <v>0.38461538468088402</v>
      </c>
      <c r="H62" s="2" t="str">
        <f t="shared" si="1"/>
        <v>ftllama3.1</v>
      </c>
      <c r="I62" s="4">
        <v>0.38461538468088402</v>
      </c>
      <c r="J62" s="2" t="s">
        <v>2</v>
      </c>
    </row>
    <row r="63" spans="1:10" x14ac:dyDescent="0.2">
      <c r="A63" s="2">
        <v>62</v>
      </c>
      <c r="B63" s="2">
        <v>62</v>
      </c>
      <c r="C63" s="4">
        <v>0.672207793167659</v>
      </c>
      <c r="D63" s="4">
        <v>7.35520659812859E-2</v>
      </c>
      <c r="E63" s="4">
        <v>0.63955473218645298</v>
      </c>
      <c r="F63" s="4">
        <v>2.9520140428628199E-2</v>
      </c>
      <c r="G63" s="4">
        <f t="shared" si="0"/>
        <v>0.672207793167659</v>
      </c>
      <c r="H63" s="2" t="str">
        <f t="shared" si="1"/>
        <v>ftllama3.1</v>
      </c>
      <c r="I63" s="4">
        <v>0.672207793167659</v>
      </c>
      <c r="J63" s="2" t="s">
        <v>2</v>
      </c>
    </row>
    <row r="64" spans="1:10" x14ac:dyDescent="0.2">
      <c r="A64" s="2">
        <v>63</v>
      </c>
      <c r="B64" s="2">
        <v>63</v>
      </c>
      <c r="C64" s="4">
        <v>0.89232775994709501</v>
      </c>
      <c r="D64" s="4">
        <v>0.455352994799613</v>
      </c>
      <c r="E64" s="4">
        <v>0.30344901819314202</v>
      </c>
      <c r="F64" s="4">
        <v>0.38685548763189997</v>
      </c>
      <c r="G64" s="4">
        <f t="shared" si="0"/>
        <v>0.89232775994709501</v>
      </c>
      <c r="H64" s="2" t="str">
        <f t="shared" si="1"/>
        <v>ftllama3.1</v>
      </c>
      <c r="I64" s="4">
        <v>0.89232775994709501</v>
      </c>
      <c r="J64" s="2" t="s">
        <v>2</v>
      </c>
    </row>
    <row r="65" spans="1:10" x14ac:dyDescent="0.2">
      <c r="A65" s="2">
        <v>64</v>
      </c>
      <c r="B65" s="2">
        <v>64</v>
      </c>
      <c r="C65" s="4">
        <v>0.58968253987176</v>
      </c>
      <c r="D65" s="4">
        <v>7.8934738572154703E-2</v>
      </c>
      <c r="E65" s="4">
        <v>0.41282527191298302</v>
      </c>
      <c r="F65" s="4">
        <v>1.0708374051111001E-2</v>
      </c>
      <c r="G65" s="4">
        <f t="shared" si="0"/>
        <v>0.58968253987176</v>
      </c>
      <c r="H65" s="2" t="str">
        <f t="shared" si="1"/>
        <v>ftllama3.1</v>
      </c>
      <c r="I65" s="4">
        <v>0.58968253987176</v>
      </c>
      <c r="J65" s="2" t="s">
        <v>2</v>
      </c>
    </row>
    <row r="66" spans="1:10" x14ac:dyDescent="0.2">
      <c r="A66" s="2">
        <v>65</v>
      </c>
      <c r="B66" s="2">
        <v>65</v>
      </c>
      <c r="C66" s="4">
        <v>0.76380137300916995</v>
      </c>
      <c r="D66" s="4">
        <v>0.181613904769931</v>
      </c>
      <c r="E66" s="4">
        <v>0.56137826793960099</v>
      </c>
      <c r="F66" s="4">
        <v>0.22205161808856799</v>
      </c>
      <c r="G66" s="4">
        <f t="shared" si="0"/>
        <v>0.76380137300916995</v>
      </c>
      <c r="H66" s="2" t="str">
        <f t="shared" si="1"/>
        <v>ftllama3.1</v>
      </c>
      <c r="I66" s="4">
        <v>0.76380137300916995</v>
      </c>
      <c r="J66" s="2" t="s">
        <v>2</v>
      </c>
    </row>
    <row r="67" spans="1:10" x14ac:dyDescent="0.2">
      <c r="A67" s="2">
        <v>66</v>
      </c>
      <c r="B67" s="2">
        <v>66</v>
      </c>
      <c r="C67" s="4">
        <v>0.77142857142857102</v>
      </c>
      <c r="D67" s="4">
        <v>4.01251619415623E-3</v>
      </c>
      <c r="E67" s="4">
        <v>5.9319060828004503E-3</v>
      </c>
      <c r="F67" s="4">
        <v>2.64437688248498E-3</v>
      </c>
      <c r="G67" s="4">
        <f t="shared" ref="G67:G95" si="2">MAX(C67:F67)</f>
        <v>0.77142857142857102</v>
      </c>
      <c r="H67" s="2" t="str">
        <f t="shared" ref="H67:H95" si="3">IF(G67=F67,$F$1,IF(G67=E67,$E$1,IF(G67=D67,$D$1,IF(G67=C67,$C$1,""))))</f>
        <v>ftllama3.1</v>
      </c>
      <c r="I67" s="4">
        <v>0.77142857142857102</v>
      </c>
      <c r="J67" s="2" t="s">
        <v>2</v>
      </c>
    </row>
    <row r="68" spans="1:10" x14ac:dyDescent="0.2">
      <c r="A68" s="2">
        <v>67</v>
      </c>
      <c r="B68" s="2">
        <v>67</v>
      </c>
      <c r="C68" s="4">
        <v>0.94285714285714195</v>
      </c>
      <c r="D68" s="4">
        <v>6.2111802399159998E-4</v>
      </c>
      <c r="E68" s="4">
        <v>4.5632474177649998E-2</v>
      </c>
      <c r="F68" s="4">
        <v>0</v>
      </c>
      <c r="G68" s="4">
        <f t="shared" si="2"/>
        <v>0.94285714285714195</v>
      </c>
      <c r="H68" s="2" t="str">
        <f t="shared" si="3"/>
        <v>ftllama3.1</v>
      </c>
      <c r="I68" s="4">
        <v>0.94285714285714195</v>
      </c>
      <c r="J68" s="2" t="s">
        <v>2</v>
      </c>
    </row>
    <row r="69" spans="1:10" x14ac:dyDescent="0.2">
      <c r="A69" s="2">
        <v>68</v>
      </c>
      <c r="B69" s="2">
        <v>68</v>
      </c>
      <c r="C69" s="4">
        <v>0.74285714285714199</v>
      </c>
      <c r="D69" s="4">
        <v>9.0702953083170005E-4</v>
      </c>
      <c r="E69" s="4">
        <v>1.6325925822768799E-2</v>
      </c>
      <c r="F69" s="4">
        <v>2.2838184503572299E-2</v>
      </c>
      <c r="G69" s="4">
        <f t="shared" si="2"/>
        <v>0.74285714285714199</v>
      </c>
      <c r="H69" s="2" t="str">
        <f t="shared" si="3"/>
        <v>ftllama3.1</v>
      </c>
      <c r="I69" s="4">
        <v>0.74285714285714199</v>
      </c>
      <c r="J69" s="2" t="s">
        <v>2</v>
      </c>
    </row>
    <row r="70" spans="1:10" x14ac:dyDescent="0.2">
      <c r="A70" s="2">
        <v>69</v>
      </c>
      <c r="B70" s="2">
        <v>69</v>
      </c>
      <c r="C70" s="4">
        <v>0.78138722670929694</v>
      </c>
      <c r="D70" s="4">
        <v>0.29540917298623398</v>
      </c>
      <c r="E70" s="4">
        <v>0.81002360028879905</v>
      </c>
      <c r="F70" s="4">
        <v>0.13132527577025499</v>
      </c>
      <c r="G70" s="4">
        <f t="shared" si="2"/>
        <v>0.81002360028879905</v>
      </c>
      <c r="H70" s="2" t="str">
        <f t="shared" si="3"/>
        <v>llama3.1</v>
      </c>
      <c r="I70" s="4">
        <v>0.78138722670929694</v>
      </c>
      <c r="J70" s="2" t="s">
        <v>2</v>
      </c>
    </row>
    <row r="71" spans="1:10" x14ac:dyDescent="0.2">
      <c r="A71" s="2">
        <v>70</v>
      </c>
      <c r="B71" s="2">
        <v>70</v>
      </c>
      <c r="C71" s="4">
        <v>0.83719411854232995</v>
      </c>
      <c r="D71" s="4">
        <v>0.12051592080720799</v>
      </c>
      <c r="E71" s="4">
        <v>0.53337823610220603</v>
      </c>
      <c r="F71" s="4">
        <v>0.14346326517739399</v>
      </c>
      <c r="G71" s="4">
        <f t="shared" si="2"/>
        <v>0.83719411854232995</v>
      </c>
      <c r="H71" s="2" t="str">
        <f t="shared" si="3"/>
        <v>ftllama3.1</v>
      </c>
      <c r="I71" s="4">
        <v>0.83719411854232995</v>
      </c>
      <c r="J71" s="2" t="s">
        <v>2</v>
      </c>
    </row>
    <row r="72" spans="1:10" x14ac:dyDescent="0.2">
      <c r="A72" s="2">
        <v>71</v>
      </c>
      <c r="B72" s="2">
        <v>71</v>
      </c>
      <c r="C72" s="4">
        <v>8.5714285714285701E-2</v>
      </c>
      <c r="D72" s="4">
        <v>6.8399282438414404E-3</v>
      </c>
      <c r="E72" s="4">
        <v>1.5690649620124199E-2</v>
      </c>
      <c r="F72" s="4">
        <v>9.3301158398389795E-3</v>
      </c>
      <c r="G72" s="4">
        <f t="shared" si="2"/>
        <v>8.5714285714285701E-2</v>
      </c>
      <c r="H72" s="2" t="str">
        <f t="shared" si="3"/>
        <v>ftllama3.1</v>
      </c>
      <c r="I72" s="4">
        <v>8.5714285714285701E-2</v>
      </c>
      <c r="J72" s="2" t="s">
        <v>2</v>
      </c>
    </row>
    <row r="73" spans="1:10" x14ac:dyDescent="0.2">
      <c r="A73" s="2">
        <v>72</v>
      </c>
      <c r="B73" s="2">
        <v>72</v>
      </c>
      <c r="C73" s="4">
        <v>4.7808092406817798E-2</v>
      </c>
      <c r="D73" s="4">
        <v>3.4404989624662E-2</v>
      </c>
      <c r="E73" s="4">
        <v>3.7836862448602897E-2</v>
      </c>
      <c r="F73" s="4">
        <v>0.15400766560009499</v>
      </c>
      <c r="G73" s="4">
        <f t="shared" si="2"/>
        <v>0.15400766560009499</v>
      </c>
      <c r="H73" s="2" t="str">
        <f t="shared" si="3"/>
        <v>phi4</v>
      </c>
      <c r="I73" s="4">
        <v>0.15400766560009499</v>
      </c>
      <c r="J73" s="2" t="s">
        <v>7</v>
      </c>
    </row>
    <row r="74" spans="1:10" x14ac:dyDescent="0.2">
      <c r="A74" s="2">
        <v>73</v>
      </c>
      <c r="B74" s="2">
        <v>73</v>
      </c>
      <c r="C74" s="4">
        <v>0.79018759131431504</v>
      </c>
      <c r="D74" s="4">
        <v>0.52093451448849204</v>
      </c>
      <c r="E74" s="4">
        <v>0.43003572204283302</v>
      </c>
      <c r="F74" s="4">
        <v>0.39069371968507699</v>
      </c>
      <c r="G74" s="4">
        <f t="shared" si="2"/>
        <v>0.79018759131431504</v>
      </c>
      <c r="H74" s="2" t="str">
        <f t="shared" si="3"/>
        <v>ftllama3.1</v>
      </c>
      <c r="I74" s="4">
        <v>0.79018759131431504</v>
      </c>
      <c r="J74" s="2" t="s">
        <v>2</v>
      </c>
    </row>
    <row r="75" spans="1:10" x14ac:dyDescent="0.2">
      <c r="A75" s="2">
        <v>74</v>
      </c>
      <c r="B75" s="2">
        <v>74</v>
      </c>
      <c r="C75" s="4">
        <v>0.87445887838091096</v>
      </c>
      <c r="D75" s="4">
        <v>0.480434149503707</v>
      </c>
      <c r="E75" s="4">
        <v>0.81948054347719401</v>
      </c>
      <c r="F75" s="4">
        <v>0.39269789899034102</v>
      </c>
      <c r="G75" s="4">
        <f t="shared" si="2"/>
        <v>0.87445887838091096</v>
      </c>
      <c r="H75" s="2" t="str">
        <f t="shared" si="3"/>
        <v>ftllama3.1</v>
      </c>
      <c r="I75" s="4">
        <v>0.87445887838091096</v>
      </c>
      <c r="J75" s="2" t="s">
        <v>2</v>
      </c>
    </row>
    <row r="76" spans="1:10" x14ac:dyDescent="0.2">
      <c r="A76" s="2">
        <v>75</v>
      </c>
      <c r="B76" s="2">
        <v>75</v>
      </c>
      <c r="C76" s="4">
        <v>1</v>
      </c>
      <c r="D76" s="4">
        <v>1.04334114917687E-2</v>
      </c>
      <c r="E76" s="4">
        <v>0.89555079266428905</v>
      </c>
      <c r="F76" s="4">
        <v>0</v>
      </c>
      <c r="G76" s="4">
        <f t="shared" si="2"/>
        <v>1</v>
      </c>
      <c r="H76" s="2" t="str">
        <f t="shared" si="3"/>
        <v>ftllama3.1</v>
      </c>
      <c r="I76" s="4">
        <v>1</v>
      </c>
      <c r="J76" s="2" t="s">
        <v>2</v>
      </c>
    </row>
    <row r="77" spans="1:10" x14ac:dyDescent="0.2">
      <c r="A77" s="2">
        <v>76</v>
      </c>
      <c r="B77" s="2">
        <v>76</v>
      </c>
      <c r="C77" s="4">
        <v>0.85714285714285698</v>
      </c>
      <c r="D77" s="4">
        <v>2.5910876159157001E-3</v>
      </c>
      <c r="E77" s="4">
        <v>1</v>
      </c>
      <c r="F77" s="4">
        <v>2.9711636648114201E-3</v>
      </c>
      <c r="G77" s="4">
        <f t="shared" si="2"/>
        <v>1</v>
      </c>
      <c r="H77" s="2" t="str">
        <f t="shared" si="3"/>
        <v>llama3.1</v>
      </c>
      <c r="I77" s="4">
        <v>1</v>
      </c>
      <c r="J77" s="2" t="s">
        <v>2</v>
      </c>
    </row>
    <row r="78" spans="1:10" x14ac:dyDescent="0.2">
      <c r="A78" s="2">
        <v>77</v>
      </c>
      <c r="B78" s="2">
        <v>77</v>
      </c>
      <c r="C78" s="4">
        <v>0.114285714285714</v>
      </c>
      <c r="D78" s="4">
        <v>5.4013874381780604E-3</v>
      </c>
      <c r="E78" s="4">
        <v>0</v>
      </c>
      <c r="F78" s="4">
        <v>1.80885914180959E-3</v>
      </c>
      <c r="G78" s="4">
        <f t="shared" si="2"/>
        <v>0.114285714285714</v>
      </c>
      <c r="H78" s="2" t="str">
        <f t="shared" si="3"/>
        <v>ftllama3.1</v>
      </c>
      <c r="I78" s="4">
        <v>0.114285714285714</v>
      </c>
      <c r="J78" s="2" t="s">
        <v>2</v>
      </c>
    </row>
    <row r="79" spans="1:10" x14ac:dyDescent="0.2">
      <c r="A79" s="2">
        <v>78</v>
      </c>
      <c r="B79" s="2">
        <v>78</v>
      </c>
      <c r="C79" s="4">
        <v>0</v>
      </c>
      <c r="D79" s="4">
        <v>3.3926392240183601E-3</v>
      </c>
      <c r="E79" s="4">
        <v>0</v>
      </c>
      <c r="F79" s="4">
        <v>9.216589587075E-4</v>
      </c>
      <c r="G79" s="4">
        <f t="shared" si="2"/>
        <v>3.3926392240183601E-3</v>
      </c>
      <c r="H79" s="2" t="str">
        <f t="shared" si="3"/>
        <v>ftphi4</v>
      </c>
      <c r="I79" s="4">
        <v>0</v>
      </c>
      <c r="J79" s="2" t="s">
        <v>2</v>
      </c>
    </row>
    <row r="80" spans="1:10" x14ac:dyDescent="0.2">
      <c r="A80" s="2">
        <v>79</v>
      </c>
      <c r="B80" s="2">
        <v>79</v>
      </c>
      <c r="C80" s="4">
        <v>0</v>
      </c>
      <c r="D80" s="4">
        <v>5.547850259713E-4</v>
      </c>
      <c r="E80" s="4">
        <v>0</v>
      </c>
      <c r="F80" s="4">
        <v>1.5022291136639399E-3</v>
      </c>
      <c r="G80" s="4">
        <f t="shared" si="2"/>
        <v>1.5022291136639399E-3</v>
      </c>
      <c r="H80" s="2" t="str">
        <f t="shared" si="3"/>
        <v>phi4</v>
      </c>
      <c r="I80" s="4">
        <v>0</v>
      </c>
      <c r="J80" s="2" t="s">
        <v>6</v>
      </c>
    </row>
    <row r="81" spans="1:10" x14ac:dyDescent="0.2">
      <c r="A81" s="2">
        <v>80</v>
      </c>
      <c r="B81" s="2">
        <v>80</v>
      </c>
      <c r="C81" s="4">
        <v>0.61981159278324605</v>
      </c>
      <c r="D81" s="4">
        <v>0.15337478135313301</v>
      </c>
      <c r="E81" s="4">
        <v>0.33245778637272899</v>
      </c>
      <c r="F81" s="4">
        <v>8.2867325097322406E-2</v>
      </c>
      <c r="G81" s="4">
        <f t="shared" si="2"/>
        <v>0.61981159278324605</v>
      </c>
      <c r="H81" s="2" t="str">
        <f t="shared" si="3"/>
        <v>ftllama3.1</v>
      </c>
      <c r="I81" s="4">
        <v>0.61981159278324605</v>
      </c>
      <c r="J81" s="2" t="s">
        <v>2</v>
      </c>
    </row>
    <row r="82" spans="1:10" x14ac:dyDescent="0.2">
      <c r="A82" s="2">
        <v>81</v>
      </c>
      <c r="B82" s="2">
        <v>81</v>
      </c>
      <c r="C82" s="4">
        <v>1</v>
      </c>
      <c r="D82" s="4">
        <v>3.4350385304008198E-2</v>
      </c>
      <c r="E82" s="4">
        <v>0.79251391536423099</v>
      </c>
      <c r="F82" s="4">
        <v>2.8812109785420498E-2</v>
      </c>
      <c r="G82" s="4">
        <f t="shared" si="2"/>
        <v>1</v>
      </c>
      <c r="H82" s="2" t="str">
        <f t="shared" si="3"/>
        <v>ftllama3.1</v>
      </c>
      <c r="I82" s="4">
        <v>1</v>
      </c>
      <c r="J82" s="2" t="s">
        <v>2</v>
      </c>
    </row>
    <row r="83" spans="1:10" x14ac:dyDescent="0.2">
      <c r="A83" s="2">
        <v>82</v>
      </c>
      <c r="B83" s="2">
        <v>82</v>
      </c>
      <c r="C83" s="4">
        <v>0.92000000051089603</v>
      </c>
      <c r="D83" s="4">
        <v>0.1229477211833</v>
      </c>
      <c r="E83" s="4">
        <v>0.89183673773493</v>
      </c>
      <c r="F83" s="4">
        <v>8.0120115301438699E-2</v>
      </c>
      <c r="G83" s="4">
        <f t="shared" si="2"/>
        <v>0.92000000051089603</v>
      </c>
      <c r="H83" s="2" t="str">
        <f t="shared" si="3"/>
        <v>ftllama3.1</v>
      </c>
      <c r="I83" s="4">
        <v>0.92000000051089603</v>
      </c>
      <c r="J83" s="2" t="s">
        <v>2</v>
      </c>
    </row>
    <row r="84" spans="1:10" x14ac:dyDescent="0.2">
      <c r="A84" s="2">
        <v>83</v>
      </c>
      <c r="B84" s="2">
        <v>83</v>
      </c>
      <c r="C84" s="4">
        <v>0.96163265364510597</v>
      </c>
      <c r="D84" s="4">
        <v>0.37474804792020999</v>
      </c>
      <c r="E84" s="4">
        <v>0.96095238242830505</v>
      </c>
      <c r="F84" s="4">
        <v>6.6767938222203893E-2</v>
      </c>
      <c r="G84" s="4">
        <f t="shared" si="2"/>
        <v>0.96163265364510597</v>
      </c>
      <c r="H84" s="2" t="str">
        <f t="shared" si="3"/>
        <v>ftllama3.1</v>
      </c>
      <c r="I84" s="4">
        <v>0.96163265364510597</v>
      </c>
      <c r="J84" s="2" t="s">
        <v>2</v>
      </c>
    </row>
    <row r="85" spans="1:10" x14ac:dyDescent="0.2">
      <c r="A85" s="2">
        <v>84</v>
      </c>
      <c r="B85" s="2">
        <v>84</v>
      </c>
      <c r="C85" s="4">
        <v>0.65009276696613805</v>
      </c>
      <c r="D85" s="4">
        <v>0.14809503086975601</v>
      </c>
      <c r="E85" s="4">
        <v>0.69096717344863001</v>
      </c>
      <c r="F85" s="4">
        <v>7.8863884189299099E-2</v>
      </c>
      <c r="G85" s="4">
        <f t="shared" si="2"/>
        <v>0.69096717344863001</v>
      </c>
      <c r="H85" s="2" t="str">
        <f t="shared" si="3"/>
        <v>llama3.1</v>
      </c>
      <c r="I85" s="4">
        <v>0.65009276696613805</v>
      </c>
      <c r="J85" s="2" t="s">
        <v>2</v>
      </c>
    </row>
    <row r="86" spans="1:10" x14ac:dyDescent="0.2">
      <c r="A86" s="2">
        <v>85</v>
      </c>
      <c r="B86" s="2">
        <v>85</v>
      </c>
      <c r="C86" s="4">
        <v>0.95151515347616999</v>
      </c>
      <c r="D86" s="4">
        <v>0.14952654721481401</v>
      </c>
      <c r="E86" s="4">
        <v>0.910983303615025</v>
      </c>
      <c r="F86" s="4">
        <v>1.6347659858209702E-2</v>
      </c>
      <c r="G86" s="4">
        <f t="shared" si="2"/>
        <v>0.95151515347616999</v>
      </c>
      <c r="H86" s="2" t="str">
        <f t="shared" si="3"/>
        <v>ftllama3.1</v>
      </c>
      <c r="I86" s="4">
        <v>0.95151515347616999</v>
      </c>
      <c r="J86" s="2" t="s">
        <v>2</v>
      </c>
    </row>
    <row r="87" spans="1:10" x14ac:dyDescent="0.2">
      <c r="A87" s="2">
        <v>86</v>
      </c>
      <c r="B87" s="2">
        <v>86</v>
      </c>
      <c r="C87" s="4">
        <v>0.95324675525937697</v>
      </c>
      <c r="D87" s="4">
        <v>0.226133470130818</v>
      </c>
      <c r="E87" s="4">
        <v>0.95003092288970903</v>
      </c>
      <c r="F87" s="4">
        <v>1.27656052687338E-2</v>
      </c>
      <c r="G87" s="4">
        <f t="shared" si="2"/>
        <v>0.95324675525937697</v>
      </c>
      <c r="H87" s="2" t="str">
        <f t="shared" si="3"/>
        <v>ftllama3.1</v>
      </c>
      <c r="I87" s="4">
        <v>0.95324675525937697</v>
      </c>
      <c r="J87" s="2" t="s">
        <v>2</v>
      </c>
    </row>
    <row r="88" spans="1:10" x14ac:dyDescent="0.2">
      <c r="A88" s="2">
        <v>87</v>
      </c>
      <c r="B88" s="2">
        <v>87</v>
      </c>
      <c r="C88" s="4">
        <v>0.42161431259342602</v>
      </c>
      <c r="D88" s="4">
        <v>0.206828108642782</v>
      </c>
      <c r="E88" s="4">
        <v>0.36852182682071399</v>
      </c>
      <c r="F88" s="4">
        <v>0.22453834041953</v>
      </c>
      <c r="G88" s="4">
        <f t="shared" si="2"/>
        <v>0.42161431259342602</v>
      </c>
      <c r="H88" s="2" t="str">
        <f t="shared" si="3"/>
        <v>ftllama3.1</v>
      </c>
      <c r="I88" s="4">
        <v>0.42161431259342602</v>
      </c>
      <c r="J88" s="2" t="s">
        <v>2</v>
      </c>
    </row>
    <row r="89" spans="1:10" x14ac:dyDescent="0.2">
      <c r="A89" s="2">
        <v>88</v>
      </c>
      <c r="B89" s="2">
        <v>88</v>
      </c>
      <c r="C89" s="4">
        <v>0.54285714285714204</v>
      </c>
      <c r="D89" s="4">
        <v>1.22547913342714E-2</v>
      </c>
      <c r="E89" s="4">
        <v>1.96521397147859E-2</v>
      </c>
      <c r="F89" s="4">
        <v>5.6022410946230002E-4</v>
      </c>
      <c r="G89" s="4">
        <f t="shared" si="2"/>
        <v>0.54285714285714204</v>
      </c>
      <c r="H89" s="2" t="str">
        <f t="shared" si="3"/>
        <v>ftllama3.1</v>
      </c>
      <c r="I89" s="4">
        <v>0.54285714285714204</v>
      </c>
      <c r="J89" s="2" t="s">
        <v>2</v>
      </c>
    </row>
    <row r="90" spans="1:10" x14ac:dyDescent="0.2">
      <c r="A90" s="2">
        <v>89</v>
      </c>
      <c r="B90" s="2">
        <v>89</v>
      </c>
      <c r="C90" s="4">
        <v>0.97142857142857097</v>
      </c>
      <c r="D90" s="4">
        <v>1.0893246425049601E-3</v>
      </c>
      <c r="E90" s="4">
        <v>0.1179097010621</v>
      </c>
      <c r="F90" s="4">
        <v>8.1632653517379995E-4</v>
      </c>
      <c r="G90" s="4">
        <f t="shared" si="2"/>
        <v>0.97142857142857097</v>
      </c>
      <c r="H90" s="2" t="str">
        <f t="shared" si="3"/>
        <v>ftllama3.1</v>
      </c>
      <c r="I90" s="4">
        <v>0.97142857142857097</v>
      </c>
      <c r="J90" s="2" t="s">
        <v>2</v>
      </c>
    </row>
    <row r="91" spans="1:10" x14ac:dyDescent="0.2">
      <c r="A91" s="2">
        <v>90</v>
      </c>
      <c r="B91" s="2">
        <v>90</v>
      </c>
      <c r="C91" s="4">
        <v>0.8</v>
      </c>
      <c r="D91" s="4">
        <v>0</v>
      </c>
      <c r="E91" s="4">
        <v>1.9942280064736001E-2</v>
      </c>
      <c r="F91" s="4">
        <v>0</v>
      </c>
      <c r="G91" s="4">
        <f t="shared" si="2"/>
        <v>0.8</v>
      </c>
      <c r="H91" s="2" t="str">
        <f t="shared" si="3"/>
        <v>ftllama3.1</v>
      </c>
      <c r="I91" s="4">
        <v>0.8</v>
      </c>
      <c r="J91" s="2" t="s">
        <v>2</v>
      </c>
    </row>
    <row r="92" spans="1:10" x14ac:dyDescent="0.2">
      <c r="A92" s="2">
        <v>91</v>
      </c>
      <c r="B92" s="2">
        <v>91</v>
      </c>
      <c r="C92" s="4">
        <v>0.77786181228501405</v>
      </c>
      <c r="D92" s="4">
        <v>0.15231061444750801</v>
      </c>
      <c r="E92" s="4">
        <v>0.847327658959797</v>
      </c>
      <c r="F92" s="4">
        <v>7.7289498916694094E-2</v>
      </c>
      <c r="G92" s="4">
        <f t="shared" si="2"/>
        <v>0.847327658959797</v>
      </c>
      <c r="H92" s="2" t="str">
        <f t="shared" si="3"/>
        <v>llama3.1</v>
      </c>
      <c r="I92" s="4">
        <v>0.77786181228501405</v>
      </c>
      <c r="J92" s="2" t="s">
        <v>2</v>
      </c>
    </row>
    <row r="93" spans="1:10" x14ac:dyDescent="0.2">
      <c r="A93" s="2">
        <v>92</v>
      </c>
      <c r="B93" s="2">
        <v>92</v>
      </c>
      <c r="C93" s="4">
        <v>0.88084684546504699</v>
      </c>
      <c r="D93" s="4">
        <v>7.1575056043054294E-2</v>
      </c>
      <c r="E93" s="4">
        <v>0.57893682037080996</v>
      </c>
      <c r="F93" s="4">
        <v>7.0082793544445701E-2</v>
      </c>
      <c r="G93" s="4">
        <f t="shared" si="2"/>
        <v>0.88084684546504699</v>
      </c>
      <c r="H93" s="2" t="str">
        <f t="shared" si="3"/>
        <v>ftllama3.1</v>
      </c>
      <c r="I93" s="4">
        <v>0.88084684546504699</v>
      </c>
      <c r="J93" s="2" t="s">
        <v>2</v>
      </c>
    </row>
    <row r="94" spans="1:10" x14ac:dyDescent="0.2">
      <c r="A94" s="2">
        <v>93</v>
      </c>
      <c r="B94" s="2">
        <v>93</v>
      </c>
      <c r="C94" s="4">
        <v>0</v>
      </c>
      <c r="D94" s="4">
        <v>0</v>
      </c>
      <c r="E94" s="4">
        <v>0</v>
      </c>
      <c r="F94" s="4">
        <v>0</v>
      </c>
      <c r="G94" s="4">
        <f t="shared" si="2"/>
        <v>0</v>
      </c>
      <c r="H94" s="2" t="str">
        <f t="shared" si="3"/>
        <v>phi4</v>
      </c>
      <c r="I94" s="4">
        <v>0</v>
      </c>
      <c r="J94" s="2" t="s">
        <v>2</v>
      </c>
    </row>
    <row r="95" spans="1:10" x14ac:dyDescent="0.2">
      <c r="A95" s="2">
        <v>94</v>
      </c>
      <c r="B95" s="2">
        <v>94</v>
      </c>
      <c r="C95" s="4">
        <v>0</v>
      </c>
      <c r="D95" s="4">
        <v>0</v>
      </c>
      <c r="E95" s="4">
        <v>3.9275179484060804E-3</v>
      </c>
      <c r="F95" s="4">
        <v>0</v>
      </c>
      <c r="G95" s="4">
        <f t="shared" si="2"/>
        <v>3.9275179484060804E-3</v>
      </c>
      <c r="H95" s="2" t="str">
        <f t="shared" si="3"/>
        <v>llama3.1</v>
      </c>
      <c r="I95" s="4">
        <v>0</v>
      </c>
      <c r="J95" s="2" t="s">
        <v>2</v>
      </c>
    </row>
    <row r="96" spans="1:10" x14ac:dyDescent="0.2">
      <c r="C96" s="5"/>
      <c r="D96" s="5"/>
      <c r="E96" s="5"/>
      <c r="F96" s="5"/>
      <c r="G96" s="5"/>
    </row>
    <row r="97" spans="3:9" x14ac:dyDescent="0.2">
      <c r="C97" s="11">
        <f>AVERAGE(C2:C95)</f>
        <v>0.64935205680492236</v>
      </c>
      <c r="D97" s="11">
        <f t="shared" ref="D97:I97" si="4">AVERAGE(D2:D95)</f>
        <v>0.2852963231298376</v>
      </c>
      <c r="E97" s="11">
        <f t="shared" si="4"/>
        <v>0.45183796022684569</v>
      </c>
      <c r="F97" s="11">
        <f t="shared" si="4"/>
        <v>0.10960429491677606</v>
      </c>
      <c r="G97" s="11">
        <f t="shared" si="4"/>
        <v>0.66948035145917939</v>
      </c>
      <c r="H97" s="9"/>
      <c r="I97" s="9">
        <f t="shared" si="4"/>
        <v>0.66417245550090309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4B64B-6604-9D4B-8F98-A26CF0591FA3}">
  <dimension ref="A1:J28"/>
  <sheetViews>
    <sheetView workbookViewId="0">
      <selection activeCell="J32" sqref="J32"/>
    </sheetView>
  </sheetViews>
  <sheetFormatPr baseColWidth="10" defaultRowHeight="16" x14ac:dyDescent="0.2"/>
  <cols>
    <col min="7" max="8" width="0" hidden="1" customWidth="1"/>
  </cols>
  <sheetData>
    <row r="1" spans="1:10" x14ac:dyDescent="0.2">
      <c r="A1" s="28" t="s">
        <v>0</v>
      </c>
      <c r="B1" s="29" t="s">
        <v>1</v>
      </c>
      <c r="C1" s="29" t="s">
        <v>2</v>
      </c>
      <c r="D1" s="29" t="s">
        <v>3</v>
      </c>
      <c r="E1" s="29" t="s">
        <v>6</v>
      </c>
      <c r="F1" s="29" t="s">
        <v>7</v>
      </c>
      <c r="G1" s="29" t="s">
        <v>8</v>
      </c>
      <c r="H1" s="29" t="s">
        <v>9</v>
      </c>
      <c r="I1" s="30" t="s">
        <v>4</v>
      </c>
      <c r="J1" s="29" t="s">
        <v>5</v>
      </c>
    </row>
    <row r="2" spans="1:10" x14ac:dyDescent="0.2">
      <c r="A2" s="31">
        <v>1</v>
      </c>
      <c r="B2" s="32">
        <v>40</v>
      </c>
      <c r="C2" s="33">
        <v>0.45714285999999998</v>
      </c>
      <c r="D2" s="33">
        <v>1.095526E-2</v>
      </c>
      <c r="E2" s="33">
        <v>0</v>
      </c>
      <c r="F2" s="33">
        <v>7.9228600000000003E-3</v>
      </c>
      <c r="G2" s="33">
        <v>0.45714285999999998</v>
      </c>
      <c r="H2" s="32" t="s">
        <v>2</v>
      </c>
      <c r="I2" s="33">
        <v>0.45714285999999998</v>
      </c>
      <c r="J2" s="32" t="s">
        <v>2</v>
      </c>
    </row>
    <row r="3" spans="1:10" x14ac:dyDescent="0.2">
      <c r="A3" s="31">
        <v>2</v>
      </c>
      <c r="B3" s="32">
        <v>41</v>
      </c>
      <c r="C3" s="33">
        <v>0.94285713999999998</v>
      </c>
      <c r="D3" s="33">
        <v>3.65292E-3</v>
      </c>
      <c r="E3" s="33">
        <v>0.34575629000000002</v>
      </c>
      <c r="F3" s="33">
        <v>8.6580000000000001E-4</v>
      </c>
      <c r="G3" s="33">
        <v>0.94285713999999998</v>
      </c>
      <c r="H3" s="32" t="s">
        <v>2</v>
      </c>
      <c r="I3" s="33">
        <v>0.94285713999999998</v>
      </c>
      <c r="J3" s="32" t="s">
        <v>2</v>
      </c>
    </row>
    <row r="4" spans="1:10" x14ac:dyDescent="0.2">
      <c r="A4" s="31">
        <v>3</v>
      </c>
      <c r="B4" s="32">
        <v>42</v>
      </c>
      <c r="C4" s="33">
        <v>0.77142856999999998</v>
      </c>
      <c r="D4" s="33">
        <v>3.5679700000000002E-3</v>
      </c>
      <c r="E4" s="33">
        <v>0.22737294</v>
      </c>
      <c r="F4" s="33">
        <v>1.1313199999999999E-3</v>
      </c>
      <c r="G4" s="33">
        <v>0.77142856999999998</v>
      </c>
      <c r="H4" s="32" t="s">
        <v>2</v>
      </c>
      <c r="I4" s="33">
        <v>0.77142856999999998</v>
      </c>
      <c r="J4" s="32" t="s">
        <v>2</v>
      </c>
    </row>
    <row r="5" spans="1:10" x14ac:dyDescent="0.2">
      <c r="A5" s="31">
        <v>4</v>
      </c>
      <c r="B5" s="32">
        <v>43</v>
      </c>
      <c r="C5" s="33">
        <v>0.68436337999999997</v>
      </c>
      <c r="D5" s="33">
        <v>0.72592931999999999</v>
      </c>
      <c r="E5" s="33">
        <v>0.33033410000000002</v>
      </c>
      <c r="F5" s="33">
        <v>0.19760322</v>
      </c>
      <c r="G5" s="33">
        <v>0.72592931999999999</v>
      </c>
      <c r="H5" s="32" t="s">
        <v>3</v>
      </c>
      <c r="I5" s="33">
        <v>0.68436337999999997</v>
      </c>
      <c r="J5" s="32" t="s">
        <v>2</v>
      </c>
    </row>
    <row r="6" spans="1:10" x14ac:dyDescent="0.2">
      <c r="A6" s="31">
        <v>5</v>
      </c>
      <c r="B6" s="32">
        <v>44</v>
      </c>
      <c r="C6" s="33">
        <v>0.72463401999999999</v>
      </c>
      <c r="D6" s="33">
        <v>0.33215988000000002</v>
      </c>
      <c r="E6" s="33">
        <v>0.37144807000000002</v>
      </c>
      <c r="F6" s="33">
        <v>0.22559369000000001</v>
      </c>
      <c r="G6" s="33">
        <v>0.72463401999999999</v>
      </c>
      <c r="H6" s="32" t="s">
        <v>2</v>
      </c>
      <c r="I6" s="33">
        <v>0.72463401999999999</v>
      </c>
      <c r="J6" s="32" t="s">
        <v>2</v>
      </c>
    </row>
    <row r="7" spans="1:10" x14ac:dyDescent="0.2">
      <c r="A7" s="31">
        <v>6</v>
      </c>
      <c r="B7" s="32">
        <v>45</v>
      </c>
      <c r="C7" s="33">
        <v>8.5714289999999999E-2</v>
      </c>
      <c r="D7" s="33">
        <v>4.04632E-3</v>
      </c>
      <c r="E7" s="33">
        <v>5.0830399999999996E-3</v>
      </c>
      <c r="F7" s="33">
        <v>5.7639500000000003E-3</v>
      </c>
      <c r="G7" s="33">
        <v>8.5714289999999999E-2</v>
      </c>
      <c r="H7" s="32" t="s">
        <v>2</v>
      </c>
      <c r="I7" s="33">
        <v>8.5714289999999999E-2</v>
      </c>
      <c r="J7" s="32" t="s">
        <v>2</v>
      </c>
    </row>
    <row r="8" spans="1:10" x14ac:dyDescent="0.2">
      <c r="A8" s="31">
        <v>7</v>
      </c>
      <c r="B8" s="32">
        <v>46</v>
      </c>
      <c r="C8" s="33">
        <v>3.7476379999999997E-2</v>
      </c>
      <c r="D8" s="33">
        <v>0.14509294</v>
      </c>
      <c r="E8" s="33">
        <v>3.0809889999999999E-2</v>
      </c>
      <c r="F8" s="33">
        <v>9.0392730000000004E-2</v>
      </c>
      <c r="G8" s="33">
        <v>0.14509294</v>
      </c>
      <c r="H8" s="32" t="s">
        <v>3</v>
      </c>
      <c r="I8" s="33">
        <v>9.0392730000000004E-2</v>
      </c>
      <c r="J8" s="32" t="s">
        <v>7</v>
      </c>
    </row>
    <row r="9" spans="1:10" x14ac:dyDescent="0.2">
      <c r="A9" s="31">
        <v>8</v>
      </c>
      <c r="B9" s="32">
        <v>47</v>
      </c>
      <c r="C9" s="33">
        <v>0.69445266999999999</v>
      </c>
      <c r="D9" s="33">
        <v>0.67895731999999998</v>
      </c>
      <c r="E9" s="33">
        <v>0.60697787999999997</v>
      </c>
      <c r="F9" s="33">
        <v>0.53815851000000003</v>
      </c>
      <c r="G9" s="33">
        <v>0.69445266999999999</v>
      </c>
      <c r="H9" s="32" t="s">
        <v>2</v>
      </c>
      <c r="I9" s="33">
        <v>0.69445266999999999</v>
      </c>
      <c r="J9" s="32" t="s">
        <v>2</v>
      </c>
    </row>
    <row r="10" spans="1:10" x14ac:dyDescent="0.2">
      <c r="A10" s="31">
        <v>9</v>
      </c>
      <c r="B10" s="32">
        <v>48</v>
      </c>
      <c r="C10" s="33">
        <v>0.52954661000000003</v>
      </c>
      <c r="D10" s="33">
        <v>0.27979135999999999</v>
      </c>
      <c r="E10" s="33">
        <v>0.25795400000000002</v>
      </c>
      <c r="F10" s="33">
        <v>0.23538229999999999</v>
      </c>
      <c r="G10" s="33">
        <v>0.52954661000000003</v>
      </c>
      <c r="H10" s="32" t="s">
        <v>2</v>
      </c>
      <c r="I10" s="33">
        <v>0.52954661000000003</v>
      </c>
      <c r="J10" s="32" t="s">
        <v>2</v>
      </c>
    </row>
    <row r="11" spans="1:10" x14ac:dyDescent="0.2">
      <c r="A11" s="31">
        <v>10</v>
      </c>
      <c r="B11" s="32">
        <v>66</v>
      </c>
      <c r="C11" s="33">
        <v>0.77142856999999998</v>
      </c>
      <c r="D11" s="33">
        <v>4.0125200000000003E-3</v>
      </c>
      <c r="E11" s="33">
        <v>5.9319100000000003E-3</v>
      </c>
      <c r="F11" s="33">
        <v>2.64438E-3</v>
      </c>
      <c r="G11" s="33">
        <v>0.77142856999999998</v>
      </c>
      <c r="H11" s="32" t="s">
        <v>2</v>
      </c>
      <c r="I11" s="33">
        <v>0.77142856999999998</v>
      </c>
      <c r="J11" s="32" t="s">
        <v>2</v>
      </c>
    </row>
    <row r="12" spans="1:10" x14ac:dyDescent="0.2">
      <c r="A12" s="31">
        <v>11</v>
      </c>
      <c r="B12" s="32">
        <v>67</v>
      </c>
      <c r="C12" s="33">
        <v>0.94285713999999998</v>
      </c>
      <c r="D12" s="33">
        <v>6.2111999999999996E-4</v>
      </c>
      <c r="E12" s="33">
        <v>4.5632470000000001E-2</v>
      </c>
      <c r="F12" s="33">
        <v>0</v>
      </c>
      <c r="G12" s="33">
        <v>0.94285713999999998</v>
      </c>
      <c r="H12" s="32" t="s">
        <v>2</v>
      </c>
      <c r="I12" s="33">
        <v>0.94285713999999998</v>
      </c>
      <c r="J12" s="32" t="s">
        <v>2</v>
      </c>
    </row>
    <row r="13" spans="1:10" x14ac:dyDescent="0.2">
      <c r="A13" s="31">
        <v>12</v>
      </c>
      <c r="B13" s="32">
        <v>68</v>
      </c>
      <c r="C13" s="33">
        <v>0.74285714000000003</v>
      </c>
      <c r="D13" s="33">
        <v>9.0702999999999997E-4</v>
      </c>
      <c r="E13" s="33">
        <v>1.6325929999999999E-2</v>
      </c>
      <c r="F13" s="33">
        <v>2.283818E-2</v>
      </c>
      <c r="G13" s="33">
        <v>0.74285714000000003</v>
      </c>
      <c r="H13" s="32" t="s">
        <v>2</v>
      </c>
      <c r="I13" s="33">
        <v>0.74285714000000003</v>
      </c>
      <c r="J13" s="32" t="s">
        <v>2</v>
      </c>
    </row>
    <row r="14" spans="1:10" x14ac:dyDescent="0.2">
      <c r="A14" s="31">
        <v>13</v>
      </c>
      <c r="B14" s="32">
        <v>69</v>
      </c>
      <c r="C14" s="33">
        <v>0.78138722999999999</v>
      </c>
      <c r="D14" s="33">
        <v>0.29540917</v>
      </c>
      <c r="E14" s="33">
        <v>0.81002359999999995</v>
      </c>
      <c r="F14" s="33">
        <v>0.13132527999999999</v>
      </c>
      <c r="G14" s="33">
        <v>0.81002359999999995</v>
      </c>
      <c r="H14" s="32" t="s">
        <v>6</v>
      </c>
      <c r="I14" s="33">
        <v>0.78138722999999999</v>
      </c>
      <c r="J14" s="32" t="s">
        <v>2</v>
      </c>
    </row>
    <row r="15" spans="1:10" x14ac:dyDescent="0.2">
      <c r="A15" s="31">
        <v>14</v>
      </c>
      <c r="B15" s="32">
        <v>70</v>
      </c>
      <c r="C15" s="33">
        <v>0.83719412000000004</v>
      </c>
      <c r="D15" s="33">
        <v>0.12051592</v>
      </c>
      <c r="E15" s="33">
        <v>0.53337824</v>
      </c>
      <c r="F15" s="33">
        <v>0.14346327</v>
      </c>
      <c r="G15" s="33">
        <v>0.83719412000000004</v>
      </c>
      <c r="H15" s="32" t="s">
        <v>2</v>
      </c>
      <c r="I15" s="33">
        <v>0.83719412000000004</v>
      </c>
      <c r="J15" s="32" t="s">
        <v>2</v>
      </c>
    </row>
    <row r="16" spans="1:10" x14ac:dyDescent="0.2">
      <c r="A16" s="31">
        <v>15</v>
      </c>
      <c r="B16" s="32">
        <v>71</v>
      </c>
      <c r="C16" s="33">
        <v>8.5714289999999999E-2</v>
      </c>
      <c r="D16" s="33">
        <v>6.8399300000000001E-3</v>
      </c>
      <c r="E16" s="33">
        <v>1.569065E-2</v>
      </c>
      <c r="F16" s="33">
        <v>9.3301200000000008E-3</v>
      </c>
      <c r="G16" s="33">
        <v>8.5714289999999999E-2</v>
      </c>
      <c r="H16" s="32" t="s">
        <v>2</v>
      </c>
      <c r="I16" s="33">
        <v>8.5714289999999999E-2</v>
      </c>
      <c r="J16" s="32" t="s">
        <v>2</v>
      </c>
    </row>
    <row r="17" spans="1:10" x14ac:dyDescent="0.2">
      <c r="A17" s="31">
        <v>16</v>
      </c>
      <c r="B17" s="32">
        <v>72</v>
      </c>
      <c r="C17" s="33">
        <v>4.7808089999999998E-2</v>
      </c>
      <c r="D17" s="33">
        <v>3.4404990000000003E-2</v>
      </c>
      <c r="E17" s="33">
        <v>3.783686E-2</v>
      </c>
      <c r="F17" s="33">
        <v>0.15400767000000001</v>
      </c>
      <c r="G17" s="33">
        <v>0.15400767000000001</v>
      </c>
      <c r="H17" s="32" t="s">
        <v>7</v>
      </c>
      <c r="I17" s="33">
        <v>0.15400767000000001</v>
      </c>
      <c r="J17" s="32" t="s">
        <v>7</v>
      </c>
    </row>
    <row r="18" spans="1:10" x14ac:dyDescent="0.2">
      <c r="A18" s="31">
        <v>17</v>
      </c>
      <c r="B18" s="32">
        <v>75</v>
      </c>
      <c r="C18" s="33">
        <v>1</v>
      </c>
      <c r="D18" s="33">
        <v>1.0433410000000001E-2</v>
      </c>
      <c r="E18" s="33">
        <v>0.89555079000000004</v>
      </c>
      <c r="F18" s="33">
        <v>0</v>
      </c>
      <c r="G18" s="33">
        <v>1</v>
      </c>
      <c r="H18" s="32" t="s">
        <v>2</v>
      </c>
      <c r="I18" s="33">
        <v>1</v>
      </c>
      <c r="J18" s="32" t="s">
        <v>2</v>
      </c>
    </row>
    <row r="19" spans="1:10" x14ac:dyDescent="0.2">
      <c r="A19" s="31">
        <v>18</v>
      </c>
      <c r="B19" s="32">
        <v>76</v>
      </c>
      <c r="C19" s="33">
        <v>0.85714285999999995</v>
      </c>
      <c r="D19" s="33">
        <v>2.5910899999999999E-3</v>
      </c>
      <c r="E19" s="33">
        <v>1</v>
      </c>
      <c r="F19" s="33">
        <v>2.97116E-3</v>
      </c>
      <c r="G19" s="33">
        <v>1</v>
      </c>
      <c r="H19" s="32" t="s">
        <v>6</v>
      </c>
      <c r="I19" s="33">
        <v>1</v>
      </c>
      <c r="J19" s="32" t="s">
        <v>2</v>
      </c>
    </row>
    <row r="20" spans="1:10" x14ac:dyDescent="0.2">
      <c r="A20" s="31">
        <v>19</v>
      </c>
      <c r="B20" s="32">
        <v>88</v>
      </c>
      <c r="C20" s="33">
        <v>0.54285713999999996</v>
      </c>
      <c r="D20" s="33">
        <v>1.225479E-2</v>
      </c>
      <c r="E20" s="33">
        <v>1.9652139999999998E-2</v>
      </c>
      <c r="F20" s="33">
        <v>5.6022000000000005E-4</v>
      </c>
      <c r="G20" s="33">
        <v>0.54285713999999996</v>
      </c>
      <c r="H20" s="32" t="s">
        <v>2</v>
      </c>
      <c r="I20" s="33">
        <v>0.54285713999999996</v>
      </c>
      <c r="J20" s="32" t="s">
        <v>2</v>
      </c>
    </row>
    <row r="21" spans="1:10" x14ac:dyDescent="0.2">
      <c r="A21" s="31">
        <v>20</v>
      </c>
      <c r="B21" s="32">
        <v>89</v>
      </c>
      <c r="C21" s="33">
        <v>0.97142857000000005</v>
      </c>
      <c r="D21" s="33">
        <v>1.08932E-3</v>
      </c>
      <c r="E21" s="33">
        <v>0.11790970000000001</v>
      </c>
      <c r="F21" s="33">
        <v>8.1632999999999999E-4</v>
      </c>
      <c r="G21" s="33">
        <v>0.97142857000000005</v>
      </c>
      <c r="H21" s="32" t="s">
        <v>2</v>
      </c>
      <c r="I21" s="33">
        <v>0.97142857000000005</v>
      </c>
      <c r="J21" s="32" t="s">
        <v>2</v>
      </c>
    </row>
    <row r="22" spans="1:10" x14ac:dyDescent="0.2">
      <c r="A22" s="31">
        <v>21</v>
      </c>
      <c r="B22" s="32">
        <v>90</v>
      </c>
      <c r="C22" s="33">
        <v>0.8</v>
      </c>
      <c r="D22" s="33">
        <v>0</v>
      </c>
      <c r="E22" s="33">
        <v>1.994228E-2</v>
      </c>
      <c r="F22" s="33">
        <v>0</v>
      </c>
      <c r="G22" s="33">
        <v>0.8</v>
      </c>
      <c r="H22" s="32" t="s">
        <v>2</v>
      </c>
      <c r="I22" s="33">
        <v>0.8</v>
      </c>
      <c r="J22" s="32" t="s">
        <v>2</v>
      </c>
    </row>
    <row r="23" spans="1:10" x14ac:dyDescent="0.2">
      <c r="A23" s="31">
        <v>22</v>
      </c>
      <c r="B23" s="32">
        <v>91</v>
      </c>
      <c r="C23" s="33">
        <v>0.77786180999999999</v>
      </c>
      <c r="D23" s="33">
        <v>0.15231061000000001</v>
      </c>
      <c r="E23" s="33">
        <v>0.84732766000000004</v>
      </c>
      <c r="F23" s="33">
        <v>7.7289499999999997E-2</v>
      </c>
      <c r="G23" s="33">
        <v>0.84732766000000004</v>
      </c>
      <c r="H23" s="32" t="s">
        <v>6</v>
      </c>
      <c r="I23" s="33">
        <v>0.77786180999999999</v>
      </c>
      <c r="J23" s="32" t="s">
        <v>2</v>
      </c>
    </row>
    <row r="24" spans="1:10" x14ac:dyDescent="0.2">
      <c r="A24" s="31">
        <v>23</v>
      </c>
      <c r="B24" s="32">
        <v>92</v>
      </c>
      <c r="C24" s="33">
        <v>0.88084684999999996</v>
      </c>
      <c r="D24" s="33">
        <v>7.1575059999999996E-2</v>
      </c>
      <c r="E24" s="33">
        <v>0.57893682000000002</v>
      </c>
      <c r="F24" s="33">
        <v>7.0082790000000006E-2</v>
      </c>
      <c r="G24" s="33">
        <v>0.88084684999999996</v>
      </c>
      <c r="H24" s="32" t="s">
        <v>2</v>
      </c>
      <c r="I24" s="33">
        <v>0.88084684999999996</v>
      </c>
      <c r="J24" s="32" t="s">
        <v>2</v>
      </c>
    </row>
    <row r="25" spans="1:10" x14ac:dyDescent="0.2">
      <c r="A25" s="31">
        <v>24</v>
      </c>
      <c r="B25" s="32">
        <v>93</v>
      </c>
      <c r="C25" s="33">
        <v>0</v>
      </c>
      <c r="D25" s="33">
        <v>0</v>
      </c>
      <c r="E25" s="33">
        <v>0</v>
      </c>
      <c r="F25" s="33">
        <v>0</v>
      </c>
      <c r="G25" s="33">
        <v>0</v>
      </c>
      <c r="H25" s="32" t="s">
        <v>7</v>
      </c>
      <c r="I25" s="33">
        <v>0</v>
      </c>
      <c r="J25" s="32" t="s">
        <v>2</v>
      </c>
    </row>
    <row r="26" spans="1:10" x14ac:dyDescent="0.2">
      <c r="A26" s="31">
        <v>25</v>
      </c>
      <c r="B26" s="32">
        <v>94</v>
      </c>
      <c r="C26" s="33">
        <v>0</v>
      </c>
      <c r="D26" s="33">
        <v>0</v>
      </c>
      <c r="E26" s="33">
        <v>3.9275200000000003E-3</v>
      </c>
      <c r="F26" s="33">
        <v>0</v>
      </c>
      <c r="G26" s="33">
        <v>3.9275200000000003E-3</v>
      </c>
      <c r="H26" s="32" t="s">
        <v>6</v>
      </c>
      <c r="I26" s="33">
        <v>0</v>
      </c>
      <c r="J26" s="32" t="s">
        <v>2</v>
      </c>
    </row>
    <row r="27" spans="1:10" x14ac:dyDescent="0.2">
      <c r="A27" s="41"/>
      <c r="B27" s="41"/>
      <c r="C27" s="45"/>
      <c r="D27" s="45"/>
      <c r="E27" s="45"/>
      <c r="F27" s="45"/>
      <c r="G27" s="45"/>
      <c r="H27" s="41"/>
      <c r="I27" s="45"/>
      <c r="J27" s="41"/>
    </row>
    <row r="28" spans="1:10" x14ac:dyDescent="0.2">
      <c r="A28" s="41"/>
      <c r="B28" s="41"/>
      <c r="C28" s="6">
        <v>0.64935206000000001</v>
      </c>
      <c r="D28" s="46">
        <v>0.28529631999999999</v>
      </c>
      <c r="E28" s="46">
        <v>0.45183795999999998</v>
      </c>
      <c r="F28" s="46">
        <v>0.10960428999999999</v>
      </c>
      <c r="G28" s="46">
        <v>0.66948034999999995</v>
      </c>
      <c r="H28" s="47"/>
      <c r="I28" s="47">
        <v>0.66417245999999996</v>
      </c>
      <c r="J28" s="4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FD56F-C787-E842-8639-1E73B5895D7E}">
  <dimension ref="A1:K97"/>
  <sheetViews>
    <sheetView zoomScale="135" workbookViewId="0">
      <pane xSplit="1" ySplit="1" topLeftCell="B38" activePane="bottomRight" state="frozen"/>
      <selection pane="topRight" activeCell="B1" sqref="B1"/>
      <selection pane="bottomLeft" activeCell="A2" sqref="A2"/>
      <selection pane="bottomRight" activeCell="N51" sqref="N51"/>
    </sheetView>
  </sheetViews>
  <sheetFormatPr baseColWidth="10" defaultRowHeight="16" x14ac:dyDescent="0.2"/>
  <cols>
    <col min="1" max="2" width="3.83203125" bestFit="1" customWidth="1"/>
    <col min="3" max="7" width="10.6640625" style="5" bestFit="1" customWidth="1"/>
    <col min="8" max="8" width="9.33203125" style="96" bestFit="1" customWidth="1"/>
    <col min="9" max="9" width="8.1640625" bestFit="1" customWidth="1"/>
    <col min="10" max="10" width="12.1640625" bestFit="1" customWidth="1"/>
  </cols>
  <sheetData>
    <row r="1" spans="1:11" x14ac:dyDescent="0.2">
      <c r="A1" s="1" t="s">
        <v>0</v>
      </c>
      <c r="B1" s="1" t="s">
        <v>1</v>
      </c>
      <c r="C1" s="3" t="s">
        <v>2</v>
      </c>
      <c r="D1" s="3" t="s">
        <v>3</v>
      </c>
      <c r="E1" s="3" t="s">
        <v>6</v>
      </c>
      <c r="F1" s="3" t="s">
        <v>7</v>
      </c>
      <c r="G1" s="3" t="s">
        <v>4</v>
      </c>
      <c r="H1" s="94" t="s">
        <v>5</v>
      </c>
    </row>
    <row r="2" spans="1:11" x14ac:dyDescent="0.2">
      <c r="A2" s="2">
        <v>1</v>
      </c>
      <c r="B2" s="2">
        <v>1</v>
      </c>
      <c r="C2" s="4">
        <v>0.85709999999999997</v>
      </c>
      <c r="D2" s="4">
        <v>0.9</v>
      </c>
      <c r="E2" s="4">
        <v>0.8</v>
      </c>
      <c r="F2" s="4">
        <v>0.97140000000000004</v>
      </c>
      <c r="G2" s="4">
        <f>MAX(C2:F2)</f>
        <v>0.97140000000000004</v>
      </c>
      <c r="H2" s="95" t="str">
        <f>IF(G2=F2,$F$1,IF(G2=E2,$E$1,IF(G2=D2,$D$1,IF(G2=C2,$C$1,""))))</f>
        <v>phi4</v>
      </c>
      <c r="J2" t="str" cm="1">
        <f t="array" ref="J2">_xlfn.TEXTJOIN(",", TRUE, IF(C2:F2=MAX(C2:F2), $C$1:$F$1, ""))</f>
        <v>phi4</v>
      </c>
      <c r="K2">
        <f>IF(H2=J2,0,1)</f>
        <v>0</v>
      </c>
    </row>
    <row r="3" spans="1:11" x14ac:dyDescent="0.2">
      <c r="A3" s="2">
        <v>2</v>
      </c>
      <c r="B3" s="2">
        <v>2</v>
      </c>
      <c r="C3" s="4">
        <v>0.42859999999999998</v>
      </c>
      <c r="D3" s="4">
        <v>0.87139999999999995</v>
      </c>
      <c r="E3" s="4">
        <v>0.5</v>
      </c>
      <c r="F3" s="4">
        <v>0.78569999999999995</v>
      </c>
      <c r="G3" s="4">
        <f t="shared" ref="G3:G66" si="0">MAX(C3:F3)</f>
        <v>0.87139999999999995</v>
      </c>
      <c r="H3" s="95" t="str">
        <f t="shared" ref="H3:H66" si="1">IF(G3=F3,$F$1,IF(G3=E3,$E$1,IF(G3=D3,$D$1,IF(G3=C3,$C$1,""))))</f>
        <v>ftphi4</v>
      </c>
      <c r="J3" t="str" cm="1">
        <f t="array" ref="J3">_xlfn.TEXTJOIN(",", TRUE, IF(C3:F3=MAX(C3:F3), $C$1:$F$1, ""))</f>
        <v>ftphi4</v>
      </c>
      <c r="K3">
        <f t="shared" ref="K3:K66" si="2">IF(H3=J3,0,1)</f>
        <v>0</v>
      </c>
    </row>
    <row r="4" spans="1:11" x14ac:dyDescent="0.2">
      <c r="A4" s="2">
        <v>3</v>
      </c>
      <c r="B4" s="2">
        <v>3</v>
      </c>
      <c r="C4" s="4">
        <v>0.78569999999999995</v>
      </c>
      <c r="D4" s="4">
        <v>0.85709999999999997</v>
      </c>
      <c r="E4" s="4">
        <v>0.64290000000000003</v>
      </c>
      <c r="F4" s="4">
        <v>0.9143</v>
      </c>
      <c r="G4" s="4">
        <f t="shared" si="0"/>
        <v>0.9143</v>
      </c>
      <c r="H4" s="95" t="str">
        <f t="shared" si="1"/>
        <v>phi4</v>
      </c>
      <c r="J4" t="str" cm="1">
        <f t="array" ref="J4">_xlfn.TEXTJOIN(",", TRUE, IF(C4:F4=MAX(C4:F4), $C$1:$F$1, ""))</f>
        <v>phi4</v>
      </c>
      <c r="K4">
        <f t="shared" si="2"/>
        <v>0</v>
      </c>
    </row>
    <row r="5" spans="1:11" x14ac:dyDescent="0.2">
      <c r="A5" s="2">
        <v>4</v>
      </c>
      <c r="B5" s="2">
        <v>4</v>
      </c>
      <c r="C5" s="4">
        <v>0.78569999999999995</v>
      </c>
      <c r="D5" s="4">
        <v>0.6714</v>
      </c>
      <c r="E5" s="4">
        <v>0.65710000000000002</v>
      </c>
      <c r="F5" s="4">
        <v>0.6</v>
      </c>
      <c r="G5" s="4">
        <f t="shared" si="0"/>
        <v>0.78569999999999995</v>
      </c>
      <c r="H5" s="95" t="str">
        <f t="shared" si="1"/>
        <v>ftllama3.1</v>
      </c>
      <c r="J5" t="str" cm="1">
        <f t="array" ref="J5">_xlfn.TEXTJOIN(",", TRUE, IF(C5:F5=MAX(C5:F5), $C$1:$F$1, ""))</f>
        <v>ftllama3.1</v>
      </c>
      <c r="K5">
        <f t="shared" si="2"/>
        <v>0</v>
      </c>
    </row>
    <row r="6" spans="1:11" x14ac:dyDescent="0.2">
      <c r="A6" s="2">
        <v>5</v>
      </c>
      <c r="B6" s="2">
        <v>5</v>
      </c>
      <c r="C6" s="4">
        <v>0.98570000000000002</v>
      </c>
      <c r="D6" s="4">
        <v>0.95709999999999995</v>
      </c>
      <c r="E6" s="4">
        <v>0.84289999999999998</v>
      </c>
      <c r="F6" s="4">
        <v>0.87139999999999995</v>
      </c>
      <c r="G6" s="4">
        <f t="shared" si="0"/>
        <v>0.98570000000000002</v>
      </c>
      <c r="H6" s="95" t="str">
        <f t="shared" si="1"/>
        <v>ftllama3.1</v>
      </c>
      <c r="J6" t="str" cm="1">
        <f t="array" ref="J6">_xlfn.TEXTJOIN(",", TRUE, IF(C6:F6=MAX(C6:F6), $C$1:$F$1, ""))</f>
        <v>ftllama3.1</v>
      </c>
      <c r="K6">
        <f t="shared" si="2"/>
        <v>0</v>
      </c>
    </row>
    <row r="7" spans="1:11" x14ac:dyDescent="0.2">
      <c r="A7" s="2">
        <v>6</v>
      </c>
      <c r="B7" s="2">
        <v>6</v>
      </c>
      <c r="C7" s="4">
        <v>0.97140000000000004</v>
      </c>
      <c r="D7" s="4">
        <v>0.7</v>
      </c>
      <c r="E7" s="4">
        <v>0.85709999999999997</v>
      </c>
      <c r="F7" s="4">
        <v>0.88570000000000004</v>
      </c>
      <c r="G7" s="4">
        <f t="shared" si="0"/>
        <v>0.97140000000000004</v>
      </c>
      <c r="H7" s="95" t="str">
        <f t="shared" si="1"/>
        <v>ftllama3.1</v>
      </c>
      <c r="J7" t="str" cm="1">
        <f t="array" ref="J7">_xlfn.TEXTJOIN(",", TRUE, IF(C7:F7=MAX(C7:F7), $C$1:$F$1, ""))</f>
        <v>ftllama3.1</v>
      </c>
      <c r="K7">
        <f t="shared" si="2"/>
        <v>0</v>
      </c>
    </row>
    <row r="8" spans="1:11" x14ac:dyDescent="0.2">
      <c r="A8" s="2">
        <v>7</v>
      </c>
      <c r="B8" s="2">
        <v>7</v>
      </c>
      <c r="C8" s="4">
        <v>0.92859999999999998</v>
      </c>
      <c r="D8" s="4">
        <v>0.87139999999999995</v>
      </c>
      <c r="E8" s="4">
        <v>0.68569999999999998</v>
      </c>
      <c r="F8" s="4">
        <v>0.87139999999999995</v>
      </c>
      <c r="G8" s="4">
        <f t="shared" si="0"/>
        <v>0.92859999999999998</v>
      </c>
      <c r="H8" s="95" t="str">
        <f t="shared" si="1"/>
        <v>ftllama3.1</v>
      </c>
      <c r="J8" t="str" cm="1">
        <f t="array" ref="J8">_xlfn.TEXTJOIN(",", TRUE, IF(C8:F8=MAX(C8:F8), $C$1:$F$1, ""))</f>
        <v>ftllama3.1</v>
      </c>
      <c r="K8">
        <f t="shared" si="2"/>
        <v>0</v>
      </c>
    </row>
    <row r="9" spans="1:11" x14ac:dyDescent="0.2">
      <c r="A9" s="2">
        <v>8</v>
      </c>
      <c r="B9" s="2">
        <v>8</v>
      </c>
      <c r="C9" s="4">
        <v>0.98570000000000002</v>
      </c>
      <c r="D9" s="4">
        <v>0.84289999999999998</v>
      </c>
      <c r="E9" s="4">
        <v>0.95709999999999995</v>
      </c>
      <c r="F9" s="4">
        <v>0.92859999999999998</v>
      </c>
      <c r="G9" s="4">
        <f t="shared" si="0"/>
        <v>0.98570000000000002</v>
      </c>
      <c r="H9" s="95" t="str">
        <f t="shared" si="1"/>
        <v>ftllama3.1</v>
      </c>
      <c r="J9" t="str" cm="1">
        <f t="array" ref="J9">_xlfn.TEXTJOIN(",", TRUE, IF(C9:F9=MAX(C9:F9), $C$1:$F$1, ""))</f>
        <v>ftllama3.1</v>
      </c>
      <c r="K9">
        <f t="shared" si="2"/>
        <v>0</v>
      </c>
    </row>
    <row r="10" spans="1:11" x14ac:dyDescent="0.2">
      <c r="A10" s="2">
        <v>9</v>
      </c>
      <c r="B10" s="2">
        <v>9</v>
      </c>
      <c r="C10" s="4">
        <v>0.81430000000000002</v>
      </c>
      <c r="D10" s="4">
        <v>0.8286</v>
      </c>
      <c r="E10" s="4">
        <v>0.84289999999999998</v>
      </c>
      <c r="F10" s="4">
        <v>0.92859999999999998</v>
      </c>
      <c r="G10" s="4">
        <f t="shared" si="0"/>
        <v>0.92859999999999998</v>
      </c>
      <c r="H10" s="95" t="str">
        <f t="shared" si="1"/>
        <v>phi4</v>
      </c>
      <c r="J10" t="str" cm="1">
        <f t="array" ref="J10">_xlfn.TEXTJOIN(",", TRUE, IF(C10:F10=MAX(C10:F10), $C$1:$F$1, ""))</f>
        <v>phi4</v>
      </c>
      <c r="K10">
        <f t="shared" si="2"/>
        <v>0</v>
      </c>
    </row>
    <row r="11" spans="1:11" x14ac:dyDescent="0.2">
      <c r="A11" s="2">
        <v>10</v>
      </c>
      <c r="B11" s="2">
        <v>10</v>
      </c>
      <c r="C11" s="4">
        <v>0.78569999999999995</v>
      </c>
      <c r="D11" s="4">
        <v>0.62860000000000005</v>
      </c>
      <c r="E11" s="4">
        <v>0.7571</v>
      </c>
      <c r="F11" s="4">
        <v>0.5</v>
      </c>
      <c r="G11" s="4">
        <f t="shared" si="0"/>
        <v>0.78569999999999995</v>
      </c>
      <c r="H11" s="95" t="str">
        <f t="shared" si="1"/>
        <v>ftllama3.1</v>
      </c>
      <c r="J11" t="str" cm="1">
        <f t="array" ref="J11">_xlfn.TEXTJOIN(",", TRUE, IF(C11:F11=MAX(C11:F11), $C$1:$F$1, ""))</f>
        <v>ftllama3.1</v>
      </c>
      <c r="K11">
        <f t="shared" si="2"/>
        <v>0</v>
      </c>
    </row>
    <row r="12" spans="1:11" x14ac:dyDescent="0.2">
      <c r="A12" s="2">
        <v>11</v>
      </c>
      <c r="B12" s="2">
        <v>11</v>
      </c>
      <c r="C12" s="4">
        <v>0.85709999999999997</v>
      </c>
      <c r="D12" s="4">
        <v>0.87139999999999995</v>
      </c>
      <c r="E12" s="4">
        <v>0.6714</v>
      </c>
      <c r="F12" s="4">
        <v>0.5</v>
      </c>
      <c r="G12" s="4">
        <f t="shared" si="0"/>
        <v>0.87139999999999995</v>
      </c>
      <c r="H12" s="95" t="str">
        <f t="shared" si="1"/>
        <v>ftphi4</v>
      </c>
      <c r="J12" t="str" cm="1">
        <f t="array" ref="J12">_xlfn.TEXTJOIN(",", TRUE, IF(C12:F12=MAX(C12:F12), $C$1:$F$1, ""))</f>
        <v>ftphi4</v>
      </c>
      <c r="K12">
        <f t="shared" si="2"/>
        <v>0</v>
      </c>
    </row>
    <row r="13" spans="1:11" x14ac:dyDescent="0.2">
      <c r="A13" s="2">
        <v>12</v>
      </c>
      <c r="B13" s="2">
        <v>12</v>
      </c>
      <c r="C13" s="4">
        <v>0.65710000000000002</v>
      </c>
      <c r="D13" s="4">
        <v>0.72860000000000003</v>
      </c>
      <c r="E13" s="4">
        <v>0.7</v>
      </c>
      <c r="F13" s="4">
        <v>0.77139999999999997</v>
      </c>
      <c r="G13" s="4">
        <f t="shared" si="0"/>
        <v>0.77139999999999997</v>
      </c>
      <c r="H13" s="95" t="str">
        <f t="shared" si="1"/>
        <v>phi4</v>
      </c>
      <c r="J13" t="str" cm="1">
        <f t="array" ref="J13">_xlfn.TEXTJOIN(",", TRUE, IF(C13:F13=MAX(C13:F13), $C$1:$F$1, ""))</f>
        <v>phi4</v>
      </c>
      <c r="K13">
        <f t="shared" si="2"/>
        <v>0</v>
      </c>
    </row>
    <row r="14" spans="1:11" x14ac:dyDescent="0.2">
      <c r="A14" s="2">
        <v>13</v>
      </c>
      <c r="B14" s="2">
        <v>13</v>
      </c>
      <c r="C14" s="4">
        <v>0.61429999999999996</v>
      </c>
      <c r="D14" s="4">
        <v>0.85709999999999997</v>
      </c>
      <c r="E14" s="4">
        <v>0.51429999999999998</v>
      </c>
      <c r="F14" s="4">
        <v>0.77139999999999997</v>
      </c>
      <c r="G14" s="4">
        <f t="shared" si="0"/>
        <v>0.85709999999999997</v>
      </c>
      <c r="H14" s="95" t="str">
        <f t="shared" si="1"/>
        <v>ftphi4</v>
      </c>
      <c r="J14" t="str" cm="1">
        <f t="array" ref="J14">_xlfn.TEXTJOIN(",", TRUE, IF(C14:F14=MAX(C14:F14), $C$1:$F$1, ""))</f>
        <v>ftphi4</v>
      </c>
      <c r="K14">
        <f t="shared" si="2"/>
        <v>0</v>
      </c>
    </row>
    <row r="15" spans="1:11" x14ac:dyDescent="0.2">
      <c r="A15" s="2">
        <v>14</v>
      </c>
      <c r="B15" s="2">
        <v>14</v>
      </c>
      <c r="C15" s="4">
        <v>0.8286</v>
      </c>
      <c r="D15" s="4">
        <v>0.92859999999999998</v>
      </c>
      <c r="E15" s="4">
        <v>0.57140000000000002</v>
      </c>
      <c r="F15" s="4">
        <v>0.88570000000000004</v>
      </c>
      <c r="G15" s="4">
        <f t="shared" si="0"/>
        <v>0.92859999999999998</v>
      </c>
      <c r="H15" s="95" t="str">
        <f t="shared" si="1"/>
        <v>ftphi4</v>
      </c>
      <c r="J15" t="str" cm="1">
        <f t="array" ref="J15">_xlfn.TEXTJOIN(",", TRUE, IF(C15:F15=MAX(C15:F15), $C$1:$F$1, ""))</f>
        <v>ftphi4</v>
      </c>
      <c r="K15">
        <f t="shared" si="2"/>
        <v>0</v>
      </c>
    </row>
    <row r="16" spans="1:11" x14ac:dyDescent="0.2">
      <c r="A16" s="2">
        <v>15</v>
      </c>
      <c r="B16" s="2">
        <v>15</v>
      </c>
      <c r="C16" s="4">
        <v>0.94289999999999996</v>
      </c>
      <c r="D16" s="4">
        <v>0.72860000000000003</v>
      </c>
      <c r="E16" s="4">
        <v>0.51429999999999998</v>
      </c>
      <c r="F16" s="4">
        <v>0.1714</v>
      </c>
      <c r="G16" s="4">
        <f t="shared" si="0"/>
        <v>0.94289999999999996</v>
      </c>
      <c r="H16" s="95" t="str">
        <f t="shared" si="1"/>
        <v>ftllama3.1</v>
      </c>
      <c r="J16" t="str" cm="1">
        <f t="array" ref="J16">_xlfn.TEXTJOIN(",", TRUE, IF(C16:F16=MAX(C16:F16), $C$1:$F$1, ""))</f>
        <v>ftllama3.1</v>
      </c>
      <c r="K16">
        <f t="shared" si="2"/>
        <v>0</v>
      </c>
    </row>
    <row r="17" spans="1:11" x14ac:dyDescent="0.2">
      <c r="A17" s="2">
        <v>16</v>
      </c>
      <c r="B17" s="2">
        <v>16</v>
      </c>
      <c r="C17" s="4">
        <v>0.92859999999999998</v>
      </c>
      <c r="D17" s="4">
        <v>0.85709999999999997</v>
      </c>
      <c r="E17" s="4">
        <v>0.65710000000000002</v>
      </c>
      <c r="F17" s="4">
        <v>0.34289999999999998</v>
      </c>
      <c r="G17" s="4">
        <f t="shared" si="0"/>
        <v>0.92859999999999998</v>
      </c>
      <c r="H17" s="95" t="str">
        <f t="shared" si="1"/>
        <v>ftllama3.1</v>
      </c>
      <c r="J17" t="str" cm="1">
        <f t="array" ref="J17">_xlfn.TEXTJOIN(",", TRUE, IF(C17:F17=MAX(C17:F17), $C$1:$F$1, ""))</f>
        <v>ftllama3.1</v>
      </c>
      <c r="K17">
        <f t="shared" si="2"/>
        <v>0</v>
      </c>
    </row>
    <row r="18" spans="1:11" x14ac:dyDescent="0.2">
      <c r="A18" s="2">
        <v>17</v>
      </c>
      <c r="B18" s="2">
        <v>17</v>
      </c>
      <c r="C18" s="4">
        <v>0.57140000000000002</v>
      </c>
      <c r="D18" s="4">
        <v>0.97140000000000004</v>
      </c>
      <c r="E18" s="4">
        <v>0.78569999999999995</v>
      </c>
      <c r="F18" s="4">
        <v>0.7429</v>
      </c>
      <c r="G18" s="4">
        <f t="shared" si="0"/>
        <v>0.97140000000000004</v>
      </c>
      <c r="H18" s="95" t="str">
        <f t="shared" si="1"/>
        <v>ftphi4</v>
      </c>
      <c r="J18" t="str" cm="1">
        <f t="array" ref="J18">_xlfn.TEXTJOIN(",", TRUE, IF(C18:F18=MAX(C18:F18), $C$1:$F$1, ""))</f>
        <v>ftphi4</v>
      </c>
      <c r="K18">
        <f t="shared" si="2"/>
        <v>0</v>
      </c>
    </row>
    <row r="19" spans="1:11" x14ac:dyDescent="0.2">
      <c r="A19" s="2">
        <v>18</v>
      </c>
      <c r="B19" s="2">
        <v>18</v>
      </c>
      <c r="C19" s="4">
        <v>0.81430000000000002</v>
      </c>
      <c r="D19" s="4">
        <v>0.97140000000000004</v>
      </c>
      <c r="E19" s="4">
        <v>0.57140000000000002</v>
      </c>
      <c r="F19" s="4">
        <v>0.85709999999999997</v>
      </c>
      <c r="G19" s="4">
        <f t="shared" si="0"/>
        <v>0.97140000000000004</v>
      </c>
      <c r="H19" s="95" t="str">
        <f t="shared" si="1"/>
        <v>ftphi4</v>
      </c>
      <c r="J19" t="str" cm="1">
        <f t="array" ref="J19">_xlfn.TEXTJOIN(",", TRUE, IF(C19:F19=MAX(C19:F19), $C$1:$F$1, ""))</f>
        <v>ftphi4</v>
      </c>
      <c r="K19">
        <f t="shared" si="2"/>
        <v>0</v>
      </c>
    </row>
    <row r="20" spans="1:11" x14ac:dyDescent="0.2">
      <c r="A20" s="2">
        <v>19</v>
      </c>
      <c r="B20" s="2">
        <v>19</v>
      </c>
      <c r="C20" s="4">
        <v>1</v>
      </c>
      <c r="D20" s="4">
        <v>0.98570000000000002</v>
      </c>
      <c r="E20" s="4">
        <v>0.7571</v>
      </c>
      <c r="F20" s="4">
        <v>0.72860000000000003</v>
      </c>
      <c r="G20" s="4">
        <f t="shared" si="0"/>
        <v>1</v>
      </c>
      <c r="H20" s="95" t="str">
        <f t="shared" si="1"/>
        <v>ftllama3.1</v>
      </c>
      <c r="J20" t="str" cm="1">
        <f t="array" ref="J20">_xlfn.TEXTJOIN(",", TRUE, IF(C20:F20=MAX(C20:F20), $C$1:$F$1, ""))</f>
        <v>ftllama3.1</v>
      </c>
      <c r="K20">
        <f t="shared" si="2"/>
        <v>0</v>
      </c>
    </row>
    <row r="21" spans="1:11" x14ac:dyDescent="0.2">
      <c r="A21" s="2">
        <v>20</v>
      </c>
      <c r="B21" s="2">
        <v>20</v>
      </c>
      <c r="C21" s="4">
        <v>0.95709999999999995</v>
      </c>
      <c r="D21" s="4">
        <v>0.97140000000000004</v>
      </c>
      <c r="E21" s="4">
        <v>0.88570000000000004</v>
      </c>
      <c r="F21" s="4">
        <v>0.8286</v>
      </c>
      <c r="G21" s="4">
        <f t="shared" si="0"/>
        <v>0.97140000000000004</v>
      </c>
      <c r="H21" s="95" t="str">
        <f t="shared" si="1"/>
        <v>ftphi4</v>
      </c>
      <c r="J21" t="str" cm="1">
        <f t="array" ref="J21">_xlfn.TEXTJOIN(",", TRUE, IF(C21:F21=MAX(C21:F21), $C$1:$F$1, ""))</f>
        <v>ftphi4</v>
      </c>
      <c r="K21">
        <f t="shared" si="2"/>
        <v>0</v>
      </c>
    </row>
    <row r="22" spans="1:11" x14ac:dyDescent="0.2">
      <c r="A22" s="2">
        <v>21</v>
      </c>
      <c r="B22" s="2">
        <v>21</v>
      </c>
      <c r="C22" s="4">
        <v>0.97140000000000004</v>
      </c>
      <c r="D22" s="4">
        <v>0.9</v>
      </c>
      <c r="E22" s="4">
        <v>0.81430000000000002</v>
      </c>
      <c r="F22" s="4">
        <v>0.72860000000000003</v>
      </c>
      <c r="G22" s="4">
        <f t="shared" si="0"/>
        <v>0.97140000000000004</v>
      </c>
      <c r="H22" s="95" t="str">
        <f t="shared" si="1"/>
        <v>ftllama3.1</v>
      </c>
      <c r="J22" t="str" cm="1">
        <f t="array" ref="J22">_xlfn.TEXTJOIN(",", TRUE, IF(C22:F22=MAX(C22:F22), $C$1:$F$1, ""))</f>
        <v>ftllama3.1</v>
      </c>
      <c r="K22">
        <f t="shared" si="2"/>
        <v>0</v>
      </c>
    </row>
    <row r="23" spans="1:11" x14ac:dyDescent="0.2">
      <c r="A23" s="2">
        <v>22</v>
      </c>
      <c r="B23" s="2">
        <v>22</v>
      </c>
      <c r="C23" s="4">
        <v>0.9</v>
      </c>
      <c r="D23" s="4">
        <v>1</v>
      </c>
      <c r="E23" s="4">
        <v>0.72860000000000003</v>
      </c>
      <c r="F23" s="4">
        <v>0.54290000000000005</v>
      </c>
      <c r="G23" s="4">
        <f t="shared" si="0"/>
        <v>1</v>
      </c>
      <c r="H23" s="95" t="str">
        <f t="shared" si="1"/>
        <v>ftphi4</v>
      </c>
      <c r="J23" t="str" cm="1">
        <f t="array" ref="J23">_xlfn.TEXTJOIN(",", TRUE, IF(C23:F23=MAX(C23:F23), $C$1:$F$1, ""))</f>
        <v>ftphi4</v>
      </c>
      <c r="K23">
        <f t="shared" si="2"/>
        <v>0</v>
      </c>
    </row>
    <row r="24" spans="1:11" x14ac:dyDescent="0.2">
      <c r="A24" s="2">
        <v>23</v>
      </c>
      <c r="B24" s="2">
        <v>23</v>
      </c>
      <c r="C24" s="4">
        <v>0.94289999999999996</v>
      </c>
      <c r="D24" s="4">
        <v>0.97140000000000004</v>
      </c>
      <c r="E24" s="4">
        <v>0.7</v>
      </c>
      <c r="F24" s="4">
        <v>0.85709999999999997</v>
      </c>
      <c r="G24" s="4">
        <f t="shared" si="0"/>
        <v>0.97140000000000004</v>
      </c>
      <c r="H24" s="95" t="str">
        <f t="shared" si="1"/>
        <v>ftphi4</v>
      </c>
      <c r="J24" t="str" cm="1">
        <f t="array" ref="J24">_xlfn.TEXTJOIN(",", TRUE, IF(C24:F24=MAX(C24:F24), $C$1:$F$1, ""))</f>
        <v>ftphi4</v>
      </c>
      <c r="K24">
        <f t="shared" si="2"/>
        <v>0</v>
      </c>
    </row>
    <row r="25" spans="1:11" x14ac:dyDescent="0.2">
      <c r="A25" s="2">
        <v>24</v>
      </c>
      <c r="B25" s="2">
        <v>24</v>
      </c>
      <c r="C25" s="4">
        <v>0.8</v>
      </c>
      <c r="D25" s="4">
        <v>0.81430000000000002</v>
      </c>
      <c r="E25" s="4">
        <v>0.6714</v>
      </c>
      <c r="F25" s="4">
        <v>0.5857</v>
      </c>
      <c r="G25" s="4">
        <f t="shared" si="0"/>
        <v>0.81430000000000002</v>
      </c>
      <c r="H25" s="95" t="str">
        <f t="shared" si="1"/>
        <v>ftphi4</v>
      </c>
      <c r="J25" t="str" cm="1">
        <f t="array" ref="J25">_xlfn.TEXTJOIN(",", TRUE, IF(C25:F25=MAX(C25:F25), $C$1:$F$1, ""))</f>
        <v>ftphi4</v>
      </c>
      <c r="K25">
        <f t="shared" si="2"/>
        <v>0</v>
      </c>
    </row>
    <row r="26" spans="1:11" x14ac:dyDescent="0.2">
      <c r="A26" s="2">
        <v>25</v>
      </c>
      <c r="B26" s="2">
        <v>25</v>
      </c>
      <c r="C26" s="4">
        <v>0.87139999999999995</v>
      </c>
      <c r="D26" s="4">
        <v>0.94289999999999996</v>
      </c>
      <c r="E26" s="4">
        <v>0.72860000000000003</v>
      </c>
      <c r="F26" s="4">
        <v>0.5857</v>
      </c>
      <c r="G26" s="4">
        <f t="shared" si="0"/>
        <v>0.94289999999999996</v>
      </c>
      <c r="H26" s="95" t="str">
        <f t="shared" si="1"/>
        <v>ftphi4</v>
      </c>
      <c r="J26" t="str" cm="1">
        <f t="array" ref="J26">_xlfn.TEXTJOIN(",", TRUE, IF(C26:F26=MAX(C26:F26), $C$1:$F$1, ""))</f>
        <v>ftphi4</v>
      </c>
      <c r="K26">
        <f t="shared" si="2"/>
        <v>0</v>
      </c>
    </row>
    <row r="27" spans="1:11" x14ac:dyDescent="0.2">
      <c r="A27" s="2">
        <v>26</v>
      </c>
      <c r="B27" s="2">
        <v>26</v>
      </c>
      <c r="C27" s="4">
        <v>0.81430000000000002</v>
      </c>
      <c r="D27" s="4">
        <v>0.72860000000000003</v>
      </c>
      <c r="E27" s="4">
        <v>0.65710000000000002</v>
      </c>
      <c r="F27" s="4">
        <v>0.78569999999999995</v>
      </c>
      <c r="G27" s="4">
        <f t="shared" si="0"/>
        <v>0.81430000000000002</v>
      </c>
      <c r="H27" s="95" t="str">
        <f t="shared" si="1"/>
        <v>ftllama3.1</v>
      </c>
      <c r="J27" t="str" cm="1">
        <f t="array" ref="J27">_xlfn.TEXTJOIN(",", TRUE, IF(C27:F27=MAX(C27:F27), $C$1:$F$1, ""))</f>
        <v>ftllama3.1</v>
      </c>
      <c r="K27">
        <f t="shared" si="2"/>
        <v>0</v>
      </c>
    </row>
    <row r="28" spans="1:11" x14ac:dyDescent="0.2">
      <c r="A28" s="2">
        <v>27</v>
      </c>
      <c r="B28" s="2">
        <v>27</v>
      </c>
      <c r="C28" s="4">
        <v>0.8</v>
      </c>
      <c r="D28" s="4">
        <v>0.9143</v>
      </c>
      <c r="E28" s="4">
        <v>0.81430000000000002</v>
      </c>
      <c r="F28" s="4">
        <v>0.94289999999999996</v>
      </c>
      <c r="G28" s="4">
        <f t="shared" si="0"/>
        <v>0.94289999999999996</v>
      </c>
      <c r="H28" s="95" t="str">
        <f t="shared" si="1"/>
        <v>phi4</v>
      </c>
      <c r="J28" t="str" cm="1">
        <f t="array" ref="J28">_xlfn.TEXTJOIN(",", TRUE, IF(C28:F28=MAX(C28:F28), $C$1:$F$1, ""))</f>
        <v>phi4</v>
      </c>
      <c r="K28">
        <f t="shared" si="2"/>
        <v>0</v>
      </c>
    </row>
    <row r="29" spans="1:11" x14ac:dyDescent="0.2">
      <c r="A29" s="2">
        <v>28</v>
      </c>
      <c r="B29" s="2">
        <v>28</v>
      </c>
      <c r="C29" s="4">
        <v>1</v>
      </c>
      <c r="D29" s="4">
        <v>0.87139999999999995</v>
      </c>
      <c r="E29" s="4">
        <v>0.88570000000000004</v>
      </c>
      <c r="F29" s="4">
        <v>0.97140000000000004</v>
      </c>
      <c r="G29" s="4">
        <f t="shared" si="0"/>
        <v>1</v>
      </c>
      <c r="H29" s="95" t="str">
        <f t="shared" si="1"/>
        <v>ftllama3.1</v>
      </c>
      <c r="J29" t="str" cm="1">
        <f t="array" ref="J29">_xlfn.TEXTJOIN(",", TRUE, IF(C29:F29=MAX(C29:F29), $C$1:$F$1, ""))</f>
        <v>ftllama3.1</v>
      </c>
      <c r="K29">
        <f t="shared" si="2"/>
        <v>0</v>
      </c>
    </row>
    <row r="30" spans="1:11" x14ac:dyDescent="0.2">
      <c r="A30" s="2">
        <v>29</v>
      </c>
      <c r="B30" s="2">
        <v>29</v>
      </c>
      <c r="C30" s="4">
        <v>0.9143</v>
      </c>
      <c r="D30" s="4">
        <v>0.81430000000000002</v>
      </c>
      <c r="E30" s="4">
        <v>0.8</v>
      </c>
      <c r="F30" s="4">
        <v>0.92859999999999998</v>
      </c>
      <c r="G30" s="4">
        <f t="shared" si="0"/>
        <v>0.92859999999999998</v>
      </c>
      <c r="H30" s="95" t="str">
        <f t="shared" si="1"/>
        <v>phi4</v>
      </c>
      <c r="J30" t="str" cm="1">
        <f t="array" ref="J30">_xlfn.TEXTJOIN(",", TRUE, IF(C30:F30=MAX(C30:F30), $C$1:$F$1, ""))</f>
        <v>phi4</v>
      </c>
      <c r="K30">
        <f t="shared" si="2"/>
        <v>0</v>
      </c>
    </row>
    <row r="31" spans="1:11" x14ac:dyDescent="0.2">
      <c r="A31" s="2">
        <v>30</v>
      </c>
      <c r="B31" s="2">
        <v>30</v>
      </c>
      <c r="C31" s="4">
        <v>0.57140000000000002</v>
      </c>
      <c r="D31" s="4">
        <v>0.6</v>
      </c>
      <c r="E31" s="4">
        <v>0.65710000000000002</v>
      </c>
      <c r="F31" s="4">
        <v>0.77139999999999997</v>
      </c>
      <c r="G31" s="4">
        <f t="shared" si="0"/>
        <v>0.77139999999999997</v>
      </c>
      <c r="H31" s="95" t="str">
        <f t="shared" si="1"/>
        <v>phi4</v>
      </c>
      <c r="J31" t="str" cm="1">
        <f t="array" ref="J31">_xlfn.TEXTJOIN(",", TRUE, IF(C31:F31=MAX(C31:F31), $C$1:$F$1, ""))</f>
        <v>phi4</v>
      </c>
      <c r="K31">
        <f t="shared" si="2"/>
        <v>0</v>
      </c>
    </row>
    <row r="32" spans="1:11" x14ac:dyDescent="0.2">
      <c r="A32" s="2">
        <v>31</v>
      </c>
      <c r="B32" s="2">
        <v>31</v>
      </c>
      <c r="C32" s="4">
        <v>0.87139999999999995</v>
      </c>
      <c r="D32" s="4">
        <v>0.85709999999999997</v>
      </c>
      <c r="E32" s="4">
        <v>0.7429</v>
      </c>
      <c r="F32" s="4">
        <v>0.78569999999999995</v>
      </c>
      <c r="G32" s="4">
        <f t="shared" si="0"/>
        <v>0.87139999999999995</v>
      </c>
      <c r="H32" s="95" t="str">
        <f t="shared" si="1"/>
        <v>ftllama3.1</v>
      </c>
      <c r="J32" t="str" cm="1">
        <f t="array" ref="J32">_xlfn.TEXTJOIN(",", TRUE, IF(C32:F32=MAX(C32:F32), $C$1:$F$1, ""))</f>
        <v>ftllama3.1</v>
      </c>
      <c r="K32">
        <f t="shared" si="2"/>
        <v>0</v>
      </c>
    </row>
    <row r="33" spans="1:11" x14ac:dyDescent="0.2">
      <c r="A33" s="2">
        <v>32</v>
      </c>
      <c r="B33" s="2">
        <v>32</v>
      </c>
      <c r="C33" s="4">
        <v>1</v>
      </c>
      <c r="D33" s="4">
        <v>0.92859999999999998</v>
      </c>
      <c r="E33" s="4">
        <v>0.85709999999999997</v>
      </c>
      <c r="F33" s="4">
        <v>0.77139999999999997</v>
      </c>
      <c r="G33" s="4">
        <f t="shared" si="0"/>
        <v>1</v>
      </c>
      <c r="H33" s="95" t="str">
        <f t="shared" si="1"/>
        <v>ftllama3.1</v>
      </c>
      <c r="J33" t="str" cm="1">
        <f t="array" ref="J33">_xlfn.TEXTJOIN(",", TRUE, IF(C33:F33=MAX(C33:F33), $C$1:$F$1, ""))</f>
        <v>ftllama3.1</v>
      </c>
      <c r="K33">
        <f t="shared" si="2"/>
        <v>0</v>
      </c>
    </row>
    <row r="34" spans="1:11" x14ac:dyDescent="0.2">
      <c r="A34" s="2">
        <v>33</v>
      </c>
      <c r="B34" s="2">
        <v>33</v>
      </c>
      <c r="C34" s="4">
        <v>0.45710000000000001</v>
      </c>
      <c r="D34" s="4">
        <v>0.8286</v>
      </c>
      <c r="E34" s="4">
        <v>0.55710000000000004</v>
      </c>
      <c r="F34" s="4">
        <v>0.72860000000000003</v>
      </c>
      <c r="G34" s="4">
        <f t="shared" si="0"/>
        <v>0.8286</v>
      </c>
      <c r="H34" s="95" t="str">
        <f t="shared" si="1"/>
        <v>ftphi4</v>
      </c>
      <c r="J34" t="str" cm="1">
        <f t="array" ref="J34">_xlfn.TEXTJOIN(",", TRUE, IF(C34:F34=MAX(C34:F34), $C$1:$F$1, ""))</f>
        <v>ftphi4</v>
      </c>
      <c r="K34">
        <f t="shared" si="2"/>
        <v>0</v>
      </c>
    </row>
    <row r="35" spans="1:11" x14ac:dyDescent="0.2">
      <c r="A35" s="2">
        <v>34</v>
      </c>
      <c r="B35" s="2">
        <v>34</v>
      </c>
      <c r="C35" s="4">
        <v>0.7429</v>
      </c>
      <c r="D35" s="4">
        <v>0.88570000000000004</v>
      </c>
      <c r="E35" s="4">
        <v>0.77139999999999997</v>
      </c>
      <c r="F35" s="4">
        <v>0.94289999999999996</v>
      </c>
      <c r="G35" s="4">
        <f t="shared" si="0"/>
        <v>0.94289999999999996</v>
      </c>
      <c r="H35" s="95" t="str">
        <f t="shared" si="1"/>
        <v>phi4</v>
      </c>
      <c r="J35" t="str" cm="1">
        <f t="array" ref="J35">_xlfn.TEXTJOIN(",", TRUE, IF(C35:F35=MAX(C35:F35), $C$1:$F$1, ""))</f>
        <v>phi4</v>
      </c>
      <c r="K35">
        <f t="shared" si="2"/>
        <v>0</v>
      </c>
    </row>
    <row r="36" spans="1:11" x14ac:dyDescent="0.2">
      <c r="A36" s="2">
        <v>35</v>
      </c>
      <c r="B36" s="2">
        <v>35</v>
      </c>
      <c r="C36" s="4">
        <v>0.62860000000000005</v>
      </c>
      <c r="D36" s="4">
        <v>0.78569999999999995</v>
      </c>
      <c r="E36" s="4">
        <v>0.85709999999999997</v>
      </c>
      <c r="F36" s="4">
        <v>0.94289999999999996</v>
      </c>
      <c r="G36" s="4">
        <f t="shared" si="0"/>
        <v>0.94289999999999996</v>
      </c>
      <c r="H36" s="95" t="str">
        <f t="shared" si="1"/>
        <v>phi4</v>
      </c>
      <c r="J36" t="str" cm="1">
        <f t="array" ref="J36">_xlfn.TEXTJOIN(",", TRUE, IF(C36:F36=MAX(C36:F36), $C$1:$F$1, ""))</f>
        <v>phi4</v>
      </c>
      <c r="K36">
        <f t="shared" si="2"/>
        <v>0</v>
      </c>
    </row>
    <row r="37" spans="1:11" x14ac:dyDescent="0.2">
      <c r="A37" s="2">
        <v>36</v>
      </c>
      <c r="B37" s="2">
        <v>36</v>
      </c>
      <c r="C37" s="4">
        <v>0.64290000000000003</v>
      </c>
      <c r="D37" s="4">
        <v>0.44290000000000002</v>
      </c>
      <c r="E37" s="4">
        <v>0.42859999999999998</v>
      </c>
      <c r="F37" s="4">
        <v>0.48570000000000002</v>
      </c>
      <c r="G37" s="4">
        <f t="shared" si="0"/>
        <v>0.64290000000000003</v>
      </c>
      <c r="H37" s="95" t="str">
        <f t="shared" si="1"/>
        <v>ftllama3.1</v>
      </c>
      <c r="J37" t="str" cm="1">
        <f t="array" ref="J37">_xlfn.TEXTJOIN(",", TRUE, IF(C37:F37=MAX(C37:F37), $C$1:$F$1, ""))</f>
        <v>ftllama3.1</v>
      </c>
      <c r="K37">
        <f t="shared" si="2"/>
        <v>0</v>
      </c>
    </row>
    <row r="38" spans="1:11" x14ac:dyDescent="0.2">
      <c r="A38" s="2">
        <v>37</v>
      </c>
      <c r="B38" s="2">
        <v>37</v>
      </c>
      <c r="C38" s="4">
        <v>0.84289999999999998</v>
      </c>
      <c r="D38" s="4">
        <v>0.6714</v>
      </c>
      <c r="E38" s="4">
        <v>0.51429999999999998</v>
      </c>
      <c r="F38" s="4">
        <v>0.9143</v>
      </c>
      <c r="G38" s="4">
        <f t="shared" si="0"/>
        <v>0.9143</v>
      </c>
      <c r="H38" s="95" t="str">
        <f t="shared" si="1"/>
        <v>phi4</v>
      </c>
      <c r="J38" t="str" cm="1">
        <f t="array" ref="J38">_xlfn.TEXTJOIN(",", TRUE, IF(C38:F38=MAX(C38:F38), $C$1:$F$1, ""))</f>
        <v>phi4</v>
      </c>
      <c r="K38">
        <f t="shared" si="2"/>
        <v>0</v>
      </c>
    </row>
    <row r="39" spans="1:11" x14ac:dyDescent="0.2">
      <c r="A39" s="2">
        <v>38</v>
      </c>
      <c r="B39" s="2">
        <v>38</v>
      </c>
      <c r="C39" s="4">
        <v>0.6714</v>
      </c>
      <c r="D39" s="4">
        <v>0.84289999999999998</v>
      </c>
      <c r="E39" s="4">
        <v>0.44290000000000002</v>
      </c>
      <c r="F39" s="4">
        <v>0.7429</v>
      </c>
      <c r="G39" s="4">
        <f t="shared" si="0"/>
        <v>0.84289999999999998</v>
      </c>
      <c r="H39" s="95" t="str">
        <f t="shared" si="1"/>
        <v>ftphi4</v>
      </c>
      <c r="J39" t="str" cm="1">
        <f t="array" ref="J39">_xlfn.TEXTJOIN(",", TRUE, IF(C39:F39=MAX(C39:F39), $C$1:$F$1, ""))</f>
        <v>ftphi4</v>
      </c>
      <c r="K39">
        <f t="shared" si="2"/>
        <v>0</v>
      </c>
    </row>
    <row r="40" spans="1:11" x14ac:dyDescent="0.2">
      <c r="A40" s="2">
        <v>39</v>
      </c>
      <c r="B40" s="2">
        <v>39</v>
      </c>
      <c r="C40" s="4">
        <v>0.85709999999999997</v>
      </c>
      <c r="D40" s="4">
        <v>0.8286</v>
      </c>
      <c r="E40" s="4">
        <v>0.72860000000000003</v>
      </c>
      <c r="F40" s="4">
        <v>0.84289999999999998</v>
      </c>
      <c r="G40" s="4">
        <f t="shared" si="0"/>
        <v>0.85709999999999997</v>
      </c>
      <c r="H40" s="95" t="str">
        <f t="shared" si="1"/>
        <v>ftllama3.1</v>
      </c>
      <c r="J40" t="str" cm="1">
        <f t="array" ref="J40">_xlfn.TEXTJOIN(",", TRUE, IF(C40:F40=MAX(C40:F40), $C$1:$F$1, ""))</f>
        <v>ftllama3.1</v>
      </c>
      <c r="K40">
        <f t="shared" si="2"/>
        <v>0</v>
      </c>
    </row>
    <row r="41" spans="1:11" x14ac:dyDescent="0.2">
      <c r="A41" s="2">
        <v>40</v>
      </c>
      <c r="B41" s="2">
        <v>40</v>
      </c>
      <c r="C41" s="4">
        <v>1</v>
      </c>
      <c r="D41" s="4">
        <v>0.88570000000000004</v>
      </c>
      <c r="E41" s="4">
        <v>0.97140000000000004</v>
      </c>
      <c r="F41" s="4">
        <v>0.81430000000000002</v>
      </c>
      <c r="G41" s="4">
        <f t="shared" si="0"/>
        <v>1</v>
      </c>
      <c r="H41" s="95" t="str">
        <f t="shared" si="1"/>
        <v>ftllama3.1</v>
      </c>
      <c r="J41" t="str" cm="1">
        <f t="array" ref="J41">_xlfn.TEXTJOIN(",", TRUE, IF(C41:F41=MAX(C41:F41), $C$1:$F$1, ""))</f>
        <v>ftllama3.1</v>
      </c>
      <c r="K41">
        <f t="shared" si="2"/>
        <v>0</v>
      </c>
    </row>
    <row r="42" spans="1:11" x14ac:dyDescent="0.2">
      <c r="A42" s="2">
        <v>41</v>
      </c>
      <c r="B42" s="2">
        <v>41</v>
      </c>
      <c r="C42" s="4">
        <v>0.98570000000000002</v>
      </c>
      <c r="D42" s="4">
        <v>0.87139999999999995</v>
      </c>
      <c r="E42" s="4">
        <v>0.87139999999999995</v>
      </c>
      <c r="F42" s="4">
        <v>0.8286</v>
      </c>
      <c r="G42" s="4">
        <f t="shared" si="0"/>
        <v>0.98570000000000002</v>
      </c>
      <c r="H42" s="95" t="str">
        <f t="shared" si="1"/>
        <v>ftllama3.1</v>
      </c>
      <c r="J42" t="str" cm="1">
        <f t="array" ref="J42">_xlfn.TEXTJOIN(",", TRUE, IF(C42:F42=MAX(C42:F42), $C$1:$F$1, ""))</f>
        <v>ftllama3.1</v>
      </c>
      <c r="K42">
        <f t="shared" si="2"/>
        <v>0</v>
      </c>
    </row>
    <row r="43" spans="1:11" x14ac:dyDescent="0.2">
      <c r="A43" s="2">
        <v>42</v>
      </c>
      <c r="B43" s="2">
        <v>42</v>
      </c>
      <c r="C43" s="4">
        <v>0.98570000000000002</v>
      </c>
      <c r="D43" s="4">
        <v>0.78569999999999995</v>
      </c>
      <c r="E43" s="4">
        <v>0.72860000000000003</v>
      </c>
      <c r="F43" s="4">
        <v>0.88570000000000004</v>
      </c>
      <c r="G43" s="4">
        <f t="shared" si="0"/>
        <v>0.98570000000000002</v>
      </c>
      <c r="H43" s="95" t="str">
        <f t="shared" si="1"/>
        <v>ftllama3.1</v>
      </c>
      <c r="J43" t="str" cm="1">
        <f t="array" ref="J43">_xlfn.TEXTJOIN(",", TRUE, IF(C43:F43=MAX(C43:F43), $C$1:$F$1, ""))</f>
        <v>ftllama3.1</v>
      </c>
      <c r="K43">
        <f t="shared" si="2"/>
        <v>0</v>
      </c>
    </row>
    <row r="44" spans="1:11" x14ac:dyDescent="0.2">
      <c r="A44" s="2">
        <v>43</v>
      </c>
      <c r="B44" s="2">
        <v>43</v>
      </c>
      <c r="C44" s="4">
        <v>0.71430000000000005</v>
      </c>
      <c r="D44" s="4">
        <v>0.84289999999999998</v>
      </c>
      <c r="E44" s="4">
        <v>0.42859999999999998</v>
      </c>
      <c r="F44" s="4">
        <v>0.64290000000000003</v>
      </c>
      <c r="G44" s="4">
        <f t="shared" si="0"/>
        <v>0.84289999999999998</v>
      </c>
      <c r="H44" s="95" t="str">
        <f t="shared" si="1"/>
        <v>ftphi4</v>
      </c>
      <c r="J44" t="str" cm="1">
        <f t="array" ref="J44">_xlfn.TEXTJOIN(",", TRUE, IF(C44:F44=MAX(C44:F44), $C$1:$F$1, ""))</f>
        <v>ftphi4</v>
      </c>
      <c r="K44">
        <f t="shared" si="2"/>
        <v>0</v>
      </c>
    </row>
    <row r="45" spans="1:11" x14ac:dyDescent="0.2">
      <c r="A45" s="2">
        <v>44</v>
      </c>
      <c r="B45" s="2">
        <v>44</v>
      </c>
      <c r="C45" s="4">
        <v>0.84289999999999998</v>
      </c>
      <c r="D45" s="4">
        <v>0.55710000000000004</v>
      </c>
      <c r="E45" s="4">
        <v>0.52859999999999996</v>
      </c>
      <c r="F45" s="4">
        <v>0.64290000000000003</v>
      </c>
      <c r="G45" s="4">
        <f t="shared" si="0"/>
        <v>0.84289999999999998</v>
      </c>
      <c r="H45" s="95" t="str">
        <f t="shared" si="1"/>
        <v>ftllama3.1</v>
      </c>
      <c r="J45" t="str" cm="1">
        <f t="array" ref="J45">_xlfn.TEXTJOIN(",", TRUE, IF(C45:F45=MAX(C45:F45), $C$1:$F$1, ""))</f>
        <v>ftllama3.1</v>
      </c>
      <c r="K45">
        <f t="shared" si="2"/>
        <v>0</v>
      </c>
    </row>
    <row r="46" spans="1:11" x14ac:dyDescent="0.2">
      <c r="A46" s="2">
        <v>45</v>
      </c>
      <c r="B46" s="2">
        <v>45</v>
      </c>
      <c r="C46" s="4">
        <v>0.2286</v>
      </c>
      <c r="D46" s="4">
        <v>0.97140000000000004</v>
      </c>
      <c r="E46" s="4">
        <v>0.44290000000000002</v>
      </c>
      <c r="F46" s="4">
        <v>0.68569999999999998</v>
      </c>
      <c r="G46" s="4">
        <f t="shared" si="0"/>
        <v>0.97140000000000004</v>
      </c>
      <c r="H46" s="95" t="str">
        <f t="shared" si="1"/>
        <v>ftphi4</v>
      </c>
      <c r="J46" t="str" cm="1">
        <f t="array" ref="J46">_xlfn.TEXTJOIN(",", TRUE, IF(C46:F46=MAX(C46:F46), $C$1:$F$1, ""))</f>
        <v>ftphi4</v>
      </c>
      <c r="K46">
        <f t="shared" si="2"/>
        <v>0</v>
      </c>
    </row>
    <row r="47" spans="1:11" x14ac:dyDescent="0.2">
      <c r="A47" s="2">
        <v>46</v>
      </c>
      <c r="B47" s="2">
        <v>46</v>
      </c>
      <c r="C47" s="4">
        <v>0.4</v>
      </c>
      <c r="D47" s="4">
        <v>0.47139999999999999</v>
      </c>
      <c r="E47" s="4">
        <v>0.72860000000000003</v>
      </c>
      <c r="F47" s="4">
        <v>0.5857</v>
      </c>
      <c r="G47" s="4">
        <f t="shared" si="0"/>
        <v>0.72860000000000003</v>
      </c>
      <c r="H47" s="95" t="str">
        <f t="shared" si="1"/>
        <v>llama3.1</v>
      </c>
      <c r="J47" t="str" cm="1">
        <f t="array" ref="J47">_xlfn.TEXTJOIN(",", TRUE, IF(C47:F47=MAX(C47:F47), $C$1:$F$1, ""))</f>
        <v>llama3.1</v>
      </c>
      <c r="K47">
        <f t="shared" si="2"/>
        <v>0</v>
      </c>
    </row>
    <row r="48" spans="1:11" x14ac:dyDescent="0.2">
      <c r="A48" s="2">
        <v>47</v>
      </c>
      <c r="B48" s="2">
        <v>47</v>
      </c>
      <c r="C48" s="4">
        <v>0.78569999999999995</v>
      </c>
      <c r="D48" s="4">
        <v>0.6714</v>
      </c>
      <c r="E48" s="4">
        <v>0.7429</v>
      </c>
      <c r="F48" s="4">
        <v>0.6</v>
      </c>
      <c r="G48" s="4">
        <f t="shared" si="0"/>
        <v>0.78569999999999995</v>
      </c>
      <c r="H48" s="95" t="str">
        <f t="shared" si="1"/>
        <v>ftllama3.1</v>
      </c>
      <c r="J48" t="str" cm="1">
        <f t="array" ref="J48">_xlfn.TEXTJOIN(",", TRUE, IF(C48:F48=MAX(C48:F48), $C$1:$F$1, ""))</f>
        <v>ftllama3.1</v>
      </c>
      <c r="K48">
        <f t="shared" si="2"/>
        <v>0</v>
      </c>
    </row>
    <row r="49" spans="1:11" x14ac:dyDescent="0.2">
      <c r="A49" s="95">
        <v>48</v>
      </c>
      <c r="B49" s="95">
        <v>48</v>
      </c>
      <c r="C49" s="97">
        <v>0.88570000000000004</v>
      </c>
      <c r="D49" s="97">
        <v>0.92859999999999998</v>
      </c>
      <c r="E49" s="97">
        <v>0.61429999999999996</v>
      </c>
      <c r="F49" s="97">
        <v>0.92859999999999998</v>
      </c>
      <c r="G49" s="97">
        <f t="shared" si="0"/>
        <v>0.92859999999999998</v>
      </c>
      <c r="H49" s="95" t="str">
        <f t="shared" si="1"/>
        <v>phi4</v>
      </c>
      <c r="I49" s="96" t="s">
        <v>3</v>
      </c>
      <c r="J49" s="96" t="str" cm="1">
        <f t="array" ref="J49">_xlfn.TEXTJOIN(",", TRUE, IF(C49:F49=MAX(C49:F49), $C$1:$F$1, ""))</f>
        <v>ftphi4,phi4</v>
      </c>
      <c r="K49" s="96">
        <f t="shared" si="2"/>
        <v>1</v>
      </c>
    </row>
    <row r="50" spans="1:11" x14ac:dyDescent="0.2">
      <c r="A50" s="2">
        <v>49</v>
      </c>
      <c r="B50" s="2">
        <v>49</v>
      </c>
      <c r="C50" s="4">
        <v>0.98570000000000002</v>
      </c>
      <c r="D50" s="4">
        <v>0.77139999999999997</v>
      </c>
      <c r="E50" s="4">
        <v>0.7</v>
      </c>
      <c r="F50" s="4">
        <v>0.95709999999999995</v>
      </c>
      <c r="G50" s="4">
        <f t="shared" si="0"/>
        <v>0.98570000000000002</v>
      </c>
      <c r="H50" s="95" t="str">
        <f t="shared" si="1"/>
        <v>ftllama3.1</v>
      </c>
      <c r="J50" t="str" cm="1">
        <f t="array" ref="J50">_xlfn.TEXTJOIN(",", TRUE, IF(C50:F50=MAX(C50:F50), $C$1:$F$1, ""))</f>
        <v>ftllama3.1</v>
      </c>
      <c r="K50">
        <f t="shared" si="2"/>
        <v>0</v>
      </c>
    </row>
    <row r="51" spans="1:11" x14ac:dyDescent="0.2">
      <c r="A51" s="2">
        <v>50</v>
      </c>
      <c r="B51" s="2">
        <v>50</v>
      </c>
      <c r="C51" s="4">
        <v>0.85709999999999997</v>
      </c>
      <c r="D51" s="4">
        <v>0.78569999999999995</v>
      </c>
      <c r="E51" s="4">
        <v>0.1714</v>
      </c>
      <c r="F51" s="4">
        <v>0.87139999999999995</v>
      </c>
      <c r="G51" s="4">
        <f t="shared" si="0"/>
        <v>0.87139999999999995</v>
      </c>
      <c r="H51" s="95" t="str">
        <f t="shared" si="1"/>
        <v>phi4</v>
      </c>
      <c r="J51" t="str" cm="1">
        <f t="array" ref="J51">_xlfn.TEXTJOIN(",", TRUE, IF(C51:F51=MAX(C51:F51), $C$1:$F$1, ""))</f>
        <v>phi4</v>
      </c>
      <c r="K51">
        <f t="shared" si="2"/>
        <v>0</v>
      </c>
    </row>
    <row r="52" spans="1:11" x14ac:dyDescent="0.2">
      <c r="A52" s="2">
        <v>51</v>
      </c>
      <c r="B52" s="2">
        <v>51</v>
      </c>
      <c r="C52" s="4">
        <v>0.65710000000000002</v>
      </c>
      <c r="D52" s="4">
        <v>0.8</v>
      </c>
      <c r="E52" s="4">
        <v>0.45710000000000001</v>
      </c>
      <c r="F52" s="4">
        <v>0.7</v>
      </c>
      <c r="G52" s="4">
        <f t="shared" si="0"/>
        <v>0.8</v>
      </c>
      <c r="H52" s="95" t="str">
        <f t="shared" si="1"/>
        <v>ftphi4</v>
      </c>
      <c r="J52" t="str" cm="1">
        <f t="array" ref="J52">_xlfn.TEXTJOIN(",", TRUE, IF(C52:F52=MAX(C52:F52), $C$1:$F$1, ""))</f>
        <v>ftphi4</v>
      </c>
      <c r="K52">
        <f t="shared" si="2"/>
        <v>0</v>
      </c>
    </row>
    <row r="53" spans="1:11" x14ac:dyDescent="0.2">
      <c r="A53" s="2">
        <v>52</v>
      </c>
      <c r="B53" s="2">
        <v>52</v>
      </c>
      <c r="C53" s="4">
        <v>1</v>
      </c>
      <c r="D53" s="4">
        <v>0.8</v>
      </c>
      <c r="E53" s="4">
        <v>0.62860000000000005</v>
      </c>
      <c r="F53" s="4">
        <v>0.94289999999999996</v>
      </c>
      <c r="G53" s="4">
        <f t="shared" si="0"/>
        <v>1</v>
      </c>
      <c r="H53" s="95" t="str">
        <f t="shared" si="1"/>
        <v>ftllama3.1</v>
      </c>
      <c r="J53" t="str" cm="1">
        <f t="array" ref="J53">_xlfn.TEXTJOIN(",", TRUE, IF(C53:F53=MAX(C53:F53), $C$1:$F$1, ""))</f>
        <v>ftllama3.1</v>
      </c>
      <c r="K53">
        <f t="shared" si="2"/>
        <v>0</v>
      </c>
    </row>
    <row r="54" spans="1:11" x14ac:dyDescent="0.2">
      <c r="A54" s="2">
        <v>53</v>
      </c>
      <c r="B54" s="2">
        <v>53</v>
      </c>
      <c r="C54" s="4">
        <v>0.71430000000000005</v>
      </c>
      <c r="D54" s="4">
        <v>0.54290000000000005</v>
      </c>
      <c r="E54" s="4">
        <v>0.64290000000000003</v>
      </c>
      <c r="F54" s="4">
        <v>0.6</v>
      </c>
      <c r="G54" s="4">
        <f t="shared" si="0"/>
        <v>0.71430000000000005</v>
      </c>
      <c r="H54" s="95" t="str">
        <f t="shared" si="1"/>
        <v>ftllama3.1</v>
      </c>
      <c r="J54" t="str" cm="1">
        <f t="array" ref="J54">_xlfn.TEXTJOIN(",", TRUE, IF(C54:F54=MAX(C54:F54), $C$1:$F$1, ""))</f>
        <v>ftllama3.1</v>
      </c>
      <c r="K54">
        <f t="shared" si="2"/>
        <v>0</v>
      </c>
    </row>
    <row r="55" spans="1:11" x14ac:dyDescent="0.2">
      <c r="A55" s="2">
        <v>54</v>
      </c>
      <c r="B55" s="2">
        <v>54</v>
      </c>
      <c r="C55" s="4">
        <v>0</v>
      </c>
      <c r="D55" s="4">
        <v>0.64290000000000003</v>
      </c>
      <c r="E55" s="4">
        <v>0</v>
      </c>
      <c r="F55" s="4">
        <v>0.88570000000000004</v>
      </c>
      <c r="G55" s="4">
        <f t="shared" si="0"/>
        <v>0.88570000000000004</v>
      </c>
      <c r="H55" s="95" t="str">
        <f t="shared" si="1"/>
        <v>phi4</v>
      </c>
      <c r="J55" t="str" cm="1">
        <f t="array" ref="J55">_xlfn.TEXTJOIN(",", TRUE, IF(C55:F55=MAX(C55:F55), $C$1:$F$1, ""))</f>
        <v>phi4</v>
      </c>
      <c r="K55">
        <f t="shared" si="2"/>
        <v>0</v>
      </c>
    </row>
    <row r="56" spans="1:11" x14ac:dyDescent="0.2">
      <c r="A56" s="2">
        <v>55</v>
      </c>
      <c r="B56" s="2">
        <v>55</v>
      </c>
      <c r="C56" s="4">
        <v>0.44290000000000002</v>
      </c>
      <c r="D56" s="4">
        <v>0.8286</v>
      </c>
      <c r="E56" s="4">
        <v>0.57140000000000002</v>
      </c>
      <c r="F56" s="4">
        <v>0.92859999999999998</v>
      </c>
      <c r="G56" s="4">
        <f t="shared" si="0"/>
        <v>0.92859999999999998</v>
      </c>
      <c r="H56" s="95" t="str">
        <f t="shared" si="1"/>
        <v>phi4</v>
      </c>
      <c r="J56" t="str" cm="1">
        <f t="array" ref="J56">_xlfn.TEXTJOIN(",", TRUE, IF(C56:F56=MAX(C56:F56), $C$1:$F$1, ""))</f>
        <v>phi4</v>
      </c>
      <c r="K56">
        <f t="shared" si="2"/>
        <v>0</v>
      </c>
    </row>
    <row r="57" spans="1:11" x14ac:dyDescent="0.2">
      <c r="A57" s="2">
        <v>56</v>
      </c>
      <c r="B57" s="2">
        <v>56</v>
      </c>
      <c r="C57" s="4">
        <v>0.9</v>
      </c>
      <c r="D57" s="4">
        <v>0.72860000000000003</v>
      </c>
      <c r="E57" s="4">
        <v>0.61429999999999996</v>
      </c>
      <c r="F57" s="4">
        <v>0.64290000000000003</v>
      </c>
      <c r="G57" s="4">
        <f t="shared" si="0"/>
        <v>0.9</v>
      </c>
      <c r="H57" s="95" t="str">
        <f t="shared" si="1"/>
        <v>ftllama3.1</v>
      </c>
      <c r="J57" t="str" cm="1">
        <f t="array" ref="J57">_xlfn.TEXTJOIN(",", TRUE, IF(C57:F57=MAX(C57:F57), $C$1:$F$1, ""))</f>
        <v>ftllama3.1</v>
      </c>
      <c r="K57">
        <f t="shared" si="2"/>
        <v>0</v>
      </c>
    </row>
    <row r="58" spans="1:11" x14ac:dyDescent="0.2">
      <c r="A58" s="2">
        <v>57</v>
      </c>
      <c r="B58" s="2">
        <v>57</v>
      </c>
      <c r="C58" s="4">
        <v>0.84289999999999998</v>
      </c>
      <c r="D58" s="4">
        <v>0.78569999999999995</v>
      </c>
      <c r="E58" s="4">
        <v>0.77139999999999997</v>
      </c>
      <c r="F58" s="4">
        <v>0.97140000000000004</v>
      </c>
      <c r="G58" s="4">
        <f t="shared" si="0"/>
        <v>0.97140000000000004</v>
      </c>
      <c r="H58" s="95" t="str">
        <f t="shared" si="1"/>
        <v>phi4</v>
      </c>
      <c r="J58" t="str" cm="1">
        <f t="array" ref="J58">_xlfn.TEXTJOIN(",", TRUE, IF(C58:F58=MAX(C58:F58), $C$1:$F$1, ""))</f>
        <v>phi4</v>
      </c>
      <c r="K58">
        <f t="shared" si="2"/>
        <v>0</v>
      </c>
    </row>
    <row r="59" spans="1:11" x14ac:dyDescent="0.2">
      <c r="A59" s="95">
        <v>58</v>
      </c>
      <c r="B59" s="95">
        <v>58</v>
      </c>
      <c r="C59" s="97">
        <v>0.65710000000000002</v>
      </c>
      <c r="D59" s="97">
        <v>0.6</v>
      </c>
      <c r="E59" s="97">
        <v>0.71430000000000005</v>
      </c>
      <c r="F59" s="97">
        <v>0.71430000000000005</v>
      </c>
      <c r="G59" s="97">
        <f t="shared" si="0"/>
        <v>0.71430000000000005</v>
      </c>
      <c r="H59" s="95" t="str">
        <f t="shared" si="1"/>
        <v>phi4</v>
      </c>
      <c r="I59" s="95" t="s">
        <v>6</v>
      </c>
      <c r="J59" s="96" t="str" cm="1">
        <f t="array" ref="J59">_xlfn.TEXTJOIN(",", TRUE, IF(C59:F59=MAX(C59:F59), $C$1:$F$1, ""))</f>
        <v>llama3.1,phi4</v>
      </c>
      <c r="K59" s="96">
        <f t="shared" si="2"/>
        <v>1</v>
      </c>
    </row>
    <row r="60" spans="1:11" x14ac:dyDescent="0.2">
      <c r="A60" s="2">
        <v>59</v>
      </c>
      <c r="B60" s="2">
        <v>59</v>
      </c>
      <c r="C60" s="4">
        <v>0.88570000000000004</v>
      </c>
      <c r="D60" s="4">
        <v>0.84289999999999998</v>
      </c>
      <c r="E60" s="4">
        <v>0.81430000000000002</v>
      </c>
      <c r="F60" s="4">
        <v>0.8286</v>
      </c>
      <c r="G60" s="4">
        <f t="shared" si="0"/>
        <v>0.88570000000000004</v>
      </c>
      <c r="H60" s="95" t="str">
        <f t="shared" si="1"/>
        <v>ftllama3.1</v>
      </c>
      <c r="J60" t="str" cm="1">
        <f t="array" ref="J60">_xlfn.TEXTJOIN(",", TRUE, IF(C60:F60=MAX(C60:F60), $C$1:$F$1, ""))</f>
        <v>ftllama3.1</v>
      </c>
      <c r="K60">
        <f t="shared" si="2"/>
        <v>0</v>
      </c>
    </row>
    <row r="61" spans="1:11" x14ac:dyDescent="0.2">
      <c r="A61" s="2">
        <v>60</v>
      </c>
      <c r="B61" s="2">
        <v>60</v>
      </c>
      <c r="C61" s="4">
        <v>0.8286</v>
      </c>
      <c r="D61" s="4">
        <v>0.7429</v>
      </c>
      <c r="E61" s="4">
        <v>0.64290000000000003</v>
      </c>
      <c r="F61" s="4">
        <v>0.97140000000000004</v>
      </c>
      <c r="G61" s="4">
        <f t="shared" si="0"/>
        <v>0.97140000000000004</v>
      </c>
      <c r="H61" s="95" t="str">
        <f t="shared" si="1"/>
        <v>phi4</v>
      </c>
      <c r="J61" t="str" cm="1">
        <f t="array" ref="J61">_xlfn.TEXTJOIN(",", TRUE, IF(C61:F61=MAX(C61:F61), $C$1:$F$1, ""))</f>
        <v>phi4</v>
      </c>
      <c r="K61">
        <f t="shared" si="2"/>
        <v>0</v>
      </c>
    </row>
    <row r="62" spans="1:11" x14ac:dyDescent="0.2">
      <c r="A62" s="2">
        <v>61</v>
      </c>
      <c r="B62" s="2">
        <v>61</v>
      </c>
      <c r="C62" s="4">
        <v>0.65710000000000002</v>
      </c>
      <c r="D62" s="4">
        <v>0.54290000000000005</v>
      </c>
      <c r="E62" s="4">
        <v>0.61429999999999996</v>
      </c>
      <c r="F62" s="4">
        <v>0.7429</v>
      </c>
      <c r="G62" s="4">
        <f t="shared" si="0"/>
        <v>0.7429</v>
      </c>
      <c r="H62" s="95" t="str">
        <f t="shared" si="1"/>
        <v>phi4</v>
      </c>
      <c r="J62" t="str" cm="1">
        <f t="array" ref="J62">_xlfn.TEXTJOIN(",", TRUE, IF(C62:F62=MAX(C62:F62), $C$1:$F$1, ""))</f>
        <v>phi4</v>
      </c>
      <c r="K62">
        <f t="shared" si="2"/>
        <v>0</v>
      </c>
    </row>
    <row r="63" spans="1:11" x14ac:dyDescent="0.2">
      <c r="A63" s="95">
        <v>62</v>
      </c>
      <c r="B63" s="95">
        <v>62</v>
      </c>
      <c r="C63" s="97">
        <v>0.8286</v>
      </c>
      <c r="D63" s="97">
        <v>0.8</v>
      </c>
      <c r="E63" s="97">
        <v>0.87139999999999995</v>
      </c>
      <c r="F63" s="97">
        <v>0.87139999999999995</v>
      </c>
      <c r="G63" s="97">
        <f t="shared" si="0"/>
        <v>0.87139999999999995</v>
      </c>
      <c r="H63" s="95" t="str">
        <f t="shared" si="1"/>
        <v>phi4</v>
      </c>
      <c r="I63" s="95" t="s">
        <v>6</v>
      </c>
      <c r="J63" s="96" t="str" cm="1">
        <f t="array" ref="J63">_xlfn.TEXTJOIN(",", TRUE, IF(C63:F63=MAX(C63:F63), $C$1:$F$1, ""))</f>
        <v>llama3.1,phi4</v>
      </c>
      <c r="K63" s="96">
        <f t="shared" si="2"/>
        <v>1</v>
      </c>
    </row>
    <row r="64" spans="1:11" x14ac:dyDescent="0.2">
      <c r="A64" s="2">
        <v>63</v>
      </c>
      <c r="B64" s="2">
        <v>63</v>
      </c>
      <c r="C64" s="4">
        <v>0.85709999999999997</v>
      </c>
      <c r="D64" s="4">
        <v>0.64290000000000003</v>
      </c>
      <c r="E64" s="4">
        <v>0.57140000000000002</v>
      </c>
      <c r="F64" s="4">
        <v>0.7</v>
      </c>
      <c r="G64" s="4">
        <f t="shared" si="0"/>
        <v>0.85709999999999997</v>
      </c>
      <c r="H64" s="95" t="str">
        <f t="shared" si="1"/>
        <v>ftllama3.1</v>
      </c>
      <c r="J64" t="str" cm="1">
        <f t="array" ref="J64">_xlfn.TEXTJOIN(",", TRUE, IF(C64:F64=MAX(C64:F64), $C$1:$F$1, ""))</f>
        <v>ftllama3.1</v>
      </c>
      <c r="K64">
        <f t="shared" si="2"/>
        <v>0</v>
      </c>
    </row>
    <row r="65" spans="1:11" x14ac:dyDescent="0.2">
      <c r="A65" s="2">
        <v>64</v>
      </c>
      <c r="B65" s="2">
        <v>64</v>
      </c>
      <c r="C65" s="4">
        <v>0.52859999999999996</v>
      </c>
      <c r="D65" s="4">
        <v>0.8286</v>
      </c>
      <c r="E65" s="4">
        <v>0.45710000000000001</v>
      </c>
      <c r="F65" s="4">
        <v>0.77139999999999997</v>
      </c>
      <c r="G65" s="4">
        <f t="shared" si="0"/>
        <v>0.8286</v>
      </c>
      <c r="H65" s="95" t="str">
        <f t="shared" si="1"/>
        <v>ftphi4</v>
      </c>
      <c r="J65" t="str" cm="1">
        <f t="array" ref="J65">_xlfn.TEXTJOIN(",", TRUE, IF(C65:F65=MAX(C65:F65), $C$1:$F$1, ""))</f>
        <v>ftphi4</v>
      </c>
      <c r="K65">
        <f t="shared" si="2"/>
        <v>0</v>
      </c>
    </row>
    <row r="66" spans="1:11" x14ac:dyDescent="0.2">
      <c r="A66" s="2">
        <v>65</v>
      </c>
      <c r="B66" s="2">
        <v>65</v>
      </c>
      <c r="C66" s="4">
        <v>0.71430000000000005</v>
      </c>
      <c r="D66" s="4">
        <v>0.9143</v>
      </c>
      <c r="E66" s="4">
        <v>0.6714</v>
      </c>
      <c r="F66" s="4">
        <v>0.8286</v>
      </c>
      <c r="G66" s="4">
        <f t="shared" si="0"/>
        <v>0.9143</v>
      </c>
      <c r="H66" s="95" t="str">
        <f t="shared" si="1"/>
        <v>ftphi4</v>
      </c>
      <c r="J66" t="str" cm="1">
        <f t="array" ref="J66">_xlfn.TEXTJOIN(",", TRUE, IF(C66:F66=MAX(C66:F66), $C$1:$F$1, ""))</f>
        <v>ftphi4</v>
      </c>
      <c r="K66">
        <f t="shared" si="2"/>
        <v>0</v>
      </c>
    </row>
    <row r="67" spans="1:11" x14ac:dyDescent="0.2">
      <c r="A67" s="2">
        <v>66</v>
      </c>
      <c r="B67" s="2">
        <v>66</v>
      </c>
      <c r="C67" s="4">
        <v>1</v>
      </c>
      <c r="D67" s="4">
        <v>0.98570000000000002</v>
      </c>
      <c r="E67" s="4">
        <v>0.98570000000000002</v>
      </c>
      <c r="F67" s="4">
        <v>0.9143</v>
      </c>
      <c r="G67" s="4">
        <f t="shared" ref="G67:G95" si="3">MAX(C67:F67)</f>
        <v>1</v>
      </c>
      <c r="H67" s="95" t="str">
        <f t="shared" ref="H67:H95" si="4">IF(G67=F67,$F$1,IF(G67=E67,$E$1,IF(G67=D67,$D$1,IF(G67=C67,$C$1,""))))</f>
        <v>ftllama3.1</v>
      </c>
      <c r="J67" t="str" cm="1">
        <f t="array" ref="J67">_xlfn.TEXTJOIN(",", TRUE, IF(C67:F67=MAX(C67:F67), $C$1:$F$1, ""))</f>
        <v>ftllama3.1</v>
      </c>
      <c r="K67">
        <f t="shared" ref="K67:K95" si="5">IF(H67=J67,0,1)</f>
        <v>0</v>
      </c>
    </row>
    <row r="68" spans="1:11" x14ac:dyDescent="0.2">
      <c r="A68" s="2">
        <v>67</v>
      </c>
      <c r="B68" s="2">
        <v>67</v>
      </c>
      <c r="C68" s="4">
        <v>1</v>
      </c>
      <c r="D68" s="4">
        <v>0.94289999999999996</v>
      </c>
      <c r="E68" s="4">
        <v>0.85709999999999997</v>
      </c>
      <c r="F68" s="4">
        <v>0.88570000000000004</v>
      </c>
      <c r="G68" s="4">
        <f t="shared" si="3"/>
        <v>1</v>
      </c>
      <c r="H68" s="95" t="str">
        <f t="shared" si="4"/>
        <v>ftllama3.1</v>
      </c>
      <c r="J68" t="str" cm="1">
        <f t="array" ref="J68">_xlfn.TEXTJOIN(",", TRUE, IF(C68:F68=MAX(C68:F68), $C$1:$F$1, ""))</f>
        <v>ftllama3.1</v>
      </c>
      <c r="K68">
        <f t="shared" si="5"/>
        <v>0</v>
      </c>
    </row>
    <row r="69" spans="1:11" x14ac:dyDescent="0.2">
      <c r="A69" s="2">
        <v>68</v>
      </c>
      <c r="B69" s="2">
        <v>68</v>
      </c>
      <c r="C69" s="4">
        <v>0.8</v>
      </c>
      <c r="D69" s="4">
        <v>0.94289999999999996</v>
      </c>
      <c r="E69" s="4">
        <v>0.84289999999999998</v>
      </c>
      <c r="F69" s="4">
        <v>0.68569999999999998</v>
      </c>
      <c r="G69" s="4">
        <f t="shared" si="3"/>
        <v>0.94289999999999996</v>
      </c>
      <c r="H69" s="95" t="str">
        <f t="shared" si="4"/>
        <v>ftphi4</v>
      </c>
      <c r="J69" t="str" cm="1">
        <f t="array" ref="J69">_xlfn.TEXTJOIN(",", TRUE, IF(C69:F69=MAX(C69:F69), $C$1:$F$1, ""))</f>
        <v>ftphi4</v>
      </c>
      <c r="K69">
        <f t="shared" si="5"/>
        <v>0</v>
      </c>
    </row>
    <row r="70" spans="1:11" x14ac:dyDescent="0.2">
      <c r="A70" s="2">
        <v>69</v>
      </c>
      <c r="B70" s="2">
        <v>69</v>
      </c>
      <c r="C70" s="4">
        <v>0.8286</v>
      </c>
      <c r="D70" s="4">
        <v>0.71430000000000005</v>
      </c>
      <c r="E70" s="4">
        <v>0.7571</v>
      </c>
      <c r="F70" s="4">
        <v>0.65710000000000002</v>
      </c>
      <c r="G70" s="4">
        <f t="shared" si="3"/>
        <v>0.8286</v>
      </c>
      <c r="H70" s="95" t="str">
        <f t="shared" si="4"/>
        <v>ftllama3.1</v>
      </c>
      <c r="J70" t="str" cm="1">
        <f t="array" ref="J70">_xlfn.TEXTJOIN(",", TRUE, IF(C70:F70=MAX(C70:F70), $C$1:$F$1, ""))</f>
        <v>ftllama3.1</v>
      </c>
      <c r="K70">
        <f t="shared" si="5"/>
        <v>0</v>
      </c>
    </row>
    <row r="71" spans="1:11" x14ac:dyDescent="0.2">
      <c r="A71" s="2">
        <v>70</v>
      </c>
      <c r="B71" s="2">
        <v>70</v>
      </c>
      <c r="C71" s="4">
        <v>0.87139999999999995</v>
      </c>
      <c r="D71" s="4">
        <v>0.7</v>
      </c>
      <c r="E71" s="4">
        <v>0.61429999999999996</v>
      </c>
      <c r="F71" s="4">
        <v>0.7429</v>
      </c>
      <c r="G71" s="4">
        <f t="shared" si="3"/>
        <v>0.87139999999999995</v>
      </c>
      <c r="H71" s="95" t="str">
        <f t="shared" si="4"/>
        <v>ftllama3.1</v>
      </c>
      <c r="J71" t="str" cm="1">
        <f t="array" ref="J71">_xlfn.TEXTJOIN(",", TRUE, IF(C71:F71=MAX(C71:F71), $C$1:$F$1, ""))</f>
        <v>ftllama3.1</v>
      </c>
      <c r="K71">
        <f t="shared" si="5"/>
        <v>0</v>
      </c>
    </row>
    <row r="72" spans="1:11" x14ac:dyDescent="0.2">
      <c r="A72" s="2">
        <v>71</v>
      </c>
      <c r="B72" s="2">
        <v>71</v>
      </c>
      <c r="C72" s="4">
        <v>0.1714</v>
      </c>
      <c r="D72" s="4">
        <v>0.84289999999999998</v>
      </c>
      <c r="E72" s="4">
        <v>0.4</v>
      </c>
      <c r="F72" s="4">
        <v>0.72860000000000003</v>
      </c>
      <c r="G72" s="4">
        <f t="shared" si="3"/>
        <v>0.84289999999999998</v>
      </c>
      <c r="H72" s="95" t="str">
        <f t="shared" si="4"/>
        <v>ftphi4</v>
      </c>
      <c r="J72" t="str" cm="1">
        <f t="array" ref="J72">_xlfn.TEXTJOIN(",", TRUE, IF(C72:F72=MAX(C72:F72), $C$1:$F$1, ""))</f>
        <v>ftphi4</v>
      </c>
      <c r="K72">
        <f t="shared" si="5"/>
        <v>0</v>
      </c>
    </row>
    <row r="73" spans="1:11" x14ac:dyDescent="0.2">
      <c r="A73" s="2">
        <v>72</v>
      </c>
      <c r="B73" s="2">
        <v>72</v>
      </c>
      <c r="C73" s="4">
        <v>0.5</v>
      </c>
      <c r="D73" s="4">
        <v>0.62860000000000005</v>
      </c>
      <c r="E73" s="4">
        <v>0.55710000000000004</v>
      </c>
      <c r="F73" s="4">
        <v>0.37140000000000001</v>
      </c>
      <c r="G73" s="4">
        <f t="shared" si="3"/>
        <v>0.62860000000000005</v>
      </c>
      <c r="H73" s="95" t="str">
        <f t="shared" si="4"/>
        <v>ftphi4</v>
      </c>
      <c r="J73" t="str" cm="1">
        <f t="array" ref="J73">_xlfn.TEXTJOIN(",", TRUE, IF(C73:F73=MAX(C73:F73), $C$1:$F$1, ""))</f>
        <v>ftphi4</v>
      </c>
      <c r="K73">
        <f t="shared" si="5"/>
        <v>0</v>
      </c>
    </row>
    <row r="74" spans="1:11" x14ac:dyDescent="0.2">
      <c r="A74" s="2">
        <v>73</v>
      </c>
      <c r="B74" s="2">
        <v>73</v>
      </c>
      <c r="C74" s="4">
        <v>0.84289999999999998</v>
      </c>
      <c r="D74" s="4">
        <v>0.88570000000000004</v>
      </c>
      <c r="E74" s="4">
        <v>0.9143</v>
      </c>
      <c r="F74" s="4">
        <v>0.7571</v>
      </c>
      <c r="G74" s="4">
        <f t="shared" si="3"/>
        <v>0.9143</v>
      </c>
      <c r="H74" s="95" t="str">
        <f t="shared" si="4"/>
        <v>llama3.1</v>
      </c>
      <c r="J74" t="str" cm="1">
        <f t="array" ref="J74">_xlfn.TEXTJOIN(",", TRUE, IF(C74:F74=MAX(C74:F74), $C$1:$F$1, ""))</f>
        <v>llama3.1</v>
      </c>
      <c r="K74">
        <f t="shared" si="5"/>
        <v>0</v>
      </c>
    </row>
    <row r="75" spans="1:11" x14ac:dyDescent="0.2">
      <c r="A75" s="2">
        <v>74</v>
      </c>
      <c r="B75" s="2">
        <v>74</v>
      </c>
      <c r="C75" s="4">
        <v>0.94289999999999996</v>
      </c>
      <c r="D75" s="4">
        <v>0.7571</v>
      </c>
      <c r="E75" s="4">
        <v>0.95709999999999995</v>
      </c>
      <c r="F75" s="4">
        <v>0.6714</v>
      </c>
      <c r="G75" s="4">
        <f t="shared" si="3"/>
        <v>0.95709999999999995</v>
      </c>
      <c r="H75" s="95" t="str">
        <f t="shared" si="4"/>
        <v>llama3.1</v>
      </c>
      <c r="J75" t="str" cm="1">
        <f t="array" ref="J75">_xlfn.TEXTJOIN(",", TRUE, IF(C75:F75=MAX(C75:F75), $C$1:$F$1, ""))</f>
        <v>llama3.1</v>
      </c>
      <c r="K75">
        <f t="shared" si="5"/>
        <v>0</v>
      </c>
    </row>
    <row r="76" spans="1:11" x14ac:dyDescent="0.2">
      <c r="A76" s="2">
        <v>75</v>
      </c>
      <c r="B76" s="2">
        <v>75</v>
      </c>
      <c r="C76" s="4">
        <v>1</v>
      </c>
      <c r="D76" s="4">
        <v>0.9</v>
      </c>
      <c r="E76" s="4">
        <v>0.57140000000000002</v>
      </c>
      <c r="F76" s="4">
        <v>0.92859999999999998</v>
      </c>
      <c r="G76" s="4">
        <f t="shared" si="3"/>
        <v>1</v>
      </c>
      <c r="H76" s="95" t="str">
        <f t="shared" si="4"/>
        <v>ftllama3.1</v>
      </c>
      <c r="J76" t="str" cm="1">
        <f t="array" ref="J76">_xlfn.TEXTJOIN(",", TRUE, IF(C76:F76=MAX(C76:F76), $C$1:$F$1, ""))</f>
        <v>ftllama3.1</v>
      </c>
      <c r="K76">
        <f t="shared" si="5"/>
        <v>0</v>
      </c>
    </row>
    <row r="77" spans="1:11" x14ac:dyDescent="0.2">
      <c r="A77" s="2">
        <v>76</v>
      </c>
      <c r="B77" s="2">
        <v>76</v>
      </c>
      <c r="C77" s="4">
        <v>0.98570000000000002</v>
      </c>
      <c r="D77" s="4">
        <v>0.85709999999999997</v>
      </c>
      <c r="E77" s="4">
        <v>0.95709999999999995</v>
      </c>
      <c r="F77" s="4">
        <v>0.85709999999999997</v>
      </c>
      <c r="G77" s="4">
        <f t="shared" si="3"/>
        <v>0.98570000000000002</v>
      </c>
      <c r="H77" s="95" t="str">
        <f t="shared" si="4"/>
        <v>ftllama3.1</v>
      </c>
      <c r="J77" t="str" cm="1">
        <f t="array" ref="J77">_xlfn.TEXTJOIN(",", TRUE, IF(C77:F77=MAX(C77:F77), $C$1:$F$1, ""))</f>
        <v>ftllama3.1</v>
      </c>
      <c r="K77">
        <f t="shared" si="5"/>
        <v>0</v>
      </c>
    </row>
    <row r="78" spans="1:11" x14ac:dyDescent="0.2">
      <c r="A78" s="2">
        <v>77</v>
      </c>
      <c r="B78" s="2">
        <v>77</v>
      </c>
      <c r="C78" s="4">
        <v>0.1714</v>
      </c>
      <c r="D78" s="4">
        <v>0.72860000000000003</v>
      </c>
      <c r="E78" s="4">
        <v>0.12859999999999999</v>
      </c>
      <c r="F78" s="4">
        <v>0.8</v>
      </c>
      <c r="G78" s="4">
        <f t="shared" si="3"/>
        <v>0.8</v>
      </c>
      <c r="H78" s="95" t="str">
        <f t="shared" si="4"/>
        <v>phi4</v>
      </c>
      <c r="J78" t="str" cm="1">
        <f t="array" ref="J78">_xlfn.TEXTJOIN(",", TRUE, IF(C78:F78=MAX(C78:F78), $C$1:$F$1, ""))</f>
        <v>phi4</v>
      </c>
      <c r="K78">
        <f t="shared" si="5"/>
        <v>0</v>
      </c>
    </row>
    <row r="79" spans="1:11" x14ac:dyDescent="0.2">
      <c r="A79" s="2">
        <v>78</v>
      </c>
      <c r="B79" s="2">
        <v>78</v>
      </c>
      <c r="C79" s="4">
        <v>0.1</v>
      </c>
      <c r="D79" s="4">
        <v>0.9</v>
      </c>
      <c r="E79" s="4">
        <v>2.86E-2</v>
      </c>
      <c r="F79" s="4">
        <v>0.9143</v>
      </c>
      <c r="G79" s="4">
        <f t="shared" si="3"/>
        <v>0.9143</v>
      </c>
      <c r="H79" s="95" t="str">
        <f t="shared" si="4"/>
        <v>phi4</v>
      </c>
      <c r="J79" t="str" cm="1">
        <f t="array" ref="J79">_xlfn.TEXTJOIN(",", TRUE, IF(C79:F79=MAX(C79:F79), $C$1:$F$1, ""))</f>
        <v>phi4</v>
      </c>
      <c r="K79">
        <f t="shared" si="5"/>
        <v>0</v>
      </c>
    </row>
    <row r="80" spans="1:11" x14ac:dyDescent="0.2">
      <c r="A80" s="2">
        <v>79</v>
      </c>
      <c r="B80" s="2">
        <v>79</v>
      </c>
      <c r="C80" s="4">
        <v>0.1143</v>
      </c>
      <c r="D80" s="4">
        <v>0.7429</v>
      </c>
      <c r="E80" s="4">
        <v>0.7429</v>
      </c>
      <c r="F80" s="4">
        <v>0.88570000000000004</v>
      </c>
      <c r="G80" s="4">
        <f t="shared" si="3"/>
        <v>0.88570000000000004</v>
      </c>
      <c r="H80" s="95" t="str">
        <f t="shared" si="4"/>
        <v>phi4</v>
      </c>
      <c r="J80" t="str" cm="1">
        <f t="array" ref="J80">_xlfn.TEXTJOIN(",", TRUE, IF(C80:F80=MAX(C80:F80), $C$1:$F$1, ""))</f>
        <v>phi4</v>
      </c>
      <c r="K80">
        <f t="shared" si="5"/>
        <v>0</v>
      </c>
    </row>
    <row r="81" spans="1:11" x14ac:dyDescent="0.2">
      <c r="A81" s="2">
        <v>80</v>
      </c>
      <c r="B81" s="2">
        <v>80</v>
      </c>
      <c r="C81" s="4">
        <v>0.57140000000000002</v>
      </c>
      <c r="D81" s="4">
        <v>0.85709999999999997</v>
      </c>
      <c r="E81" s="4">
        <v>0.54290000000000005</v>
      </c>
      <c r="F81" s="4">
        <v>0.88570000000000004</v>
      </c>
      <c r="G81" s="4">
        <f t="shared" si="3"/>
        <v>0.88570000000000004</v>
      </c>
      <c r="H81" s="95" t="str">
        <f t="shared" si="4"/>
        <v>phi4</v>
      </c>
      <c r="J81" t="str" cm="1">
        <f t="array" ref="J81">_xlfn.TEXTJOIN(",", TRUE, IF(C81:F81=MAX(C81:F81), $C$1:$F$1, ""))</f>
        <v>phi4</v>
      </c>
      <c r="K81">
        <f t="shared" si="5"/>
        <v>0</v>
      </c>
    </row>
    <row r="82" spans="1:11" x14ac:dyDescent="0.2">
      <c r="A82" s="2">
        <v>81</v>
      </c>
      <c r="B82" s="2">
        <v>81</v>
      </c>
      <c r="C82" s="4">
        <v>1</v>
      </c>
      <c r="D82" s="4">
        <v>0.88570000000000004</v>
      </c>
      <c r="E82" s="4">
        <v>0.92859999999999998</v>
      </c>
      <c r="F82" s="4">
        <v>0.8</v>
      </c>
      <c r="G82" s="4">
        <f t="shared" si="3"/>
        <v>1</v>
      </c>
      <c r="H82" s="95" t="str">
        <f t="shared" si="4"/>
        <v>ftllama3.1</v>
      </c>
      <c r="J82" t="str" cm="1">
        <f t="array" ref="J82">_xlfn.TEXTJOIN(",", TRUE, IF(C82:F82=MAX(C82:F82), $C$1:$F$1, ""))</f>
        <v>ftllama3.1</v>
      </c>
      <c r="K82">
        <f t="shared" si="5"/>
        <v>0</v>
      </c>
    </row>
    <row r="83" spans="1:11" x14ac:dyDescent="0.2">
      <c r="A83" s="2">
        <v>82</v>
      </c>
      <c r="B83" s="2">
        <v>82</v>
      </c>
      <c r="C83" s="4">
        <v>0.95709999999999995</v>
      </c>
      <c r="D83" s="4">
        <v>0.9143</v>
      </c>
      <c r="E83" s="4">
        <v>0.65710000000000002</v>
      </c>
      <c r="F83" s="4">
        <v>0.78569999999999995</v>
      </c>
      <c r="G83" s="4">
        <f t="shared" si="3"/>
        <v>0.95709999999999995</v>
      </c>
      <c r="H83" s="95" t="str">
        <f t="shared" si="4"/>
        <v>ftllama3.1</v>
      </c>
      <c r="J83" t="str" cm="1">
        <f t="array" ref="J83">_xlfn.TEXTJOIN(",", TRUE, IF(C83:F83=MAX(C83:F83), $C$1:$F$1, ""))</f>
        <v>ftllama3.1</v>
      </c>
      <c r="K83">
        <f t="shared" si="5"/>
        <v>0</v>
      </c>
    </row>
    <row r="84" spans="1:11" x14ac:dyDescent="0.2">
      <c r="A84" s="2">
        <v>83</v>
      </c>
      <c r="B84" s="2">
        <v>83</v>
      </c>
      <c r="C84" s="4">
        <v>0.98570000000000002</v>
      </c>
      <c r="D84" s="4">
        <v>0.95709999999999995</v>
      </c>
      <c r="E84" s="4">
        <v>0.95709999999999995</v>
      </c>
      <c r="F84" s="4">
        <v>0.92859999999999998</v>
      </c>
      <c r="G84" s="4">
        <f t="shared" si="3"/>
        <v>0.98570000000000002</v>
      </c>
      <c r="H84" s="95" t="str">
        <f t="shared" si="4"/>
        <v>ftllama3.1</v>
      </c>
      <c r="J84" t="str" cm="1">
        <f t="array" ref="J84">_xlfn.TEXTJOIN(",", TRUE, IF(C84:F84=MAX(C84:F84), $C$1:$F$1, ""))</f>
        <v>ftllama3.1</v>
      </c>
      <c r="K84">
        <f t="shared" si="5"/>
        <v>0</v>
      </c>
    </row>
    <row r="85" spans="1:11" x14ac:dyDescent="0.2">
      <c r="A85" s="2">
        <v>84</v>
      </c>
      <c r="B85" s="2">
        <v>84</v>
      </c>
      <c r="C85" s="4">
        <v>0.8</v>
      </c>
      <c r="D85" s="4">
        <v>0.8</v>
      </c>
      <c r="E85" s="4">
        <v>0.72860000000000003</v>
      </c>
      <c r="F85" s="4">
        <v>0.94289999999999996</v>
      </c>
      <c r="G85" s="4">
        <f t="shared" si="3"/>
        <v>0.94289999999999996</v>
      </c>
      <c r="H85" s="95" t="str">
        <f t="shared" si="4"/>
        <v>phi4</v>
      </c>
      <c r="J85" t="str" cm="1">
        <f t="array" ref="J85">_xlfn.TEXTJOIN(",", TRUE, IF(C85:F85=MAX(C85:F85), $C$1:$F$1, ""))</f>
        <v>phi4</v>
      </c>
      <c r="K85">
        <f t="shared" si="5"/>
        <v>0</v>
      </c>
    </row>
    <row r="86" spans="1:11" x14ac:dyDescent="0.2">
      <c r="A86" s="2">
        <v>85</v>
      </c>
      <c r="B86" s="2">
        <v>85</v>
      </c>
      <c r="C86" s="4">
        <v>0.84289999999999998</v>
      </c>
      <c r="D86" s="4">
        <v>0.6714</v>
      </c>
      <c r="E86" s="4">
        <v>0.88570000000000004</v>
      </c>
      <c r="F86" s="4">
        <v>0.47139999999999999</v>
      </c>
      <c r="G86" s="4">
        <f t="shared" si="3"/>
        <v>0.88570000000000004</v>
      </c>
      <c r="H86" s="95" t="str">
        <f t="shared" si="4"/>
        <v>llama3.1</v>
      </c>
      <c r="J86" t="str" cm="1">
        <f t="array" ref="J86">_xlfn.TEXTJOIN(",", TRUE, IF(C86:F86=MAX(C86:F86), $C$1:$F$1, ""))</f>
        <v>llama3.1</v>
      </c>
      <c r="K86">
        <f t="shared" si="5"/>
        <v>0</v>
      </c>
    </row>
    <row r="87" spans="1:11" x14ac:dyDescent="0.2">
      <c r="A87" s="2">
        <v>86</v>
      </c>
      <c r="B87" s="2">
        <v>86</v>
      </c>
      <c r="C87" s="4">
        <v>0.87139999999999995</v>
      </c>
      <c r="D87" s="4">
        <v>0.77139999999999997</v>
      </c>
      <c r="E87" s="4">
        <v>0.92859999999999998</v>
      </c>
      <c r="F87" s="4">
        <v>0.6</v>
      </c>
      <c r="G87" s="4">
        <f t="shared" si="3"/>
        <v>0.92859999999999998</v>
      </c>
      <c r="H87" s="95" t="str">
        <f t="shared" si="4"/>
        <v>llama3.1</v>
      </c>
      <c r="J87" t="str" cm="1">
        <f t="array" ref="J87">_xlfn.TEXTJOIN(",", TRUE, IF(C87:F87=MAX(C87:F87), $C$1:$F$1, ""))</f>
        <v>llama3.1</v>
      </c>
      <c r="K87">
        <f t="shared" si="5"/>
        <v>0</v>
      </c>
    </row>
    <row r="88" spans="1:11" x14ac:dyDescent="0.2">
      <c r="A88" s="2">
        <v>87</v>
      </c>
      <c r="B88" s="2">
        <v>87</v>
      </c>
      <c r="C88" s="4">
        <v>0.4</v>
      </c>
      <c r="D88" s="4">
        <v>0.78569999999999995</v>
      </c>
      <c r="E88" s="4">
        <v>0.4143</v>
      </c>
      <c r="F88" s="4">
        <v>0.77139999999999997</v>
      </c>
      <c r="G88" s="4">
        <f t="shared" si="3"/>
        <v>0.78569999999999995</v>
      </c>
      <c r="H88" s="95" t="str">
        <f t="shared" si="4"/>
        <v>ftphi4</v>
      </c>
      <c r="J88" t="str" cm="1">
        <f t="array" ref="J88">_xlfn.TEXTJOIN(",", TRUE, IF(C88:F88=MAX(C88:F88), $C$1:$F$1, ""))</f>
        <v>ftphi4</v>
      </c>
      <c r="K88">
        <f t="shared" si="5"/>
        <v>0</v>
      </c>
    </row>
    <row r="89" spans="1:11" x14ac:dyDescent="0.2">
      <c r="A89" s="2">
        <v>88</v>
      </c>
      <c r="B89" s="2">
        <v>88</v>
      </c>
      <c r="C89" s="4">
        <v>1</v>
      </c>
      <c r="D89" s="4">
        <v>0.95709999999999995</v>
      </c>
      <c r="E89" s="4">
        <v>0.98570000000000002</v>
      </c>
      <c r="F89" s="4">
        <v>0.84289999999999998</v>
      </c>
      <c r="G89" s="4">
        <f t="shared" si="3"/>
        <v>1</v>
      </c>
      <c r="H89" s="95" t="str">
        <f t="shared" si="4"/>
        <v>ftllama3.1</v>
      </c>
      <c r="J89" t="str" cm="1">
        <f t="array" ref="J89">_xlfn.TEXTJOIN(",", TRUE, IF(C89:F89=MAX(C89:F89), $C$1:$F$1, ""))</f>
        <v>ftllama3.1</v>
      </c>
      <c r="K89">
        <f t="shared" si="5"/>
        <v>0</v>
      </c>
    </row>
    <row r="90" spans="1:11" x14ac:dyDescent="0.2">
      <c r="A90" s="2">
        <v>89</v>
      </c>
      <c r="B90" s="2">
        <v>89</v>
      </c>
      <c r="C90" s="4">
        <v>1</v>
      </c>
      <c r="D90" s="4">
        <v>0.7</v>
      </c>
      <c r="E90" s="4">
        <v>0.97140000000000004</v>
      </c>
      <c r="F90" s="4">
        <v>0.81430000000000002</v>
      </c>
      <c r="G90" s="4">
        <f t="shared" si="3"/>
        <v>1</v>
      </c>
      <c r="H90" s="95" t="str">
        <f t="shared" si="4"/>
        <v>ftllama3.1</v>
      </c>
      <c r="J90" t="str" cm="1">
        <f t="array" ref="J90">_xlfn.TEXTJOIN(",", TRUE, IF(C90:F90=MAX(C90:F90), $C$1:$F$1, ""))</f>
        <v>ftllama3.1</v>
      </c>
      <c r="K90">
        <f t="shared" si="5"/>
        <v>0</v>
      </c>
    </row>
    <row r="91" spans="1:11" x14ac:dyDescent="0.2">
      <c r="A91" s="2">
        <v>90</v>
      </c>
      <c r="B91" s="2">
        <v>90</v>
      </c>
      <c r="C91" s="4">
        <v>1</v>
      </c>
      <c r="D91" s="4">
        <v>0.72860000000000003</v>
      </c>
      <c r="E91" s="4">
        <v>0.78569999999999995</v>
      </c>
      <c r="F91" s="4">
        <v>0.9</v>
      </c>
      <c r="G91" s="4">
        <f t="shared" si="3"/>
        <v>1</v>
      </c>
      <c r="H91" s="95" t="str">
        <f t="shared" si="4"/>
        <v>ftllama3.1</v>
      </c>
      <c r="J91" t="str" cm="1">
        <f t="array" ref="J91">_xlfn.TEXTJOIN(",", TRUE, IF(C91:F91=MAX(C91:F91), $C$1:$F$1, ""))</f>
        <v>ftllama3.1</v>
      </c>
      <c r="K91">
        <f t="shared" si="5"/>
        <v>0</v>
      </c>
    </row>
    <row r="92" spans="1:11" x14ac:dyDescent="0.2">
      <c r="A92" s="2">
        <v>91</v>
      </c>
      <c r="B92" s="2">
        <v>91</v>
      </c>
      <c r="C92" s="4">
        <v>0.6</v>
      </c>
      <c r="D92" s="4">
        <v>0.7</v>
      </c>
      <c r="E92" s="4">
        <v>0.7</v>
      </c>
      <c r="F92" s="4">
        <v>0.77139999999999997</v>
      </c>
      <c r="G92" s="4">
        <f t="shared" si="3"/>
        <v>0.77139999999999997</v>
      </c>
      <c r="H92" s="95" t="str">
        <f t="shared" si="4"/>
        <v>phi4</v>
      </c>
      <c r="J92" t="str" cm="1">
        <f t="array" ref="J92">_xlfn.TEXTJOIN(",", TRUE, IF(C92:F92=MAX(C92:F92), $C$1:$F$1, ""))</f>
        <v>phi4</v>
      </c>
      <c r="K92">
        <f t="shared" si="5"/>
        <v>0</v>
      </c>
    </row>
    <row r="93" spans="1:11" x14ac:dyDescent="0.2">
      <c r="A93" s="2">
        <v>92</v>
      </c>
      <c r="B93" s="2">
        <v>92</v>
      </c>
      <c r="C93" s="4">
        <v>0.8</v>
      </c>
      <c r="D93" s="4">
        <v>0.62860000000000005</v>
      </c>
      <c r="E93" s="4">
        <v>0.47139999999999999</v>
      </c>
      <c r="F93" s="4">
        <v>0.6</v>
      </c>
      <c r="G93" s="4">
        <f t="shared" si="3"/>
        <v>0.8</v>
      </c>
      <c r="H93" s="95" t="str">
        <f t="shared" si="4"/>
        <v>ftllama3.1</v>
      </c>
      <c r="J93" t="str" cm="1">
        <f t="array" ref="J93">_xlfn.TEXTJOIN(",", TRUE, IF(C93:F93=MAX(C93:F93), $C$1:$F$1, ""))</f>
        <v>ftllama3.1</v>
      </c>
      <c r="K93">
        <f t="shared" si="5"/>
        <v>0</v>
      </c>
    </row>
    <row r="94" spans="1:11" x14ac:dyDescent="0.2">
      <c r="A94" s="2">
        <v>93</v>
      </c>
      <c r="B94" s="2">
        <v>93</v>
      </c>
      <c r="C94" s="4">
        <v>0.1714</v>
      </c>
      <c r="D94" s="4">
        <v>0.48570000000000002</v>
      </c>
      <c r="E94" s="4">
        <v>0.21429999999999999</v>
      </c>
      <c r="F94" s="4">
        <v>0.35709999999999997</v>
      </c>
      <c r="G94" s="4">
        <f t="shared" si="3"/>
        <v>0.48570000000000002</v>
      </c>
      <c r="H94" s="95" t="str">
        <f t="shared" si="4"/>
        <v>ftphi4</v>
      </c>
      <c r="J94" t="str" cm="1">
        <f t="array" ref="J94">_xlfn.TEXTJOIN(",", TRUE, IF(C94:F94=MAX(C94:F94), $C$1:$F$1, ""))</f>
        <v>ftphi4</v>
      </c>
      <c r="K94">
        <f t="shared" si="5"/>
        <v>0</v>
      </c>
    </row>
    <row r="95" spans="1:11" x14ac:dyDescent="0.2">
      <c r="A95" s="2">
        <v>94</v>
      </c>
      <c r="B95" s="2">
        <v>94</v>
      </c>
      <c r="C95" s="4">
        <v>0.1714</v>
      </c>
      <c r="D95" s="4">
        <v>0.45710000000000001</v>
      </c>
      <c r="E95" s="4">
        <v>0.85709999999999997</v>
      </c>
      <c r="F95" s="4">
        <v>0.38569999999999999</v>
      </c>
      <c r="G95" s="4">
        <f t="shared" si="3"/>
        <v>0.85709999999999997</v>
      </c>
      <c r="H95" s="95" t="str">
        <f t="shared" si="4"/>
        <v>llama3.1</v>
      </c>
      <c r="J95" t="str" cm="1">
        <f t="array" ref="J95">_xlfn.TEXTJOIN(",", TRUE, IF(C95:F95=MAX(C95:F95), $C$1:$F$1, ""))</f>
        <v>llama3.1</v>
      </c>
      <c r="K95">
        <f t="shared" si="5"/>
        <v>0</v>
      </c>
    </row>
    <row r="97" spans="3:11" x14ac:dyDescent="0.2">
      <c r="C97" s="5">
        <f>AVERAGE(C2:C95)</f>
        <v>0.76048404255319169</v>
      </c>
      <c r="D97" s="5">
        <f t="shared" ref="D97:G97" si="6">AVERAGE(D2:D95)</f>
        <v>0.79832872340425531</v>
      </c>
      <c r="E97" s="5">
        <f t="shared" si="6"/>
        <v>0.67917553191489344</v>
      </c>
      <c r="F97" s="5">
        <f t="shared" si="6"/>
        <v>0.76504680851063833</v>
      </c>
      <c r="G97" s="7">
        <f t="shared" si="6"/>
        <v>0.89483297872340428</v>
      </c>
      <c r="K97">
        <f>SUM(K2:K95)</f>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9C322-6510-E347-87D0-5E90BC0578A2}">
  <dimension ref="A1:I72"/>
  <sheetViews>
    <sheetView topLeftCell="A41" workbookViewId="0">
      <selection activeCell="C72" sqref="C72:G72"/>
    </sheetView>
  </sheetViews>
  <sheetFormatPr baseColWidth="10" defaultRowHeight="16" x14ac:dyDescent="0.2"/>
  <cols>
    <col min="2" max="2" width="10.83203125" hidden="1" customWidth="1"/>
    <col min="9" max="9" width="25.5" customWidth="1"/>
  </cols>
  <sheetData>
    <row r="1" spans="1:8" x14ac:dyDescent="0.2">
      <c r="A1" s="1" t="s">
        <v>0</v>
      </c>
      <c r="B1" s="1" t="s">
        <v>1</v>
      </c>
      <c r="C1" s="3" t="s">
        <v>2</v>
      </c>
      <c r="D1" s="3" t="s">
        <v>3</v>
      </c>
      <c r="E1" s="3" t="s">
        <v>6</v>
      </c>
      <c r="F1" s="3" t="s">
        <v>7</v>
      </c>
      <c r="G1" s="3" t="s">
        <v>4</v>
      </c>
      <c r="H1" s="1" t="s">
        <v>5</v>
      </c>
    </row>
    <row r="2" spans="1:8" x14ac:dyDescent="0.2">
      <c r="A2" s="2">
        <v>1</v>
      </c>
      <c r="B2" s="2">
        <v>1</v>
      </c>
      <c r="C2" s="4">
        <v>0.85709999999999997</v>
      </c>
      <c r="D2" s="4">
        <v>0.9</v>
      </c>
      <c r="E2" s="4">
        <v>0.8</v>
      </c>
      <c r="F2" s="4">
        <v>0.97140000000000004</v>
      </c>
      <c r="G2" s="4">
        <f>MAX(C2:F2)</f>
        <v>0.97140000000000004</v>
      </c>
      <c r="H2" s="2" t="str">
        <f>IF(G2=F2,$F$1,IF(G2=E2,$E$1,IF(G2=D2,$D$1,IF(G2=C2,$C$1,""))))</f>
        <v>phi4</v>
      </c>
    </row>
    <row r="3" spans="1:8" x14ac:dyDescent="0.2">
      <c r="A3" s="2">
        <v>2</v>
      </c>
      <c r="B3" s="2">
        <v>2</v>
      </c>
      <c r="C3" s="4">
        <v>0.42859999999999998</v>
      </c>
      <c r="D3" s="4">
        <v>0.87139999999999995</v>
      </c>
      <c r="E3" s="4">
        <v>0.5</v>
      </c>
      <c r="F3" s="4">
        <v>0.78569999999999995</v>
      </c>
      <c r="G3" s="4">
        <f t="shared" ref="G3:G57" si="0">MAX(C3:F3)</f>
        <v>0.87139999999999995</v>
      </c>
      <c r="H3" s="2" t="str">
        <f t="shared" ref="H3:H57" si="1">IF(G3=F3,$F$1,IF(G3=E3,$E$1,IF(G3=D3,$D$1,IF(G3=C3,$C$1,""))))</f>
        <v>ftphi4</v>
      </c>
    </row>
    <row r="4" spans="1:8" x14ac:dyDescent="0.2">
      <c r="A4" s="2">
        <v>3</v>
      </c>
      <c r="B4" s="2">
        <v>3</v>
      </c>
      <c r="C4" s="4">
        <v>0.78569999999999995</v>
      </c>
      <c r="D4" s="4">
        <v>0.85709999999999997</v>
      </c>
      <c r="E4" s="4">
        <v>0.64290000000000003</v>
      </c>
      <c r="F4" s="4">
        <v>0.9143</v>
      </c>
      <c r="G4" s="4">
        <f t="shared" si="0"/>
        <v>0.9143</v>
      </c>
      <c r="H4" s="2" t="str">
        <f t="shared" si="1"/>
        <v>phi4</v>
      </c>
    </row>
    <row r="5" spans="1:8" x14ac:dyDescent="0.2">
      <c r="A5" s="2">
        <v>4</v>
      </c>
      <c r="B5" s="2">
        <v>4</v>
      </c>
      <c r="C5" s="4">
        <v>0.78569999999999995</v>
      </c>
      <c r="D5" s="4">
        <v>0.6714</v>
      </c>
      <c r="E5" s="4">
        <v>0.65710000000000002</v>
      </c>
      <c r="F5" s="4">
        <v>0.6</v>
      </c>
      <c r="G5" s="4">
        <f t="shared" si="0"/>
        <v>0.78569999999999995</v>
      </c>
      <c r="H5" s="2" t="str">
        <f t="shared" si="1"/>
        <v>ftllama3.1</v>
      </c>
    </row>
    <row r="6" spans="1:8" x14ac:dyDescent="0.2">
      <c r="A6" s="2">
        <v>5</v>
      </c>
      <c r="B6" s="2">
        <v>5</v>
      </c>
      <c r="C6" s="4">
        <v>0.98570000000000002</v>
      </c>
      <c r="D6" s="4">
        <v>0.95709999999999995</v>
      </c>
      <c r="E6" s="4">
        <v>0.84289999999999998</v>
      </c>
      <c r="F6" s="4">
        <v>0.87139999999999995</v>
      </c>
      <c r="G6" s="4">
        <f t="shared" si="0"/>
        <v>0.98570000000000002</v>
      </c>
      <c r="H6" s="2" t="str">
        <f t="shared" si="1"/>
        <v>ftllama3.1</v>
      </c>
    </row>
    <row r="7" spans="1:8" x14ac:dyDescent="0.2">
      <c r="A7" s="2">
        <v>6</v>
      </c>
      <c r="B7" s="2">
        <v>6</v>
      </c>
      <c r="C7" s="4">
        <v>0.97140000000000004</v>
      </c>
      <c r="D7" s="4">
        <v>0.7</v>
      </c>
      <c r="E7" s="4">
        <v>0.85709999999999997</v>
      </c>
      <c r="F7" s="4">
        <v>0.88570000000000004</v>
      </c>
      <c r="G7" s="4">
        <f t="shared" si="0"/>
        <v>0.97140000000000004</v>
      </c>
      <c r="H7" s="2" t="str">
        <f t="shared" si="1"/>
        <v>ftllama3.1</v>
      </c>
    </row>
    <row r="8" spans="1:8" x14ac:dyDescent="0.2">
      <c r="A8" s="2">
        <v>7</v>
      </c>
      <c r="B8" s="2">
        <v>7</v>
      </c>
      <c r="C8" s="4">
        <v>0.92859999999999998</v>
      </c>
      <c r="D8" s="4">
        <v>0.87139999999999995</v>
      </c>
      <c r="E8" s="4">
        <v>0.68569999999999998</v>
      </c>
      <c r="F8" s="4">
        <v>0.87139999999999995</v>
      </c>
      <c r="G8" s="4">
        <f t="shared" si="0"/>
        <v>0.92859999999999998</v>
      </c>
      <c r="H8" s="2" t="str">
        <f t="shared" si="1"/>
        <v>ftllama3.1</v>
      </c>
    </row>
    <row r="9" spans="1:8" x14ac:dyDescent="0.2">
      <c r="A9" s="2">
        <v>8</v>
      </c>
      <c r="B9" s="2">
        <v>8</v>
      </c>
      <c r="C9" s="4">
        <v>0.98570000000000002</v>
      </c>
      <c r="D9" s="4">
        <v>0.84289999999999998</v>
      </c>
      <c r="E9" s="4">
        <v>0.95709999999999995</v>
      </c>
      <c r="F9" s="4">
        <v>0.92859999999999998</v>
      </c>
      <c r="G9" s="4">
        <f t="shared" si="0"/>
        <v>0.98570000000000002</v>
      </c>
      <c r="H9" s="2" t="str">
        <f t="shared" si="1"/>
        <v>ftllama3.1</v>
      </c>
    </row>
    <row r="10" spans="1:8" x14ac:dyDescent="0.2">
      <c r="A10" s="2">
        <v>9</v>
      </c>
      <c r="B10" s="2">
        <v>9</v>
      </c>
      <c r="C10" s="4">
        <v>0.81430000000000002</v>
      </c>
      <c r="D10" s="4">
        <v>0.8286</v>
      </c>
      <c r="E10" s="4">
        <v>0.84289999999999998</v>
      </c>
      <c r="F10" s="4">
        <v>0.92859999999999998</v>
      </c>
      <c r="G10" s="4">
        <f t="shared" si="0"/>
        <v>0.92859999999999998</v>
      </c>
      <c r="H10" s="2" t="str">
        <f t="shared" si="1"/>
        <v>phi4</v>
      </c>
    </row>
    <row r="11" spans="1:8" x14ac:dyDescent="0.2">
      <c r="A11" s="2">
        <v>10</v>
      </c>
      <c r="B11" s="2">
        <v>10</v>
      </c>
      <c r="C11" s="4">
        <v>0.78569999999999995</v>
      </c>
      <c r="D11" s="4">
        <v>0.62860000000000005</v>
      </c>
      <c r="E11" s="4">
        <v>0.7571</v>
      </c>
      <c r="F11" s="4">
        <v>0.5</v>
      </c>
      <c r="G11" s="4">
        <f t="shared" si="0"/>
        <v>0.78569999999999995</v>
      </c>
      <c r="H11" s="2" t="str">
        <f t="shared" si="1"/>
        <v>ftllama3.1</v>
      </c>
    </row>
    <row r="12" spans="1:8" x14ac:dyDescent="0.2">
      <c r="A12" s="2">
        <v>11</v>
      </c>
      <c r="B12" s="2">
        <v>11</v>
      </c>
      <c r="C12" s="4">
        <v>0.85709999999999997</v>
      </c>
      <c r="D12" s="4">
        <v>0.87139999999999995</v>
      </c>
      <c r="E12" s="4">
        <v>0.6714</v>
      </c>
      <c r="F12" s="4">
        <v>0.5</v>
      </c>
      <c r="G12" s="4">
        <f t="shared" si="0"/>
        <v>0.87139999999999995</v>
      </c>
      <c r="H12" s="2" t="str">
        <f t="shared" si="1"/>
        <v>ftphi4</v>
      </c>
    </row>
    <row r="13" spans="1:8" x14ac:dyDescent="0.2">
      <c r="A13" s="2">
        <v>12</v>
      </c>
      <c r="B13" s="2">
        <v>12</v>
      </c>
      <c r="C13" s="4">
        <v>0.65710000000000002</v>
      </c>
      <c r="D13" s="4">
        <v>0.72860000000000003</v>
      </c>
      <c r="E13" s="4">
        <v>0.7</v>
      </c>
      <c r="F13" s="4">
        <v>0.77139999999999997</v>
      </c>
      <c r="G13" s="4">
        <f t="shared" si="0"/>
        <v>0.77139999999999997</v>
      </c>
      <c r="H13" s="2" t="str">
        <f t="shared" si="1"/>
        <v>phi4</v>
      </c>
    </row>
    <row r="14" spans="1:8" x14ac:dyDescent="0.2">
      <c r="A14" s="2">
        <v>13</v>
      </c>
      <c r="B14" s="2">
        <v>13</v>
      </c>
      <c r="C14" s="4">
        <v>0.61429999999999996</v>
      </c>
      <c r="D14" s="4">
        <v>0.85709999999999997</v>
      </c>
      <c r="E14" s="4">
        <v>0.51429999999999998</v>
      </c>
      <c r="F14" s="4">
        <v>0.77139999999999997</v>
      </c>
      <c r="G14" s="4">
        <f t="shared" si="0"/>
        <v>0.85709999999999997</v>
      </c>
      <c r="H14" s="2" t="str">
        <f t="shared" si="1"/>
        <v>ftphi4</v>
      </c>
    </row>
    <row r="15" spans="1:8" x14ac:dyDescent="0.2">
      <c r="A15" s="2">
        <v>14</v>
      </c>
      <c r="B15" s="2">
        <v>14</v>
      </c>
      <c r="C15" s="4">
        <v>0.8286</v>
      </c>
      <c r="D15" s="4">
        <v>0.92859999999999998</v>
      </c>
      <c r="E15" s="4">
        <v>0.57140000000000002</v>
      </c>
      <c r="F15" s="4">
        <v>0.88570000000000004</v>
      </c>
      <c r="G15" s="4">
        <f t="shared" si="0"/>
        <v>0.92859999999999998</v>
      </c>
      <c r="H15" s="2" t="str">
        <f t="shared" si="1"/>
        <v>ftphi4</v>
      </c>
    </row>
    <row r="16" spans="1:8" x14ac:dyDescent="0.2">
      <c r="A16" s="2">
        <v>15</v>
      </c>
      <c r="B16" s="2">
        <v>15</v>
      </c>
      <c r="C16" s="4">
        <v>0.94289999999999996</v>
      </c>
      <c r="D16" s="4">
        <v>0.72860000000000003</v>
      </c>
      <c r="E16" s="4">
        <v>0.51429999999999998</v>
      </c>
      <c r="F16" s="4">
        <v>0.1714</v>
      </c>
      <c r="G16" s="4">
        <f t="shared" si="0"/>
        <v>0.94289999999999996</v>
      </c>
      <c r="H16" s="2" t="str">
        <f t="shared" si="1"/>
        <v>ftllama3.1</v>
      </c>
    </row>
    <row r="17" spans="1:8" x14ac:dyDescent="0.2">
      <c r="A17" s="2">
        <v>16</v>
      </c>
      <c r="B17" s="2">
        <v>16</v>
      </c>
      <c r="C17" s="4">
        <v>0.92859999999999998</v>
      </c>
      <c r="D17" s="4">
        <v>0.85709999999999997</v>
      </c>
      <c r="E17" s="4">
        <v>0.65710000000000002</v>
      </c>
      <c r="F17" s="4">
        <v>0.34289999999999998</v>
      </c>
      <c r="G17" s="4">
        <f t="shared" si="0"/>
        <v>0.92859999999999998</v>
      </c>
      <c r="H17" s="2" t="str">
        <f t="shared" si="1"/>
        <v>ftllama3.1</v>
      </c>
    </row>
    <row r="18" spans="1:8" x14ac:dyDescent="0.2">
      <c r="A18" s="2">
        <v>17</v>
      </c>
      <c r="B18" s="2">
        <v>17</v>
      </c>
      <c r="C18" s="4">
        <v>0.57140000000000002</v>
      </c>
      <c r="D18" s="4">
        <v>0.97140000000000004</v>
      </c>
      <c r="E18" s="4">
        <v>0.78569999999999995</v>
      </c>
      <c r="F18" s="4">
        <v>0.7429</v>
      </c>
      <c r="G18" s="4">
        <f t="shared" si="0"/>
        <v>0.97140000000000004</v>
      </c>
      <c r="H18" s="2" t="str">
        <f t="shared" si="1"/>
        <v>ftphi4</v>
      </c>
    </row>
    <row r="19" spans="1:8" x14ac:dyDescent="0.2">
      <c r="A19" s="2">
        <v>18</v>
      </c>
      <c r="B19" s="2">
        <v>18</v>
      </c>
      <c r="C19" s="4">
        <v>0.81430000000000002</v>
      </c>
      <c r="D19" s="4">
        <v>0.97140000000000004</v>
      </c>
      <c r="E19" s="4">
        <v>0.57140000000000002</v>
      </c>
      <c r="F19" s="4">
        <v>0.85709999999999997</v>
      </c>
      <c r="G19" s="4">
        <f t="shared" si="0"/>
        <v>0.97140000000000004</v>
      </c>
      <c r="H19" s="2" t="str">
        <f t="shared" si="1"/>
        <v>ftphi4</v>
      </c>
    </row>
    <row r="20" spans="1:8" x14ac:dyDescent="0.2">
      <c r="A20" s="2">
        <v>19</v>
      </c>
      <c r="B20" s="2">
        <v>19</v>
      </c>
      <c r="C20" s="4">
        <v>1</v>
      </c>
      <c r="D20" s="4">
        <v>0.98570000000000002</v>
      </c>
      <c r="E20" s="4">
        <v>0.7571</v>
      </c>
      <c r="F20" s="4">
        <v>0.72860000000000003</v>
      </c>
      <c r="G20" s="4">
        <f t="shared" si="0"/>
        <v>1</v>
      </c>
      <c r="H20" s="2" t="str">
        <f t="shared" si="1"/>
        <v>ftllama3.1</v>
      </c>
    </row>
    <row r="21" spans="1:8" x14ac:dyDescent="0.2">
      <c r="A21" s="2">
        <v>20</v>
      </c>
      <c r="B21" s="2">
        <v>20</v>
      </c>
      <c r="C21" s="4">
        <v>0.95709999999999995</v>
      </c>
      <c r="D21" s="4">
        <v>0.97140000000000004</v>
      </c>
      <c r="E21" s="4">
        <v>0.88570000000000004</v>
      </c>
      <c r="F21" s="4">
        <v>0.8286</v>
      </c>
      <c r="G21" s="4">
        <f t="shared" si="0"/>
        <v>0.97140000000000004</v>
      </c>
      <c r="H21" s="2" t="str">
        <f t="shared" si="1"/>
        <v>ftphi4</v>
      </c>
    </row>
    <row r="22" spans="1:8" x14ac:dyDescent="0.2">
      <c r="A22" s="2">
        <v>21</v>
      </c>
      <c r="B22" s="2">
        <v>21</v>
      </c>
      <c r="C22" s="4">
        <v>0.97140000000000004</v>
      </c>
      <c r="D22" s="4">
        <v>0.9</v>
      </c>
      <c r="E22" s="4">
        <v>0.81430000000000002</v>
      </c>
      <c r="F22" s="4">
        <v>0.72860000000000003</v>
      </c>
      <c r="G22" s="4">
        <f t="shared" si="0"/>
        <v>0.97140000000000004</v>
      </c>
      <c r="H22" s="2" t="str">
        <f t="shared" si="1"/>
        <v>ftllama3.1</v>
      </c>
    </row>
    <row r="23" spans="1:8" x14ac:dyDescent="0.2">
      <c r="A23" s="2">
        <v>22</v>
      </c>
      <c r="B23" s="2">
        <v>22</v>
      </c>
      <c r="C23" s="4">
        <v>0.9</v>
      </c>
      <c r="D23" s="4">
        <v>1</v>
      </c>
      <c r="E23" s="4">
        <v>0.72860000000000003</v>
      </c>
      <c r="F23" s="4">
        <v>0.54290000000000005</v>
      </c>
      <c r="G23" s="4">
        <f t="shared" si="0"/>
        <v>1</v>
      </c>
      <c r="H23" s="2" t="str">
        <f t="shared" si="1"/>
        <v>ftphi4</v>
      </c>
    </row>
    <row r="24" spans="1:8" x14ac:dyDescent="0.2">
      <c r="A24" s="2">
        <v>23</v>
      </c>
      <c r="B24" s="2">
        <v>23</v>
      </c>
      <c r="C24" s="4">
        <v>0.94289999999999996</v>
      </c>
      <c r="D24" s="4">
        <v>0.97140000000000004</v>
      </c>
      <c r="E24" s="4">
        <v>0.7</v>
      </c>
      <c r="F24" s="4">
        <v>0.85709999999999997</v>
      </c>
      <c r="G24" s="4">
        <f t="shared" si="0"/>
        <v>0.97140000000000004</v>
      </c>
      <c r="H24" s="2" t="str">
        <f t="shared" si="1"/>
        <v>ftphi4</v>
      </c>
    </row>
    <row r="25" spans="1:8" x14ac:dyDescent="0.2">
      <c r="A25" s="2">
        <v>24</v>
      </c>
      <c r="B25" s="2">
        <v>24</v>
      </c>
      <c r="C25" s="4">
        <v>0.8</v>
      </c>
      <c r="D25" s="4">
        <v>0.81430000000000002</v>
      </c>
      <c r="E25" s="4">
        <v>0.6714</v>
      </c>
      <c r="F25" s="4">
        <v>0.5857</v>
      </c>
      <c r="G25" s="4">
        <f t="shared" si="0"/>
        <v>0.81430000000000002</v>
      </c>
      <c r="H25" s="2" t="str">
        <f t="shared" si="1"/>
        <v>ftphi4</v>
      </c>
    </row>
    <row r="26" spans="1:8" x14ac:dyDescent="0.2">
      <c r="A26" s="2">
        <v>25</v>
      </c>
      <c r="B26" s="2">
        <v>25</v>
      </c>
      <c r="C26" s="4">
        <v>0.87139999999999995</v>
      </c>
      <c r="D26" s="4">
        <v>0.94289999999999996</v>
      </c>
      <c r="E26" s="4">
        <v>0.72860000000000003</v>
      </c>
      <c r="F26" s="4">
        <v>0.5857</v>
      </c>
      <c r="G26" s="4">
        <f t="shared" si="0"/>
        <v>0.94289999999999996</v>
      </c>
      <c r="H26" s="2" t="str">
        <f t="shared" si="1"/>
        <v>ftphi4</v>
      </c>
    </row>
    <row r="27" spans="1:8" x14ac:dyDescent="0.2">
      <c r="A27" s="2">
        <v>26</v>
      </c>
      <c r="B27" s="2">
        <v>26</v>
      </c>
      <c r="C27" s="4">
        <v>0.81430000000000002</v>
      </c>
      <c r="D27" s="4">
        <v>0.72860000000000003</v>
      </c>
      <c r="E27" s="4">
        <v>0.65710000000000002</v>
      </c>
      <c r="F27" s="4">
        <v>0.78569999999999995</v>
      </c>
      <c r="G27" s="4">
        <f t="shared" si="0"/>
        <v>0.81430000000000002</v>
      </c>
      <c r="H27" s="2" t="str">
        <f t="shared" si="1"/>
        <v>ftllama3.1</v>
      </c>
    </row>
    <row r="28" spans="1:8" x14ac:dyDescent="0.2">
      <c r="A28" s="2">
        <v>27</v>
      </c>
      <c r="B28" s="2">
        <v>27</v>
      </c>
      <c r="C28" s="4">
        <v>0.8</v>
      </c>
      <c r="D28" s="4">
        <v>0.9143</v>
      </c>
      <c r="E28" s="4">
        <v>0.81430000000000002</v>
      </c>
      <c r="F28" s="4">
        <v>0.94289999999999996</v>
      </c>
      <c r="G28" s="4">
        <f t="shared" si="0"/>
        <v>0.94289999999999996</v>
      </c>
      <c r="H28" s="2" t="str">
        <f t="shared" si="1"/>
        <v>phi4</v>
      </c>
    </row>
    <row r="29" spans="1:8" x14ac:dyDescent="0.2">
      <c r="A29" s="2">
        <v>28</v>
      </c>
      <c r="B29" s="2">
        <v>28</v>
      </c>
      <c r="C29" s="4">
        <v>1</v>
      </c>
      <c r="D29" s="4">
        <v>0.87139999999999995</v>
      </c>
      <c r="E29" s="4">
        <v>0.88570000000000004</v>
      </c>
      <c r="F29" s="4">
        <v>0.97140000000000004</v>
      </c>
      <c r="G29" s="4">
        <f t="shared" si="0"/>
        <v>1</v>
      </c>
      <c r="H29" s="2" t="str">
        <f t="shared" si="1"/>
        <v>ftllama3.1</v>
      </c>
    </row>
    <row r="30" spans="1:8" x14ac:dyDescent="0.2">
      <c r="A30" s="2">
        <v>29</v>
      </c>
      <c r="B30" s="2">
        <v>29</v>
      </c>
      <c r="C30" s="4">
        <v>0.9143</v>
      </c>
      <c r="D30" s="4">
        <v>0.81430000000000002</v>
      </c>
      <c r="E30" s="4">
        <v>0.8</v>
      </c>
      <c r="F30" s="4">
        <v>0.92859999999999998</v>
      </c>
      <c r="G30" s="4">
        <f t="shared" si="0"/>
        <v>0.92859999999999998</v>
      </c>
      <c r="H30" s="2" t="str">
        <f t="shared" si="1"/>
        <v>phi4</v>
      </c>
    </row>
    <row r="31" spans="1:8" x14ac:dyDescent="0.2">
      <c r="A31" s="2">
        <v>30</v>
      </c>
      <c r="B31" s="2">
        <v>30</v>
      </c>
      <c r="C31" s="4">
        <v>0.57140000000000002</v>
      </c>
      <c r="D31" s="4">
        <v>0.6</v>
      </c>
      <c r="E31" s="4">
        <v>0.65710000000000002</v>
      </c>
      <c r="F31" s="4">
        <v>0.77139999999999997</v>
      </c>
      <c r="G31" s="4">
        <f t="shared" si="0"/>
        <v>0.77139999999999997</v>
      </c>
      <c r="H31" s="2" t="str">
        <f t="shared" si="1"/>
        <v>phi4</v>
      </c>
    </row>
    <row r="32" spans="1:8" x14ac:dyDescent="0.2">
      <c r="A32" s="2">
        <v>31</v>
      </c>
      <c r="B32" s="2">
        <v>31</v>
      </c>
      <c r="C32" s="4">
        <v>0.87139999999999995</v>
      </c>
      <c r="D32" s="4">
        <v>0.85709999999999997</v>
      </c>
      <c r="E32" s="4">
        <v>0.7429</v>
      </c>
      <c r="F32" s="4">
        <v>0.78569999999999995</v>
      </c>
      <c r="G32" s="4">
        <f t="shared" si="0"/>
        <v>0.87139999999999995</v>
      </c>
      <c r="H32" s="2" t="str">
        <f t="shared" si="1"/>
        <v>ftllama3.1</v>
      </c>
    </row>
    <row r="33" spans="1:8" x14ac:dyDescent="0.2">
      <c r="A33" s="2">
        <v>32</v>
      </c>
      <c r="B33" s="2">
        <v>32</v>
      </c>
      <c r="C33" s="4">
        <v>1</v>
      </c>
      <c r="D33" s="4">
        <v>0.92859999999999998</v>
      </c>
      <c r="E33" s="4">
        <v>0.85709999999999997</v>
      </c>
      <c r="F33" s="4">
        <v>0.77139999999999997</v>
      </c>
      <c r="G33" s="4">
        <f t="shared" si="0"/>
        <v>1</v>
      </c>
      <c r="H33" s="2" t="str">
        <f t="shared" si="1"/>
        <v>ftllama3.1</v>
      </c>
    </row>
    <row r="34" spans="1:8" x14ac:dyDescent="0.2">
      <c r="A34" s="2">
        <v>33</v>
      </c>
      <c r="B34" s="2">
        <v>33</v>
      </c>
      <c r="C34" s="4">
        <v>0.45710000000000001</v>
      </c>
      <c r="D34" s="4">
        <v>0.8286</v>
      </c>
      <c r="E34" s="4">
        <v>0.55710000000000004</v>
      </c>
      <c r="F34" s="4">
        <v>0.72860000000000003</v>
      </c>
      <c r="G34" s="4">
        <f t="shared" si="0"/>
        <v>0.8286</v>
      </c>
      <c r="H34" s="2" t="str">
        <f t="shared" si="1"/>
        <v>ftphi4</v>
      </c>
    </row>
    <row r="35" spans="1:8" x14ac:dyDescent="0.2">
      <c r="A35" s="2">
        <v>34</v>
      </c>
      <c r="B35" s="2">
        <v>34</v>
      </c>
      <c r="C35" s="4">
        <v>0.7429</v>
      </c>
      <c r="D35" s="4">
        <v>0.88570000000000004</v>
      </c>
      <c r="E35" s="4">
        <v>0.77139999999999997</v>
      </c>
      <c r="F35" s="4">
        <v>0.94289999999999996</v>
      </c>
      <c r="G35" s="4">
        <f t="shared" si="0"/>
        <v>0.94289999999999996</v>
      </c>
      <c r="H35" s="2" t="str">
        <f t="shared" si="1"/>
        <v>phi4</v>
      </c>
    </row>
    <row r="36" spans="1:8" x14ac:dyDescent="0.2">
      <c r="A36" s="2">
        <v>35</v>
      </c>
      <c r="B36" s="2">
        <v>35</v>
      </c>
      <c r="C36" s="4">
        <v>0.62860000000000005</v>
      </c>
      <c r="D36" s="4">
        <v>0.78569999999999995</v>
      </c>
      <c r="E36" s="4">
        <v>0.85709999999999997</v>
      </c>
      <c r="F36" s="4">
        <v>0.94289999999999996</v>
      </c>
      <c r="G36" s="4">
        <f t="shared" si="0"/>
        <v>0.94289999999999996</v>
      </c>
      <c r="H36" s="2" t="str">
        <f t="shared" si="1"/>
        <v>phi4</v>
      </c>
    </row>
    <row r="37" spans="1:8" x14ac:dyDescent="0.2">
      <c r="A37" s="2">
        <v>36</v>
      </c>
      <c r="B37" s="2">
        <v>36</v>
      </c>
      <c r="C37" s="4">
        <v>0.64290000000000003</v>
      </c>
      <c r="D37" s="4">
        <v>0.44290000000000002</v>
      </c>
      <c r="E37" s="4">
        <v>0.42859999999999998</v>
      </c>
      <c r="F37" s="4">
        <v>0.48570000000000002</v>
      </c>
      <c r="G37" s="4">
        <f t="shared" si="0"/>
        <v>0.64290000000000003</v>
      </c>
      <c r="H37" s="2" t="str">
        <f t="shared" si="1"/>
        <v>ftllama3.1</v>
      </c>
    </row>
    <row r="38" spans="1:8" x14ac:dyDescent="0.2">
      <c r="A38" s="2">
        <v>37</v>
      </c>
      <c r="B38" s="2">
        <v>37</v>
      </c>
      <c r="C38" s="4">
        <v>0.84289999999999998</v>
      </c>
      <c r="D38" s="4">
        <v>0.6714</v>
      </c>
      <c r="E38" s="4">
        <v>0.51429999999999998</v>
      </c>
      <c r="F38" s="4">
        <v>0.9143</v>
      </c>
      <c r="G38" s="4">
        <f t="shared" si="0"/>
        <v>0.9143</v>
      </c>
      <c r="H38" s="2" t="str">
        <f t="shared" si="1"/>
        <v>phi4</v>
      </c>
    </row>
    <row r="39" spans="1:8" x14ac:dyDescent="0.2">
      <c r="A39" s="2">
        <v>38</v>
      </c>
      <c r="B39" s="2">
        <v>38</v>
      </c>
      <c r="C39" s="4">
        <v>0.6714</v>
      </c>
      <c r="D39" s="4">
        <v>0.84289999999999998</v>
      </c>
      <c r="E39" s="4">
        <v>0.44290000000000002</v>
      </c>
      <c r="F39" s="4">
        <v>0.7429</v>
      </c>
      <c r="G39" s="4">
        <f t="shared" si="0"/>
        <v>0.84289999999999998</v>
      </c>
      <c r="H39" s="2" t="str">
        <f t="shared" si="1"/>
        <v>ftphi4</v>
      </c>
    </row>
    <row r="40" spans="1:8" x14ac:dyDescent="0.2">
      <c r="A40" s="2">
        <v>39</v>
      </c>
      <c r="B40" s="2">
        <v>39</v>
      </c>
      <c r="C40" s="4">
        <v>0.85709999999999997</v>
      </c>
      <c r="D40" s="4">
        <v>0.8286</v>
      </c>
      <c r="E40" s="4">
        <v>0.72860000000000003</v>
      </c>
      <c r="F40" s="4">
        <v>0.84289999999999998</v>
      </c>
      <c r="G40" s="4">
        <f t="shared" si="0"/>
        <v>0.85709999999999997</v>
      </c>
      <c r="H40" s="2" t="str">
        <f t="shared" si="1"/>
        <v>ftllama3.1</v>
      </c>
    </row>
    <row r="41" spans="1:8" x14ac:dyDescent="0.2">
      <c r="A41" s="2">
        <v>40</v>
      </c>
      <c r="B41" s="2">
        <v>49</v>
      </c>
      <c r="C41" s="4">
        <v>0.98570000000000002</v>
      </c>
      <c r="D41" s="4">
        <v>0.77139999999999997</v>
      </c>
      <c r="E41" s="4">
        <v>0.7</v>
      </c>
      <c r="F41" s="4">
        <v>0.95709999999999995</v>
      </c>
      <c r="G41" s="4">
        <f t="shared" si="0"/>
        <v>0.98570000000000002</v>
      </c>
      <c r="H41" s="2" t="str">
        <f t="shared" si="1"/>
        <v>ftllama3.1</v>
      </c>
    </row>
    <row r="42" spans="1:8" x14ac:dyDescent="0.2">
      <c r="A42" s="2">
        <v>41</v>
      </c>
      <c r="B42" s="2">
        <v>50</v>
      </c>
      <c r="C42" s="4">
        <v>0.85709999999999997</v>
      </c>
      <c r="D42" s="4">
        <v>0.78569999999999995</v>
      </c>
      <c r="E42" s="4">
        <v>0.1714</v>
      </c>
      <c r="F42" s="4">
        <v>0.87139999999999995</v>
      </c>
      <c r="G42" s="4">
        <f t="shared" si="0"/>
        <v>0.87139999999999995</v>
      </c>
      <c r="H42" s="2" t="str">
        <f t="shared" si="1"/>
        <v>phi4</v>
      </c>
    </row>
    <row r="43" spans="1:8" x14ac:dyDescent="0.2">
      <c r="A43" s="2">
        <v>42</v>
      </c>
      <c r="B43" s="2">
        <v>51</v>
      </c>
      <c r="C43" s="4">
        <v>0.65710000000000002</v>
      </c>
      <c r="D43" s="4">
        <v>0.8</v>
      </c>
      <c r="E43" s="4">
        <v>0.45710000000000001</v>
      </c>
      <c r="F43" s="4">
        <v>0.7</v>
      </c>
      <c r="G43" s="4">
        <f t="shared" si="0"/>
        <v>0.8</v>
      </c>
      <c r="H43" s="2" t="str">
        <f t="shared" si="1"/>
        <v>ftphi4</v>
      </c>
    </row>
    <row r="44" spans="1:8" x14ac:dyDescent="0.2">
      <c r="A44" s="2">
        <v>43</v>
      </c>
      <c r="B44" s="2">
        <v>52</v>
      </c>
      <c r="C44" s="4">
        <v>1</v>
      </c>
      <c r="D44" s="4">
        <v>0.8</v>
      </c>
      <c r="E44" s="4">
        <v>0.62860000000000005</v>
      </c>
      <c r="F44" s="4">
        <v>0.94289999999999996</v>
      </c>
      <c r="G44" s="4">
        <f t="shared" si="0"/>
        <v>1</v>
      </c>
      <c r="H44" s="2" t="str">
        <f t="shared" si="1"/>
        <v>ftllama3.1</v>
      </c>
    </row>
    <row r="45" spans="1:8" x14ac:dyDescent="0.2">
      <c r="A45" s="2">
        <v>44</v>
      </c>
      <c r="B45" s="2">
        <v>53</v>
      </c>
      <c r="C45" s="4">
        <v>0.71430000000000005</v>
      </c>
      <c r="D45" s="4">
        <v>0.54290000000000005</v>
      </c>
      <c r="E45" s="4">
        <v>0.64290000000000003</v>
      </c>
      <c r="F45" s="4">
        <v>0.6</v>
      </c>
      <c r="G45" s="4">
        <f t="shared" si="0"/>
        <v>0.71430000000000005</v>
      </c>
      <c r="H45" s="2" t="str">
        <f t="shared" si="1"/>
        <v>ftllama3.1</v>
      </c>
    </row>
    <row r="46" spans="1:8" x14ac:dyDescent="0.2">
      <c r="A46" s="2">
        <v>45</v>
      </c>
      <c r="B46" s="2">
        <v>54</v>
      </c>
      <c r="C46" s="4">
        <v>0</v>
      </c>
      <c r="D46" s="4">
        <v>0.64290000000000003</v>
      </c>
      <c r="E46" s="4">
        <v>0</v>
      </c>
      <c r="F46" s="4">
        <v>0.88570000000000004</v>
      </c>
      <c r="G46" s="4">
        <f t="shared" si="0"/>
        <v>0.88570000000000004</v>
      </c>
      <c r="H46" s="2" t="str">
        <f t="shared" si="1"/>
        <v>phi4</v>
      </c>
    </row>
    <row r="47" spans="1:8" x14ac:dyDescent="0.2">
      <c r="A47" s="2">
        <v>46</v>
      </c>
      <c r="B47" s="2">
        <v>55</v>
      </c>
      <c r="C47" s="4">
        <v>0.44290000000000002</v>
      </c>
      <c r="D47" s="4">
        <v>0.8286</v>
      </c>
      <c r="E47" s="4">
        <v>0.57140000000000002</v>
      </c>
      <c r="F47" s="4">
        <v>0.92859999999999998</v>
      </c>
      <c r="G47" s="4">
        <f t="shared" si="0"/>
        <v>0.92859999999999998</v>
      </c>
      <c r="H47" s="2" t="str">
        <f t="shared" si="1"/>
        <v>phi4</v>
      </c>
    </row>
    <row r="48" spans="1:8" x14ac:dyDescent="0.2">
      <c r="A48" s="2">
        <v>47</v>
      </c>
      <c r="B48" s="2">
        <v>56</v>
      </c>
      <c r="C48" s="4">
        <v>0.9</v>
      </c>
      <c r="D48" s="4">
        <v>0.72860000000000003</v>
      </c>
      <c r="E48" s="4">
        <v>0.61429999999999996</v>
      </c>
      <c r="F48" s="4">
        <v>0.64290000000000003</v>
      </c>
      <c r="G48" s="4">
        <f t="shared" si="0"/>
        <v>0.9</v>
      </c>
      <c r="H48" s="2" t="str">
        <f t="shared" si="1"/>
        <v>ftllama3.1</v>
      </c>
    </row>
    <row r="49" spans="1:9" x14ac:dyDescent="0.2">
      <c r="A49" s="2">
        <v>48</v>
      </c>
      <c r="B49" s="2">
        <v>57</v>
      </c>
      <c r="C49" s="4">
        <v>0.84289999999999998</v>
      </c>
      <c r="D49" s="4">
        <v>0.78569999999999995</v>
      </c>
      <c r="E49" s="4">
        <v>0.77139999999999997</v>
      </c>
      <c r="F49" s="4">
        <v>0.97140000000000004</v>
      </c>
      <c r="G49" s="4">
        <f t="shared" si="0"/>
        <v>0.97140000000000004</v>
      </c>
      <c r="H49" s="2" t="str">
        <f t="shared" si="1"/>
        <v>phi4</v>
      </c>
      <c r="I49" s="41"/>
    </row>
    <row r="50" spans="1:9" x14ac:dyDescent="0.2">
      <c r="A50" s="2">
        <v>49</v>
      </c>
      <c r="B50" s="2">
        <v>58</v>
      </c>
      <c r="C50" s="4">
        <v>0.65710000000000002</v>
      </c>
      <c r="D50" s="4">
        <v>0.6</v>
      </c>
      <c r="E50" s="98">
        <v>0.71430000000000005</v>
      </c>
      <c r="F50" s="98">
        <v>0.71430000000000005</v>
      </c>
      <c r="G50" s="4">
        <f t="shared" si="0"/>
        <v>0.71430000000000005</v>
      </c>
      <c r="H50" s="2" t="str">
        <f>IF(G50=F50,$F$1,IF(G50=E50,$E$1,IF(G50=D50,$D$1,IF(G50=C50,$C$1,""))))</f>
        <v>phi4</v>
      </c>
      <c r="I50" t="s">
        <v>370</v>
      </c>
    </row>
    <row r="51" spans="1:9" x14ac:dyDescent="0.2">
      <c r="A51" s="2">
        <v>50</v>
      </c>
      <c r="B51" s="2">
        <v>59</v>
      </c>
      <c r="C51" s="4">
        <v>0.88570000000000004</v>
      </c>
      <c r="D51" s="4">
        <v>0.84289999999999998</v>
      </c>
      <c r="E51" s="4">
        <v>0.81430000000000002</v>
      </c>
      <c r="F51" s="4">
        <v>0.8286</v>
      </c>
      <c r="G51" s="4">
        <f t="shared" si="0"/>
        <v>0.88570000000000004</v>
      </c>
      <c r="H51" s="2" t="str">
        <f t="shared" si="1"/>
        <v>ftllama3.1</v>
      </c>
    </row>
    <row r="52" spans="1:9" x14ac:dyDescent="0.2">
      <c r="A52" s="2">
        <v>51</v>
      </c>
      <c r="B52" s="2">
        <v>60</v>
      </c>
      <c r="C52" s="4">
        <v>0.8286</v>
      </c>
      <c r="D52" s="4">
        <v>0.7429</v>
      </c>
      <c r="E52" s="4">
        <v>0.64290000000000003</v>
      </c>
      <c r="F52" s="4">
        <v>0.97140000000000004</v>
      </c>
      <c r="G52" s="4">
        <f t="shared" si="0"/>
        <v>0.97140000000000004</v>
      </c>
      <c r="H52" s="2" t="str">
        <f t="shared" si="1"/>
        <v>phi4</v>
      </c>
    </row>
    <row r="53" spans="1:9" x14ac:dyDescent="0.2">
      <c r="A53" s="2">
        <v>52</v>
      </c>
      <c r="B53" s="2">
        <v>61</v>
      </c>
      <c r="C53" s="4">
        <v>0.65710000000000002</v>
      </c>
      <c r="D53" s="4">
        <v>0.54290000000000005</v>
      </c>
      <c r="E53" s="4">
        <v>0.61429999999999996</v>
      </c>
      <c r="F53" s="4">
        <v>0.7429</v>
      </c>
      <c r="G53" s="4">
        <f t="shared" si="0"/>
        <v>0.7429</v>
      </c>
      <c r="H53" s="2" t="str">
        <f t="shared" si="1"/>
        <v>phi4</v>
      </c>
    </row>
    <row r="54" spans="1:9" x14ac:dyDescent="0.2">
      <c r="A54" s="2">
        <v>53</v>
      </c>
      <c r="B54" s="2">
        <v>62</v>
      </c>
      <c r="C54" s="4">
        <v>0.8286</v>
      </c>
      <c r="D54" s="4">
        <v>0.8</v>
      </c>
      <c r="E54" s="98">
        <v>0.87139999999999995</v>
      </c>
      <c r="F54" s="98">
        <v>0.87139999999999995</v>
      </c>
      <c r="G54" s="4">
        <f t="shared" si="0"/>
        <v>0.87139999999999995</v>
      </c>
      <c r="H54" s="2" t="str">
        <f t="shared" si="1"/>
        <v>phi4</v>
      </c>
      <c r="I54" t="s">
        <v>370</v>
      </c>
    </row>
    <row r="55" spans="1:9" x14ac:dyDescent="0.2">
      <c r="A55" s="2">
        <v>54</v>
      </c>
      <c r="B55" s="2">
        <v>63</v>
      </c>
      <c r="C55" s="4">
        <v>0.85709999999999997</v>
      </c>
      <c r="D55" s="4">
        <v>0.64290000000000003</v>
      </c>
      <c r="E55" s="4">
        <v>0.57140000000000002</v>
      </c>
      <c r="F55" s="4">
        <v>0.7</v>
      </c>
      <c r="G55" s="4">
        <f t="shared" si="0"/>
        <v>0.85709999999999997</v>
      </c>
      <c r="H55" s="2" t="str">
        <f t="shared" si="1"/>
        <v>ftllama3.1</v>
      </c>
    </row>
    <row r="56" spans="1:9" x14ac:dyDescent="0.2">
      <c r="A56" s="2">
        <v>55</v>
      </c>
      <c r="B56" s="2">
        <v>64</v>
      </c>
      <c r="C56" s="4">
        <v>0.52859999999999996</v>
      </c>
      <c r="D56" s="4">
        <v>0.8286</v>
      </c>
      <c r="E56" s="4">
        <v>0.45710000000000001</v>
      </c>
      <c r="F56" s="4">
        <v>0.77139999999999997</v>
      </c>
      <c r="G56" s="4">
        <f t="shared" si="0"/>
        <v>0.8286</v>
      </c>
      <c r="H56" s="2" t="str">
        <f t="shared" si="1"/>
        <v>ftphi4</v>
      </c>
    </row>
    <row r="57" spans="1:9" x14ac:dyDescent="0.2">
      <c r="A57" s="2">
        <v>56</v>
      </c>
      <c r="B57" s="2">
        <v>65</v>
      </c>
      <c r="C57" s="4">
        <v>0.71430000000000005</v>
      </c>
      <c r="D57" s="4">
        <v>0.9143</v>
      </c>
      <c r="E57" s="4">
        <v>0.6714</v>
      </c>
      <c r="F57" s="4">
        <v>0.8286</v>
      </c>
      <c r="G57" s="4">
        <f t="shared" si="0"/>
        <v>0.9143</v>
      </c>
      <c r="H57" s="2" t="str">
        <f t="shared" si="1"/>
        <v>ftphi4</v>
      </c>
    </row>
    <row r="58" spans="1:9" x14ac:dyDescent="0.2">
      <c r="A58" s="2">
        <v>57</v>
      </c>
      <c r="B58" s="2">
        <v>73</v>
      </c>
      <c r="C58" s="4">
        <v>0.84289999999999998</v>
      </c>
      <c r="D58" s="4">
        <v>0.88570000000000004</v>
      </c>
      <c r="E58" s="4">
        <v>0.9143</v>
      </c>
      <c r="F58" s="4">
        <v>0.7571</v>
      </c>
      <c r="G58" s="4">
        <f t="shared" ref="G58:G70" si="2">MAX(C58:F58)</f>
        <v>0.9143</v>
      </c>
      <c r="H58" s="2" t="str">
        <f t="shared" ref="H58:H70" si="3">IF(G58=F58,$F$1,IF(G58=E58,$E$1,IF(G58=D58,$D$1,IF(G58=C58,$C$1,""))))</f>
        <v>llama3.1</v>
      </c>
    </row>
    <row r="59" spans="1:9" x14ac:dyDescent="0.2">
      <c r="A59" s="2">
        <v>58</v>
      </c>
      <c r="B59" s="2">
        <v>74</v>
      </c>
      <c r="C59" s="4">
        <v>0.94289999999999996</v>
      </c>
      <c r="D59" s="4">
        <v>0.7571</v>
      </c>
      <c r="E59" s="4">
        <v>0.95709999999999995</v>
      </c>
      <c r="F59" s="4">
        <v>0.6714</v>
      </c>
      <c r="G59" s="4">
        <f t="shared" si="2"/>
        <v>0.95709999999999995</v>
      </c>
      <c r="H59" s="2" t="str">
        <f t="shared" si="3"/>
        <v>llama3.1</v>
      </c>
    </row>
    <row r="60" spans="1:9" x14ac:dyDescent="0.2">
      <c r="A60" s="2">
        <v>59</v>
      </c>
      <c r="B60" s="2">
        <v>77</v>
      </c>
      <c r="C60" s="4">
        <v>0.1714</v>
      </c>
      <c r="D60" s="4">
        <v>0.72860000000000003</v>
      </c>
      <c r="E60" s="4">
        <v>0.12859999999999999</v>
      </c>
      <c r="F60" s="4">
        <v>0.8</v>
      </c>
      <c r="G60" s="4">
        <f t="shared" si="2"/>
        <v>0.8</v>
      </c>
      <c r="H60" s="2" t="str">
        <f t="shared" si="3"/>
        <v>phi4</v>
      </c>
    </row>
    <row r="61" spans="1:9" x14ac:dyDescent="0.2">
      <c r="A61" s="2">
        <v>60</v>
      </c>
      <c r="B61" s="2">
        <v>78</v>
      </c>
      <c r="C61" s="4">
        <v>0.1</v>
      </c>
      <c r="D61" s="4">
        <v>0.9</v>
      </c>
      <c r="E61" s="4">
        <v>2.86E-2</v>
      </c>
      <c r="F61" s="4">
        <v>0.9143</v>
      </c>
      <c r="G61" s="4">
        <f t="shared" si="2"/>
        <v>0.9143</v>
      </c>
      <c r="H61" s="2" t="str">
        <f t="shared" si="3"/>
        <v>phi4</v>
      </c>
    </row>
    <row r="62" spans="1:9" x14ac:dyDescent="0.2">
      <c r="A62" s="2">
        <v>61</v>
      </c>
      <c r="B62" s="2">
        <v>79</v>
      </c>
      <c r="C62" s="4">
        <v>0.1143</v>
      </c>
      <c r="D62" s="4">
        <v>0.7429</v>
      </c>
      <c r="E62" s="4">
        <v>0.7429</v>
      </c>
      <c r="F62" s="4">
        <v>0.88570000000000004</v>
      </c>
      <c r="G62" s="4">
        <f t="shared" si="2"/>
        <v>0.88570000000000004</v>
      </c>
      <c r="H62" s="2" t="str">
        <f t="shared" si="3"/>
        <v>phi4</v>
      </c>
    </row>
    <row r="63" spans="1:9" x14ac:dyDescent="0.2">
      <c r="A63" s="2">
        <v>62</v>
      </c>
      <c r="B63" s="2">
        <v>80</v>
      </c>
      <c r="C63" s="4">
        <v>0.57140000000000002</v>
      </c>
      <c r="D63" s="4">
        <v>0.85709999999999997</v>
      </c>
      <c r="E63" s="4">
        <v>0.54290000000000005</v>
      </c>
      <c r="F63" s="4">
        <v>0.88570000000000004</v>
      </c>
      <c r="G63" s="4">
        <f t="shared" si="2"/>
        <v>0.88570000000000004</v>
      </c>
      <c r="H63" s="2" t="str">
        <f t="shared" si="3"/>
        <v>phi4</v>
      </c>
    </row>
    <row r="64" spans="1:9" x14ac:dyDescent="0.2">
      <c r="A64" s="2">
        <v>63</v>
      </c>
      <c r="B64" s="2">
        <v>81</v>
      </c>
      <c r="C64" s="4">
        <v>1</v>
      </c>
      <c r="D64" s="4">
        <v>0.88570000000000004</v>
      </c>
      <c r="E64" s="4">
        <v>0.92859999999999998</v>
      </c>
      <c r="F64" s="4">
        <v>0.8</v>
      </c>
      <c r="G64" s="4">
        <f t="shared" si="2"/>
        <v>1</v>
      </c>
      <c r="H64" s="2" t="str">
        <f t="shared" si="3"/>
        <v>ftllama3.1</v>
      </c>
    </row>
    <row r="65" spans="1:8" x14ac:dyDescent="0.2">
      <c r="A65" s="2">
        <v>64</v>
      </c>
      <c r="B65" s="2">
        <v>82</v>
      </c>
      <c r="C65" s="4">
        <v>0.95709999999999995</v>
      </c>
      <c r="D65" s="4">
        <v>0.9143</v>
      </c>
      <c r="E65" s="4">
        <v>0.65710000000000002</v>
      </c>
      <c r="F65" s="4">
        <v>0.78569999999999995</v>
      </c>
      <c r="G65" s="4">
        <f t="shared" si="2"/>
        <v>0.95709999999999995</v>
      </c>
      <c r="H65" s="2" t="str">
        <f t="shared" si="3"/>
        <v>ftllama3.1</v>
      </c>
    </row>
    <row r="66" spans="1:8" x14ac:dyDescent="0.2">
      <c r="A66" s="2">
        <v>65</v>
      </c>
      <c r="B66" s="2">
        <v>83</v>
      </c>
      <c r="C66" s="4">
        <v>0.98570000000000002</v>
      </c>
      <c r="D66" s="4">
        <v>0.95709999999999995</v>
      </c>
      <c r="E66" s="4">
        <v>0.95709999999999995</v>
      </c>
      <c r="F66" s="4">
        <v>0.92859999999999998</v>
      </c>
      <c r="G66" s="4">
        <f t="shared" si="2"/>
        <v>0.98570000000000002</v>
      </c>
      <c r="H66" s="2" t="str">
        <f t="shared" si="3"/>
        <v>ftllama3.1</v>
      </c>
    </row>
    <row r="67" spans="1:8" x14ac:dyDescent="0.2">
      <c r="A67" s="2">
        <v>66</v>
      </c>
      <c r="B67" s="2">
        <v>84</v>
      </c>
      <c r="C67" s="4">
        <v>0.8</v>
      </c>
      <c r="D67" s="4">
        <v>0.8</v>
      </c>
      <c r="E67" s="4">
        <v>0.72860000000000003</v>
      </c>
      <c r="F67" s="4">
        <v>0.94289999999999996</v>
      </c>
      <c r="G67" s="4">
        <f t="shared" si="2"/>
        <v>0.94289999999999996</v>
      </c>
      <c r="H67" s="2" t="str">
        <f t="shared" si="3"/>
        <v>phi4</v>
      </c>
    </row>
    <row r="68" spans="1:8" x14ac:dyDescent="0.2">
      <c r="A68" s="2">
        <v>67</v>
      </c>
      <c r="B68" s="2">
        <v>85</v>
      </c>
      <c r="C68" s="4">
        <v>0.84289999999999998</v>
      </c>
      <c r="D68" s="4">
        <v>0.6714</v>
      </c>
      <c r="E68" s="4">
        <v>0.88570000000000004</v>
      </c>
      <c r="F68" s="4">
        <v>0.47139999999999999</v>
      </c>
      <c r="G68" s="4">
        <f t="shared" si="2"/>
        <v>0.88570000000000004</v>
      </c>
      <c r="H68" s="2" t="str">
        <f t="shared" si="3"/>
        <v>llama3.1</v>
      </c>
    </row>
    <row r="69" spans="1:8" x14ac:dyDescent="0.2">
      <c r="A69" s="2">
        <v>68</v>
      </c>
      <c r="B69" s="2">
        <v>86</v>
      </c>
      <c r="C69" s="4">
        <v>0.87139999999999995</v>
      </c>
      <c r="D69" s="4">
        <v>0.77139999999999997</v>
      </c>
      <c r="E69" s="4">
        <v>0.92859999999999998</v>
      </c>
      <c r="F69" s="4">
        <v>0.6</v>
      </c>
      <c r="G69" s="4">
        <f t="shared" si="2"/>
        <v>0.92859999999999998</v>
      </c>
      <c r="H69" s="2" t="str">
        <f t="shared" si="3"/>
        <v>llama3.1</v>
      </c>
    </row>
    <row r="70" spans="1:8" x14ac:dyDescent="0.2">
      <c r="A70" s="2">
        <v>69</v>
      </c>
      <c r="B70" s="2">
        <v>87</v>
      </c>
      <c r="C70" s="4">
        <v>0.4</v>
      </c>
      <c r="D70" s="4">
        <v>0.78569999999999995</v>
      </c>
      <c r="E70" s="4">
        <v>0.4143</v>
      </c>
      <c r="F70" s="4">
        <v>0.77139999999999997</v>
      </c>
      <c r="G70" s="4">
        <f t="shared" si="2"/>
        <v>0.78569999999999995</v>
      </c>
      <c r="H70" s="2" t="str">
        <f t="shared" si="3"/>
        <v>ftphi4</v>
      </c>
    </row>
    <row r="71" spans="1:8" x14ac:dyDescent="0.2">
      <c r="C71" s="5"/>
      <c r="D71" s="5"/>
      <c r="E71" s="5"/>
      <c r="F71" s="5"/>
      <c r="G71" s="5"/>
    </row>
    <row r="72" spans="1:8" x14ac:dyDescent="0.2">
      <c r="C72" s="5">
        <f>AVERAGE(C2:C70)</f>
        <v>0.76459420289855085</v>
      </c>
      <c r="D72" s="5">
        <f>AVERAGE(D2:D70)</f>
        <v>0.80993913043478227</v>
      </c>
      <c r="E72" s="5">
        <f>AVERAGE(E2:E70)</f>
        <v>0.67038985507246351</v>
      </c>
      <c r="F72" s="5">
        <f>AVERAGE(F2:F70)</f>
        <v>0.78053913043478285</v>
      </c>
      <c r="G72" s="7">
        <f>AVERAGE(G2:G70)</f>
        <v>0.89896376811594203</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5F3CD-D7F1-8041-AB57-A48336064DCB}">
  <dimension ref="A1:M97"/>
  <sheetViews>
    <sheetView workbookViewId="0">
      <pane xSplit="1" ySplit="1" topLeftCell="E74" activePane="bottomRight" state="frozen"/>
      <selection pane="topRight" activeCell="B1" sqref="B1"/>
      <selection pane="bottomLeft" activeCell="A2" sqref="A2"/>
      <selection pane="bottomRight" activeCell="F97" sqref="F97:J97"/>
    </sheetView>
  </sheetViews>
  <sheetFormatPr baseColWidth="10" defaultRowHeight="16" x14ac:dyDescent="0.2"/>
  <cols>
    <col min="1" max="2" width="3.83203125" bestFit="1" customWidth="1"/>
    <col min="3" max="3" width="5.5" bestFit="1" customWidth="1"/>
    <col min="4" max="7" width="10.6640625" bestFit="1" customWidth="1"/>
    <col min="8" max="8" width="10.6640625" customWidth="1"/>
    <col min="9" max="9" width="9.83203125" customWidth="1"/>
    <col min="10" max="10" width="10.6640625" bestFit="1" customWidth="1"/>
    <col min="11" max="11" width="9.33203125" bestFit="1" customWidth="1"/>
    <col min="12" max="12" width="10.6640625" style="5" bestFit="1" customWidth="1"/>
    <col min="13" max="13" width="2.1640625" bestFit="1" customWidth="1"/>
  </cols>
  <sheetData>
    <row r="1" spans="1:13" x14ac:dyDescent="0.2">
      <c r="A1" s="1" t="s">
        <v>0</v>
      </c>
      <c r="B1" s="1" t="s">
        <v>1</v>
      </c>
      <c r="C1" s="1" t="s">
        <v>10</v>
      </c>
      <c r="D1" s="1" t="s">
        <v>2</v>
      </c>
      <c r="E1" s="1" t="s">
        <v>3</v>
      </c>
      <c r="F1" s="1" t="s">
        <v>6</v>
      </c>
      <c r="G1" s="1" t="s">
        <v>7</v>
      </c>
      <c r="H1" s="1" t="s">
        <v>8</v>
      </c>
      <c r="I1" s="1" t="s">
        <v>9</v>
      </c>
      <c r="J1" s="3" t="s">
        <v>4</v>
      </c>
      <c r="K1" s="1" t="s">
        <v>5</v>
      </c>
    </row>
    <row r="2" spans="1:13" x14ac:dyDescent="0.2">
      <c r="A2" s="2">
        <v>1</v>
      </c>
      <c r="B2" s="2">
        <v>1</v>
      </c>
      <c r="C2" s="2">
        <v>1</v>
      </c>
      <c r="D2" s="4">
        <v>0.97140000000000004</v>
      </c>
      <c r="E2" s="4">
        <v>0.94289999999999996</v>
      </c>
      <c r="F2" s="4">
        <v>0.97140000000000004</v>
      </c>
      <c r="G2" s="4">
        <v>0.97140000000000004</v>
      </c>
      <c r="H2" s="4">
        <f>MAX(D2:G2)</f>
        <v>0.97140000000000004</v>
      </c>
      <c r="I2" s="2" t="str">
        <f>IF(H2=G2,$G$1,IF(H2=F2,$F$1,IF(H2=E2,$E$1,IF(H2=D2,$D$1,""))))</f>
        <v>phi4</v>
      </c>
      <c r="J2" s="4">
        <v>1</v>
      </c>
      <c r="K2" s="2" t="s">
        <v>10</v>
      </c>
      <c r="L2" s="5">
        <f>CHOOSE(MATCH(K2, $C$1:$G$1, 0), C2, D2, E2,F2,G2)</f>
        <v>1</v>
      </c>
    </row>
    <row r="3" spans="1:13" x14ac:dyDescent="0.2">
      <c r="A3" s="2">
        <v>2</v>
      </c>
      <c r="B3" s="2">
        <v>2</v>
      </c>
      <c r="C3" s="2">
        <v>1</v>
      </c>
      <c r="D3" s="4">
        <v>0.51429999999999998</v>
      </c>
      <c r="E3" s="4">
        <v>0.77139999999999997</v>
      </c>
      <c r="F3" s="4">
        <v>0.71430000000000005</v>
      </c>
      <c r="G3" s="4">
        <v>0.77139999999999997</v>
      </c>
      <c r="H3" s="4">
        <f t="shared" ref="H3:H66" si="0">MAX(D3:G3)</f>
        <v>0.77139999999999997</v>
      </c>
      <c r="I3" s="2" t="str">
        <f t="shared" ref="I3:I66" si="1">IF(H3=G3,$G$1,IF(H3=F3,$F$1,IF(H3=E3,$E$1,IF(H3=D3,$D$1,""))))</f>
        <v>phi4</v>
      </c>
      <c r="J3" s="4">
        <v>1</v>
      </c>
      <c r="K3" s="2" t="s">
        <v>10</v>
      </c>
      <c r="L3" s="5">
        <f t="shared" ref="L3:L66" si="2">CHOOSE(MATCH(K3, $C$1:$G$1, 0), C3, D3, E3,F3,G3)</f>
        <v>1</v>
      </c>
      <c r="M3">
        <f t="shared" ref="M3:M66" si="3">IF(J3=L3,0,1)</f>
        <v>0</v>
      </c>
    </row>
    <row r="4" spans="1:13" x14ac:dyDescent="0.2">
      <c r="A4" s="2">
        <v>3</v>
      </c>
      <c r="B4" s="2">
        <v>3</v>
      </c>
      <c r="C4" s="2">
        <v>1</v>
      </c>
      <c r="D4" s="4">
        <v>0.8</v>
      </c>
      <c r="E4" s="4">
        <v>0.9143</v>
      </c>
      <c r="F4" s="4">
        <v>0.8</v>
      </c>
      <c r="G4" s="4">
        <v>0.94289999999999996</v>
      </c>
      <c r="H4" s="4">
        <f t="shared" si="0"/>
        <v>0.94289999999999996</v>
      </c>
      <c r="I4" s="2" t="str">
        <f t="shared" si="1"/>
        <v>phi4</v>
      </c>
      <c r="J4" s="4">
        <v>1</v>
      </c>
      <c r="K4" s="2" t="s">
        <v>10</v>
      </c>
      <c r="L4" s="5">
        <f t="shared" si="2"/>
        <v>1</v>
      </c>
      <c r="M4">
        <f t="shared" si="3"/>
        <v>0</v>
      </c>
    </row>
    <row r="5" spans="1:13" x14ac:dyDescent="0.2">
      <c r="A5" s="2">
        <v>4</v>
      </c>
      <c r="B5" s="2">
        <v>4</v>
      </c>
      <c r="C5" s="2">
        <v>0</v>
      </c>
      <c r="D5" s="4">
        <v>0.88570000000000004</v>
      </c>
      <c r="E5" s="4">
        <v>0.6</v>
      </c>
      <c r="F5" s="4">
        <v>1</v>
      </c>
      <c r="G5" s="4">
        <v>0.51429999999999998</v>
      </c>
      <c r="H5" s="4">
        <f t="shared" si="0"/>
        <v>1</v>
      </c>
      <c r="I5" s="2" t="str">
        <f t="shared" si="1"/>
        <v>llama3.1</v>
      </c>
      <c r="J5" s="4">
        <v>0.88570000000000004</v>
      </c>
      <c r="K5" s="2" t="s">
        <v>2</v>
      </c>
      <c r="L5" s="5">
        <f t="shared" si="2"/>
        <v>0.88570000000000004</v>
      </c>
      <c r="M5">
        <f t="shared" si="3"/>
        <v>0</v>
      </c>
    </row>
    <row r="6" spans="1:13" x14ac:dyDescent="0.2">
      <c r="A6" s="2">
        <v>5</v>
      </c>
      <c r="B6" s="2">
        <v>5</v>
      </c>
      <c r="C6" s="2">
        <v>0</v>
      </c>
      <c r="D6" s="4">
        <v>0.97140000000000004</v>
      </c>
      <c r="E6" s="4">
        <v>0.88570000000000004</v>
      </c>
      <c r="F6" s="4">
        <v>1</v>
      </c>
      <c r="G6" s="4">
        <v>0.85709999999999997</v>
      </c>
      <c r="H6" s="4">
        <f t="shared" si="0"/>
        <v>1</v>
      </c>
      <c r="I6" s="2" t="str">
        <f t="shared" si="1"/>
        <v>llama3.1</v>
      </c>
      <c r="J6" s="4">
        <v>0.97140000000000004</v>
      </c>
      <c r="K6" s="2" t="s">
        <v>2</v>
      </c>
      <c r="L6" s="5">
        <f t="shared" si="2"/>
        <v>0.97140000000000004</v>
      </c>
      <c r="M6">
        <f t="shared" si="3"/>
        <v>0</v>
      </c>
    </row>
    <row r="7" spans="1:13" x14ac:dyDescent="0.2">
      <c r="A7" s="2">
        <v>6</v>
      </c>
      <c r="B7" s="2">
        <v>6</v>
      </c>
      <c r="C7" s="2">
        <v>0</v>
      </c>
      <c r="D7" s="4">
        <v>1</v>
      </c>
      <c r="E7" s="4">
        <v>0.68569999999999998</v>
      </c>
      <c r="F7" s="4">
        <v>0.97140000000000004</v>
      </c>
      <c r="G7" s="4">
        <v>0.94289999999999996</v>
      </c>
      <c r="H7" s="4">
        <f t="shared" si="0"/>
        <v>1</v>
      </c>
      <c r="I7" s="2" t="str">
        <f t="shared" si="1"/>
        <v>ftllama3.1</v>
      </c>
      <c r="J7" s="4">
        <v>1</v>
      </c>
      <c r="K7" s="2" t="s">
        <v>2</v>
      </c>
      <c r="L7" s="5">
        <f t="shared" si="2"/>
        <v>1</v>
      </c>
      <c r="M7">
        <f t="shared" si="3"/>
        <v>0</v>
      </c>
    </row>
    <row r="8" spans="1:13" x14ac:dyDescent="0.2">
      <c r="A8" s="2">
        <v>7</v>
      </c>
      <c r="B8" s="2">
        <v>7</v>
      </c>
      <c r="C8" s="2">
        <v>0</v>
      </c>
      <c r="D8" s="4">
        <v>0.97140000000000004</v>
      </c>
      <c r="E8" s="4">
        <v>0.85709999999999997</v>
      </c>
      <c r="F8" s="4">
        <v>0.8286</v>
      </c>
      <c r="G8" s="4">
        <v>0.94289999999999996</v>
      </c>
      <c r="H8" s="4">
        <f t="shared" si="0"/>
        <v>0.97140000000000004</v>
      </c>
      <c r="I8" s="2" t="str">
        <f t="shared" si="1"/>
        <v>ftllama3.1</v>
      </c>
      <c r="J8" s="4">
        <v>0.97140000000000004</v>
      </c>
      <c r="K8" s="2" t="s">
        <v>2</v>
      </c>
      <c r="L8" s="5">
        <f t="shared" si="2"/>
        <v>0.97140000000000004</v>
      </c>
      <c r="M8">
        <f t="shared" si="3"/>
        <v>0</v>
      </c>
    </row>
    <row r="9" spans="1:13" x14ac:dyDescent="0.2">
      <c r="A9" s="2">
        <v>8</v>
      </c>
      <c r="B9" s="2">
        <v>8</v>
      </c>
      <c r="C9" s="2">
        <v>0</v>
      </c>
      <c r="D9" s="4">
        <v>1</v>
      </c>
      <c r="E9" s="4">
        <v>0.8</v>
      </c>
      <c r="F9" s="4">
        <v>1</v>
      </c>
      <c r="G9" s="4">
        <v>1</v>
      </c>
      <c r="H9" s="4">
        <f t="shared" si="0"/>
        <v>1</v>
      </c>
      <c r="I9" s="2" t="str">
        <f t="shared" si="1"/>
        <v>phi4</v>
      </c>
      <c r="J9" s="4">
        <v>1</v>
      </c>
      <c r="K9" s="2" t="s">
        <v>2</v>
      </c>
      <c r="L9" s="5">
        <f t="shared" si="2"/>
        <v>1</v>
      </c>
      <c r="M9">
        <f t="shared" si="3"/>
        <v>0</v>
      </c>
    </row>
    <row r="10" spans="1:13" x14ac:dyDescent="0.2">
      <c r="A10" s="2">
        <v>9</v>
      </c>
      <c r="B10" s="2">
        <v>9</v>
      </c>
      <c r="C10" s="2">
        <v>0</v>
      </c>
      <c r="D10" s="4">
        <v>0.88570000000000004</v>
      </c>
      <c r="E10" s="4">
        <v>0.8286</v>
      </c>
      <c r="F10" s="4">
        <v>0.8</v>
      </c>
      <c r="G10" s="4">
        <v>0.9143</v>
      </c>
      <c r="H10" s="4">
        <f t="shared" si="0"/>
        <v>0.9143</v>
      </c>
      <c r="I10" s="2" t="str">
        <f t="shared" si="1"/>
        <v>phi4</v>
      </c>
      <c r="J10" s="4">
        <v>0.9143</v>
      </c>
      <c r="K10" s="2" t="s">
        <v>7</v>
      </c>
      <c r="L10" s="5">
        <f t="shared" si="2"/>
        <v>0.9143</v>
      </c>
      <c r="M10">
        <f t="shared" si="3"/>
        <v>0</v>
      </c>
    </row>
    <row r="11" spans="1:13" x14ac:dyDescent="0.2">
      <c r="A11" s="2">
        <v>10</v>
      </c>
      <c r="B11" s="2">
        <v>10</v>
      </c>
      <c r="C11" s="2">
        <v>0</v>
      </c>
      <c r="D11" s="4">
        <v>0.8</v>
      </c>
      <c r="E11" s="4">
        <v>0.65710000000000002</v>
      </c>
      <c r="F11" s="4">
        <v>0.6</v>
      </c>
      <c r="G11" s="4">
        <v>0.45710000000000001</v>
      </c>
      <c r="H11" s="4">
        <f t="shared" si="0"/>
        <v>0.8</v>
      </c>
      <c r="I11" s="2" t="str">
        <f t="shared" si="1"/>
        <v>ftllama3.1</v>
      </c>
      <c r="J11" s="4">
        <v>0.8</v>
      </c>
      <c r="K11" s="2" t="s">
        <v>2</v>
      </c>
      <c r="L11" s="5">
        <f t="shared" si="2"/>
        <v>0.8</v>
      </c>
      <c r="M11">
        <f t="shared" si="3"/>
        <v>0</v>
      </c>
    </row>
    <row r="12" spans="1:13" x14ac:dyDescent="0.2">
      <c r="A12" s="2">
        <v>11</v>
      </c>
      <c r="B12" s="2">
        <v>11</v>
      </c>
      <c r="C12" s="2">
        <v>0</v>
      </c>
      <c r="D12" s="4">
        <v>0.85709999999999997</v>
      </c>
      <c r="E12" s="4">
        <v>0.88570000000000004</v>
      </c>
      <c r="F12" s="4">
        <v>0.65710000000000002</v>
      </c>
      <c r="G12" s="4">
        <v>0.37140000000000001</v>
      </c>
      <c r="H12" s="4">
        <f t="shared" si="0"/>
        <v>0.88570000000000004</v>
      </c>
      <c r="I12" s="2" t="str">
        <f t="shared" si="1"/>
        <v>ftphi4</v>
      </c>
      <c r="J12" s="4">
        <v>0.88570000000000004</v>
      </c>
      <c r="K12" s="2" t="s">
        <v>3</v>
      </c>
      <c r="L12" s="5">
        <f t="shared" si="2"/>
        <v>0.88570000000000004</v>
      </c>
      <c r="M12">
        <f t="shared" si="3"/>
        <v>0</v>
      </c>
    </row>
    <row r="13" spans="1:13" x14ac:dyDescent="0.2">
      <c r="A13" s="2">
        <v>12</v>
      </c>
      <c r="B13" s="2">
        <v>12</v>
      </c>
      <c r="C13" s="2">
        <v>0</v>
      </c>
      <c r="D13" s="4">
        <v>0.37140000000000001</v>
      </c>
      <c r="E13" s="4">
        <v>0.71430000000000005</v>
      </c>
      <c r="F13" s="4">
        <v>0.6</v>
      </c>
      <c r="G13" s="4">
        <v>0.68569999999999998</v>
      </c>
      <c r="H13" s="4">
        <f t="shared" si="0"/>
        <v>0.71430000000000005</v>
      </c>
      <c r="I13" s="2" t="str">
        <f t="shared" si="1"/>
        <v>ftphi4</v>
      </c>
      <c r="J13" s="4">
        <v>0.68569999999999998</v>
      </c>
      <c r="K13" s="2" t="s">
        <v>7</v>
      </c>
      <c r="L13" s="5">
        <f t="shared" si="2"/>
        <v>0.68569999999999998</v>
      </c>
      <c r="M13">
        <f t="shared" si="3"/>
        <v>0</v>
      </c>
    </row>
    <row r="14" spans="1:13" x14ac:dyDescent="0.2">
      <c r="A14" s="2">
        <v>13</v>
      </c>
      <c r="B14" s="2">
        <v>13</v>
      </c>
      <c r="C14" s="2">
        <v>0</v>
      </c>
      <c r="D14" s="4">
        <v>0.54290000000000005</v>
      </c>
      <c r="E14" s="4">
        <v>0.7429</v>
      </c>
      <c r="F14" s="4">
        <v>0.65710000000000002</v>
      </c>
      <c r="G14" s="4">
        <v>0.6</v>
      </c>
      <c r="H14" s="4">
        <f t="shared" si="0"/>
        <v>0.7429</v>
      </c>
      <c r="I14" s="2" t="str">
        <f t="shared" si="1"/>
        <v>ftphi4</v>
      </c>
      <c r="J14" s="4">
        <v>0.7429</v>
      </c>
      <c r="K14" s="2" t="s">
        <v>3</v>
      </c>
      <c r="L14" s="5">
        <f t="shared" si="2"/>
        <v>0.7429</v>
      </c>
      <c r="M14">
        <f t="shared" si="3"/>
        <v>0</v>
      </c>
    </row>
    <row r="15" spans="1:13" x14ac:dyDescent="0.2">
      <c r="A15" s="2">
        <v>14</v>
      </c>
      <c r="B15" s="2">
        <v>14</v>
      </c>
      <c r="C15" s="2">
        <v>0</v>
      </c>
      <c r="D15" s="4">
        <v>0.48570000000000002</v>
      </c>
      <c r="E15" s="4">
        <v>0.8</v>
      </c>
      <c r="F15" s="4">
        <v>0.7429</v>
      </c>
      <c r="G15" s="4">
        <v>0.9143</v>
      </c>
      <c r="H15" s="4">
        <f t="shared" si="0"/>
        <v>0.9143</v>
      </c>
      <c r="I15" s="2" t="str">
        <f t="shared" si="1"/>
        <v>phi4</v>
      </c>
      <c r="J15" s="4">
        <v>0.8</v>
      </c>
      <c r="K15" s="2" t="s">
        <v>3</v>
      </c>
      <c r="L15" s="5">
        <f t="shared" si="2"/>
        <v>0.8</v>
      </c>
      <c r="M15">
        <f t="shared" si="3"/>
        <v>0</v>
      </c>
    </row>
    <row r="16" spans="1:13" x14ac:dyDescent="0.2">
      <c r="A16" s="2">
        <v>15</v>
      </c>
      <c r="B16" s="2">
        <v>15</v>
      </c>
      <c r="C16" s="2">
        <v>0</v>
      </c>
      <c r="D16" s="4">
        <v>1</v>
      </c>
      <c r="E16" s="4">
        <v>0.7429</v>
      </c>
      <c r="F16" s="4">
        <v>0.1714</v>
      </c>
      <c r="G16" s="4">
        <v>0.1143</v>
      </c>
      <c r="H16" s="4">
        <f t="shared" si="0"/>
        <v>1</v>
      </c>
      <c r="I16" s="2" t="str">
        <f t="shared" si="1"/>
        <v>ftllama3.1</v>
      </c>
      <c r="J16" s="4">
        <v>1</v>
      </c>
      <c r="K16" s="2" t="s">
        <v>2</v>
      </c>
      <c r="L16" s="5">
        <f t="shared" si="2"/>
        <v>1</v>
      </c>
      <c r="M16">
        <f t="shared" si="3"/>
        <v>0</v>
      </c>
    </row>
    <row r="17" spans="1:13" x14ac:dyDescent="0.2">
      <c r="A17" s="2">
        <v>16</v>
      </c>
      <c r="B17" s="2">
        <v>16</v>
      </c>
      <c r="C17" s="2">
        <v>0</v>
      </c>
      <c r="D17" s="4">
        <v>0.94289999999999996</v>
      </c>
      <c r="E17" s="4">
        <v>0.88570000000000004</v>
      </c>
      <c r="F17" s="4">
        <v>0.8286</v>
      </c>
      <c r="G17" s="4">
        <v>0.34289999999999998</v>
      </c>
      <c r="H17" s="4">
        <f t="shared" si="0"/>
        <v>0.94289999999999996</v>
      </c>
      <c r="I17" s="2" t="str">
        <f t="shared" si="1"/>
        <v>ftllama3.1</v>
      </c>
      <c r="J17" s="4">
        <v>0.94289999999999996</v>
      </c>
      <c r="K17" s="2" t="s">
        <v>2</v>
      </c>
      <c r="L17" s="5">
        <f t="shared" si="2"/>
        <v>0.94289999999999996</v>
      </c>
      <c r="M17">
        <f t="shared" si="3"/>
        <v>0</v>
      </c>
    </row>
    <row r="18" spans="1:13" x14ac:dyDescent="0.2">
      <c r="A18" s="2">
        <v>17</v>
      </c>
      <c r="B18" s="2">
        <v>17</v>
      </c>
      <c r="C18" s="2">
        <v>0</v>
      </c>
      <c r="D18" s="4">
        <v>0.62860000000000005</v>
      </c>
      <c r="E18" s="4">
        <v>1</v>
      </c>
      <c r="F18" s="4">
        <v>0.77139999999999997</v>
      </c>
      <c r="G18" s="4">
        <v>0.9143</v>
      </c>
      <c r="H18" s="4">
        <f t="shared" si="0"/>
        <v>1</v>
      </c>
      <c r="I18" s="2" t="str">
        <f t="shared" si="1"/>
        <v>ftphi4</v>
      </c>
      <c r="J18" s="4">
        <v>1</v>
      </c>
      <c r="K18" s="2" t="s">
        <v>3</v>
      </c>
      <c r="L18" s="5">
        <f t="shared" si="2"/>
        <v>1</v>
      </c>
      <c r="M18">
        <f t="shared" si="3"/>
        <v>0</v>
      </c>
    </row>
    <row r="19" spans="1:13" x14ac:dyDescent="0.2">
      <c r="A19" s="2">
        <v>18</v>
      </c>
      <c r="B19" s="2">
        <v>18</v>
      </c>
      <c r="C19" s="2">
        <v>0</v>
      </c>
      <c r="D19" s="4">
        <v>0.8286</v>
      </c>
      <c r="E19" s="4">
        <v>0.97140000000000004</v>
      </c>
      <c r="F19" s="4">
        <v>0.68569999999999998</v>
      </c>
      <c r="G19" s="4">
        <v>0.77139999999999997</v>
      </c>
      <c r="H19" s="4">
        <f t="shared" si="0"/>
        <v>0.97140000000000004</v>
      </c>
      <c r="I19" s="2" t="str">
        <f t="shared" si="1"/>
        <v>ftphi4</v>
      </c>
      <c r="J19" s="4">
        <v>0.97140000000000004</v>
      </c>
      <c r="K19" s="2" t="s">
        <v>3</v>
      </c>
      <c r="L19" s="5">
        <f t="shared" si="2"/>
        <v>0.97140000000000004</v>
      </c>
      <c r="M19">
        <f t="shared" si="3"/>
        <v>0</v>
      </c>
    </row>
    <row r="20" spans="1:13" x14ac:dyDescent="0.2">
      <c r="A20" s="2">
        <v>19</v>
      </c>
      <c r="B20" s="2">
        <v>19</v>
      </c>
      <c r="C20" s="2">
        <v>0</v>
      </c>
      <c r="D20" s="4">
        <v>1</v>
      </c>
      <c r="E20" s="4">
        <v>0.97140000000000004</v>
      </c>
      <c r="F20" s="4">
        <v>1</v>
      </c>
      <c r="G20" s="4">
        <v>0.85709999999999997</v>
      </c>
      <c r="H20" s="4">
        <f t="shared" si="0"/>
        <v>1</v>
      </c>
      <c r="I20" s="2" t="str">
        <f t="shared" si="1"/>
        <v>llama3.1</v>
      </c>
      <c r="J20" s="4">
        <v>1</v>
      </c>
      <c r="K20" s="2" t="s">
        <v>2</v>
      </c>
      <c r="L20" s="5">
        <f t="shared" si="2"/>
        <v>1</v>
      </c>
      <c r="M20">
        <f t="shared" si="3"/>
        <v>0</v>
      </c>
    </row>
    <row r="21" spans="1:13" x14ac:dyDescent="0.2">
      <c r="A21" s="2">
        <v>20</v>
      </c>
      <c r="B21" s="2">
        <v>20</v>
      </c>
      <c r="C21" s="2">
        <v>0</v>
      </c>
      <c r="D21" s="4">
        <v>0.97140000000000004</v>
      </c>
      <c r="E21" s="4">
        <v>0.88570000000000004</v>
      </c>
      <c r="F21" s="4">
        <v>0.9143</v>
      </c>
      <c r="G21" s="4">
        <v>0.85709999999999997</v>
      </c>
      <c r="H21" s="4">
        <f t="shared" si="0"/>
        <v>0.97140000000000004</v>
      </c>
      <c r="I21" s="2" t="str">
        <f t="shared" si="1"/>
        <v>ftllama3.1</v>
      </c>
      <c r="J21" s="4">
        <v>0.88570000000000004</v>
      </c>
      <c r="K21" s="2" t="s">
        <v>3</v>
      </c>
      <c r="L21" s="5">
        <f t="shared" si="2"/>
        <v>0.88570000000000004</v>
      </c>
      <c r="M21">
        <f t="shared" si="3"/>
        <v>0</v>
      </c>
    </row>
    <row r="22" spans="1:13" x14ac:dyDescent="0.2">
      <c r="A22" s="2">
        <v>21</v>
      </c>
      <c r="B22" s="2">
        <v>21</v>
      </c>
      <c r="C22" s="2">
        <v>0</v>
      </c>
      <c r="D22" s="4">
        <v>1</v>
      </c>
      <c r="E22" s="4">
        <v>0.8286</v>
      </c>
      <c r="F22" s="4">
        <v>0.88570000000000004</v>
      </c>
      <c r="G22" s="4">
        <v>0.7429</v>
      </c>
      <c r="H22" s="4">
        <f t="shared" si="0"/>
        <v>1</v>
      </c>
      <c r="I22" s="2" t="str">
        <f t="shared" si="1"/>
        <v>ftllama3.1</v>
      </c>
      <c r="J22" s="4">
        <v>1</v>
      </c>
      <c r="K22" s="2" t="s">
        <v>2</v>
      </c>
      <c r="L22" s="5">
        <f t="shared" si="2"/>
        <v>1</v>
      </c>
      <c r="M22">
        <f t="shared" si="3"/>
        <v>0</v>
      </c>
    </row>
    <row r="23" spans="1:13" x14ac:dyDescent="0.2">
      <c r="A23" s="2">
        <v>22</v>
      </c>
      <c r="B23" s="2">
        <v>22</v>
      </c>
      <c r="C23" s="2">
        <v>0</v>
      </c>
      <c r="D23" s="4">
        <v>0.85709999999999997</v>
      </c>
      <c r="E23" s="4">
        <v>0.9143</v>
      </c>
      <c r="F23" s="4">
        <v>0.8</v>
      </c>
      <c r="G23" s="4">
        <v>0.68569999999999998</v>
      </c>
      <c r="H23" s="4">
        <f t="shared" si="0"/>
        <v>0.9143</v>
      </c>
      <c r="I23" s="2" t="str">
        <f t="shared" si="1"/>
        <v>ftphi4</v>
      </c>
      <c r="J23" s="4">
        <v>0.9143</v>
      </c>
      <c r="K23" s="2" t="s">
        <v>3</v>
      </c>
      <c r="L23" s="5">
        <f t="shared" si="2"/>
        <v>0.9143</v>
      </c>
      <c r="M23">
        <f t="shared" si="3"/>
        <v>0</v>
      </c>
    </row>
    <row r="24" spans="1:13" x14ac:dyDescent="0.2">
      <c r="A24" s="2">
        <v>23</v>
      </c>
      <c r="B24" s="2">
        <v>23</v>
      </c>
      <c r="C24" s="2">
        <v>0</v>
      </c>
      <c r="D24" s="4">
        <v>0.88570000000000004</v>
      </c>
      <c r="E24" s="4">
        <v>0.97140000000000004</v>
      </c>
      <c r="F24" s="4">
        <v>0.85709999999999997</v>
      </c>
      <c r="G24" s="4">
        <v>0.8</v>
      </c>
      <c r="H24" s="4">
        <f t="shared" si="0"/>
        <v>0.97140000000000004</v>
      </c>
      <c r="I24" s="2" t="str">
        <f t="shared" si="1"/>
        <v>ftphi4</v>
      </c>
      <c r="J24" s="4">
        <v>0.97140000000000004</v>
      </c>
      <c r="K24" s="2" t="s">
        <v>3</v>
      </c>
      <c r="L24" s="5">
        <f t="shared" si="2"/>
        <v>0.97140000000000004</v>
      </c>
      <c r="M24">
        <f t="shared" si="3"/>
        <v>0</v>
      </c>
    </row>
    <row r="25" spans="1:13" x14ac:dyDescent="0.2">
      <c r="A25" s="2">
        <v>24</v>
      </c>
      <c r="B25" s="2">
        <v>24</v>
      </c>
      <c r="C25" s="2">
        <v>0</v>
      </c>
      <c r="D25" s="4">
        <v>0.77139999999999997</v>
      </c>
      <c r="E25" s="4">
        <v>0.7429</v>
      </c>
      <c r="F25" s="4">
        <v>0.8286</v>
      </c>
      <c r="G25" s="4">
        <v>0.48570000000000002</v>
      </c>
      <c r="H25" s="4">
        <f t="shared" si="0"/>
        <v>0.8286</v>
      </c>
      <c r="I25" s="2" t="str">
        <f t="shared" si="1"/>
        <v>llama3.1</v>
      </c>
      <c r="J25" s="4">
        <v>0.7429</v>
      </c>
      <c r="K25" s="2" t="s">
        <v>3</v>
      </c>
      <c r="L25" s="5">
        <f t="shared" si="2"/>
        <v>0.7429</v>
      </c>
      <c r="M25">
        <f t="shared" si="3"/>
        <v>0</v>
      </c>
    </row>
    <row r="26" spans="1:13" x14ac:dyDescent="0.2">
      <c r="A26" s="2">
        <v>25</v>
      </c>
      <c r="B26" s="2">
        <v>25</v>
      </c>
      <c r="C26" s="2">
        <v>0</v>
      </c>
      <c r="D26" s="4">
        <v>1</v>
      </c>
      <c r="E26" s="4">
        <v>1</v>
      </c>
      <c r="F26" s="4">
        <v>0.62860000000000005</v>
      </c>
      <c r="G26" s="4">
        <v>0.68569999999999998</v>
      </c>
      <c r="H26" s="4">
        <f t="shared" si="0"/>
        <v>1</v>
      </c>
      <c r="I26" s="2" t="str">
        <f t="shared" si="1"/>
        <v>ftphi4</v>
      </c>
      <c r="J26" s="4">
        <v>1</v>
      </c>
      <c r="K26" s="2" t="s">
        <v>3</v>
      </c>
      <c r="L26" s="5">
        <f t="shared" si="2"/>
        <v>1</v>
      </c>
      <c r="M26">
        <f t="shared" si="3"/>
        <v>0</v>
      </c>
    </row>
    <row r="27" spans="1:13" x14ac:dyDescent="0.2">
      <c r="A27" s="2">
        <v>26</v>
      </c>
      <c r="B27" s="2">
        <v>26</v>
      </c>
      <c r="C27" s="2">
        <v>0</v>
      </c>
      <c r="D27" s="4">
        <v>0.54290000000000005</v>
      </c>
      <c r="E27" s="4">
        <v>0.7429</v>
      </c>
      <c r="F27" s="4">
        <v>0.85709999999999997</v>
      </c>
      <c r="G27" s="4">
        <v>0.8286</v>
      </c>
      <c r="H27" s="4">
        <f t="shared" si="0"/>
        <v>0.85709999999999997</v>
      </c>
      <c r="I27" s="2" t="str">
        <f t="shared" si="1"/>
        <v>llama3.1</v>
      </c>
      <c r="J27" s="4">
        <v>0.54290000000000005</v>
      </c>
      <c r="K27" s="2" t="s">
        <v>2</v>
      </c>
      <c r="L27" s="5">
        <f t="shared" si="2"/>
        <v>0.54290000000000005</v>
      </c>
      <c r="M27">
        <f t="shared" si="3"/>
        <v>0</v>
      </c>
    </row>
    <row r="28" spans="1:13" x14ac:dyDescent="0.2">
      <c r="A28" s="2">
        <v>27</v>
      </c>
      <c r="B28" s="2">
        <v>27</v>
      </c>
      <c r="C28" s="2">
        <v>0</v>
      </c>
      <c r="D28" s="4">
        <v>0.57140000000000002</v>
      </c>
      <c r="E28" s="4">
        <v>0.7429</v>
      </c>
      <c r="F28" s="4">
        <v>0.6</v>
      </c>
      <c r="G28" s="4">
        <v>0.9143</v>
      </c>
      <c r="H28" s="4">
        <f t="shared" si="0"/>
        <v>0.9143</v>
      </c>
      <c r="I28" s="2" t="str">
        <f t="shared" si="1"/>
        <v>phi4</v>
      </c>
      <c r="J28" s="4">
        <v>0.9143</v>
      </c>
      <c r="K28" s="2" t="s">
        <v>7</v>
      </c>
      <c r="L28" s="5">
        <f t="shared" si="2"/>
        <v>0.9143</v>
      </c>
      <c r="M28">
        <f t="shared" si="3"/>
        <v>0</v>
      </c>
    </row>
    <row r="29" spans="1:13" x14ac:dyDescent="0.2">
      <c r="A29" s="2">
        <v>28</v>
      </c>
      <c r="B29" s="2">
        <v>28</v>
      </c>
      <c r="C29" s="2">
        <v>0</v>
      </c>
      <c r="D29" s="4">
        <v>0.7429</v>
      </c>
      <c r="E29" s="4">
        <v>0.77139999999999997</v>
      </c>
      <c r="F29" s="4">
        <v>0.8</v>
      </c>
      <c r="G29" s="4">
        <v>0.9143</v>
      </c>
      <c r="H29" s="4">
        <f t="shared" si="0"/>
        <v>0.9143</v>
      </c>
      <c r="I29" s="2" t="str">
        <f t="shared" si="1"/>
        <v>phi4</v>
      </c>
      <c r="J29" s="4">
        <v>0.7429</v>
      </c>
      <c r="K29" s="2" t="s">
        <v>2</v>
      </c>
      <c r="L29" s="5">
        <f t="shared" si="2"/>
        <v>0.7429</v>
      </c>
      <c r="M29">
        <f t="shared" si="3"/>
        <v>0</v>
      </c>
    </row>
    <row r="30" spans="1:13" x14ac:dyDescent="0.2">
      <c r="A30" s="2">
        <v>29</v>
      </c>
      <c r="B30" s="2">
        <v>29</v>
      </c>
      <c r="C30" s="2">
        <v>0</v>
      </c>
      <c r="D30" s="4">
        <v>0.94289999999999996</v>
      </c>
      <c r="E30" s="4">
        <v>0.94289999999999996</v>
      </c>
      <c r="F30" s="4">
        <v>0.9143</v>
      </c>
      <c r="G30" s="4">
        <v>1</v>
      </c>
      <c r="H30" s="4">
        <f t="shared" si="0"/>
        <v>1</v>
      </c>
      <c r="I30" s="2" t="str">
        <f t="shared" si="1"/>
        <v>phi4</v>
      </c>
      <c r="J30" s="4">
        <v>1</v>
      </c>
      <c r="K30" s="2" t="s">
        <v>7</v>
      </c>
      <c r="L30" s="5">
        <f t="shared" si="2"/>
        <v>1</v>
      </c>
      <c r="M30">
        <f t="shared" si="3"/>
        <v>0</v>
      </c>
    </row>
    <row r="31" spans="1:13" x14ac:dyDescent="0.2">
      <c r="A31" s="2">
        <v>30</v>
      </c>
      <c r="B31" s="2">
        <v>30</v>
      </c>
      <c r="C31" s="2">
        <v>0</v>
      </c>
      <c r="D31" s="4">
        <v>0.42859999999999998</v>
      </c>
      <c r="E31" s="4">
        <v>0.51429999999999998</v>
      </c>
      <c r="F31" s="4">
        <v>0.8</v>
      </c>
      <c r="G31" s="4">
        <v>0.88570000000000004</v>
      </c>
      <c r="H31" s="4">
        <f t="shared" si="0"/>
        <v>0.88570000000000004</v>
      </c>
      <c r="I31" s="2" t="str">
        <f t="shared" si="1"/>
        <v>phi4</v>
      </c>
      <c r="J31" s="4">
        <v>0.88570000000000004</v>
      </c>
      <c r="K31" s="2" t="s">
        <v>7</v>
      </c>
      <c r="L31" s="5">
        <f t="shared" si="2"/>
        <v>0.88570000000000004</v>
      </c>
      <c r="M31">
        <f t="shared" si="3"/>
        <v>0</v>
      </c>
    </row>
    <row r="32" spans="1:13" x14ac:dyDescent="0.2">
      <c r="A32" s="2">
        <v>31</v>
      </c>
      <c r="B32" s="2">
        <v>31</v>
      </c>
      <c r="C32" s="2">
        <v>0</v>
      </c>
      <c r="D32" s="4">
        <v>0.54290000000000005</v>
      </c>
      <c r="E32" s="4">
        <v>0.71430000000000005</v>
      </c>
      <c r="F32" s="4">
        <v>0.62860000000000005</v>
      </c>
      <c r="G32" s="4">
        <v>0.68569999999999998</v>
      </c>
      <c r="H32" s="4">
        <f t="shared" si="0"/>
        <v>0.71430000000000005</v>
      </c>
      <c r="I32" s="2" t="str">
        <f t="shared" si="1"/>
        <v>ftphi4</v>
      </c>
      <c r="J32" s="4">
        <v>0.54290000000000005</v>
      </c>
      <c r="K32" s="2" t="s">
        <v>2</v>
      </c>
      <c r="L32" s="5">
        <f t="shared" si="2"/>
        <v>0.54290000000000005</v>
      </c>
      <c r="M32">
        <f t="shared" si="3"/>
        <v>0</v>
      </c>
    </row>
    <row r="33" spans="1:13" x14ac:dyDescent="0.2">
      <c r="A33" s="2">
        <v>32</v>
      </c>
      <c r="B33" s="2">
        <v>32</v>
      </c>
      <c r="C33" s="2">
        <v>0</v>
      </c>
      <c r="D33" s="4">
        <v>0.94289999999999996</v>
      </c>
      <c r="E33" s="4">
        <v>1</v>
      </c>
      <c r="F33" s="4">
        <v>0.88570000000000004</v>
      </c>
      <c r="G33" s="4">
        <v>0.68569999999999998</v>
      </c>
      <c r="H33" s="4">
        <f t="shared" si="0"/>
        <v>1</v>
      </c>
      <c r="I33" s="2" t="str">
        <f t="shared" si="1"/>
        <v>ftphi4</v>
      </c>
      <c r="J33" s="4">
        <v>0.94289999999999996</v>
      </c>
      <c r="K33" s="2" t="s">
        <v>2</v>
      </c>
      <c r="L33" s="5">
        <f t="shared" si="2"/>
        <v>0.94289999999999996</v>
      </c>
      <c r="M33">
        <f t="shared" si="3"/>
        <v>0</v>
      </c>
    </row>
    <row r="34" spans="1:13" x14ac:dyDescent="0.2">
      <c r="A34" s="2">
        <v>33</v>
      </c>
      <c r="B34" s="2">
        <v>33</v>
      </c>
      <c r="C34" s="2">
        <v>0</v>
      </c>
      <c r="D34" s="4">
        <v>0.34289999999999998</v>
      </c>
      <c r="E34" s="4">
        <v>0.77139999999999997</v>
      </c>
      <c r="F34" s="4">
        <v>0.77139999999999997</v>
      </c>
      <c r="G34" s="4">
        <v>0.65710000000000002</v>
      </c>
      <c r="H34" s="4">
        <f t="shared" si="0"/>
        <v>0.77139999999999997</v>
      </c>
      <c r="I34" s="2" t="str">
        <f t="shared" si="1"/>
        <v>llama3.1</v>
      </c>
      <c r="J34" s="4">
        <v>0.77139999999999997</v>
      </c>
      <c r="K34" s="2" t="s">
        <v>3</v>
      </c>
      <c r="L34" s="5">
        <f t="shared" si="2"/>
        <v>0.77139999999999997</v>
      </c>
      <c r="M34">
        <f t="shared" si="3"/>
        <v>0</v>
      </c>
    </row>
    <row r="35" spans="1:13" x14ac:dyDescent="0.2">
      <c r="A35" s="2">
        <v>34</v>
      </c>
      <c r="B35" s="2">
        <v>34</v>
      </c>
      <c r="C35" s="2">
        <v>0</v>
      </c>
      <c r="D35" s="4">
        <v>0.8286</v>
      </c>
      <c r="E35" s="4">
        <v>0.9143</v>
      </c>
      <c r="F35" s="4">
        <v>0.88570000000000004</v>
      </c>
      <c r="G35" s="4">
        <v>0.88570000000000004</v>
      </c>
      <c r="H35" s="4">
        <f t="shared" si="0"/>
        <v>0.9143</v>
      </c>
      <c r="I35" s="2" t="str">
        <f t="shared" si="1"/>
        <v>ftphi4</v>
      </c>
      <c r="J35" s="4">
        <v>0.88570000000000004</v>
      </c>
      <c r="K35" s="2" t="s">
        <v>7</v>
      </c>
      <c r="L35" s="5">
        <f t="shared" si="2"/>
        <v>0.88570000000000004</v>
      </c>
      <c r="M35">
        <f t="shared" si="3"/>
        <v>0</v>
      </c>
    </row>
    <row r="36" spans="1:13" x14ac:dyDescent="0.2">
      <c r="A36" s="2">
        <v>35</v>
      </c>
      <c r="B36" s="2">
        <v>35</v>
      </c>
      <c r="C36" s="2">
        <v>0</v>
      </c>
      <c r="D36" s="4">
        <v>0.62860000000000005</v>
      </c>
      <c r="E36" s="4">
        <v>0.88570000000000004</v>
      </c>
      <c r="F36" s="4">
        <v>0.9143</v>
      </c>
      <c r="G36" s="4">
        <v>0.97140000000000004</v>
      </c>
      <c r="H36" s="4">
        <f t="shared" si="0"/>
        <v>0.97140000000000004</v>
      </c>
      <c r="I36" s="2" t="str">
        <f t="shared" si="1"/>
        <v>phi4</v>
      </c>
      <c r="J36" s="4">
        <v>0.97140000000000004</v>
      </c>
      <c r="K36" s="2" t="s">
        <v>7</v>
      </c>
      <c r="L36" s="5">
        <f t="shared" si="2"/>
        <v>0.97140000000000004</v>
      </c>
      <c r="M36">
        <f t="shared" si="3"/>
        <v>0</v>
      </c>
    </row>
    <row r="37" spans="1:13" x14ac:dyDescent="0.2">
      <c r="A37" s="2">
        <v>36</v>
      </c>
      <c r="B37" s="2">
        <v>36</v>
      </c>
      <c r="C37" s="2">
        <v>0</v>
      </c>
      <c r="D37" s="4">
        <v>0.54290000000000005</v>
      </c>
      <c r="E37" s="4">
        <v>0.34289999999999998</v>
      </c>
      <c r="F37" s="4">
        <v>0.8</v>
      </c>
      <c r="G37" s="4">
        <v>0.6</v>
      </c>
      <c r="H37" s="4">
        <f t="shared" si="0"/>
        <v>0.8</v>
      </c>
      <c r="I37" s="2" t="str">
        <f t="shared" si="1"/>
        <v>llama3.1</v>
      </c>
      <c r="J37" s="4">
        <v>0.54290000000000005</v>
      </c>
      <c r="K37" s="2" t="s">
        <v>2</v>
      </c>
      <c r="L37" s="5">
        <f t="shared" si="2"/>
        <v>0.54290000000000005</v>
      </c>
      <c r="M37">
        <f t="shared" si="3"/>
        <v>0</v>
      </c>
    </row>
    <row r="38" spans="1:13" x14ac:dyDescent="0.2">
      <c r="A38" s="2">
        <v>37</v>
      </c>
      <c r="B38" s="2">
        <v>37</v>
      </c>
      <c r="C38" s="2">
        <v>0</v>
      </c>
      <c r="D38" s="4">
        <v>0.71430000000000005</v>
      </c>
      <c r="E38" s="4">
        <v>0.48570000000000002</v>
      </c>
      <c r="F38" s="4">
        <v>0.68569999999999998</v>
      </c>
      <c r="G38" s="4">
        <v>0.85709999999999997</v>
      </c>
      <c r="H38" s="4">
        <f t="shared" si="0"/>
        <v>0.85709999999999997</v>
      </c>
      <c r="I38" s="2" t="str">
        <f t="shared" si="1"/>
        <v>phi4</v>
      </c>
      <c r="J38" s="4">
        <v>0.85709999999999997</v>
      </c>
      <c r="K38" s="2" t="s">
        <v>7</v>
      </c>
      <c r="L38" s="5">
        <f t="shared" si="2"/>
        <v>0.85709999999999997</v>
      </c>
      <c r="M38">
        <f t="shared" si="3"/>
        <v>0</v>
      </c>
    </row>
    <row r="39" spans="1:13" x14ac:dyDescent="0.2">
      <c r="A39" s="2">
        <v>38</v>
      </c>
      <c r="B39" s="2">
        <v>38</v>
      </c>
      <c r="C39" s="2">
        <v>0</v>
      </c>
      <c r="D39" s="4">
        <v>0.71430000000000005</v>
      </c>
      <c r="E39" s="4">
        <v>0.8</v>
      </c>
      <c r="F39" s="4">
        <v>0.77139999999999997</v>
      </c>
      <c r="G39" s="4">
        <v>0.85709999999999997</v>
      </c>
      <c r="H39" s="4">
        <f t="shared" si="0"/>
        <v>0.85709999999999997</v>
      </c>
      <c r="I39" s="2" t="str">
        <f t="shared" si="1"/>
        <v>phi4</v>
      </c>
      <c r="J39" s="4">
        <v>0.8</v>
      </c>
      <c r="K39" s="2" t="s">
        <v>3</v>
      </c>
      <c r="L39" s="5">
        <f t="shared" si="2"/>
        <v>0.8</v>
      </c>
      <c r="M39">
        <f t="shared" si="3"/>
        <v>0</v>
      </c>
    </row>
    <row r="40" spans="1:13" x14ac:dyDescent="0.2">
      <c r="A40" s="2">
        <v>39</v>
      </c>
      <c r="B40" s="2">
        <v>39</v>
      </c>
      <c r="C40" s="2">
        <v>0</v>
      </c>
      <c r="D40" s="4">
        <v>0.65710000000000002</v>
      </c>
      <c r="E40" s="4">
        <v>0.8286</v>
      </c>
      <c r="F40" s="4">
        <v>0.7429</v>
      </c>
      <c r="G40" s="4">
        <v>0.62860000000000005</v>
      </c>
      <c r="H40" s="4">
        <f t="shared" si="0"/>
        <v>0.8286</v>
      </c>
      <c r="I40" s="2" t="str">
        <f t="shared" si="1"/>
        <v>ftphi4</v>
      </c>
      <c r="J40" s="4">
        <v>0.65710000000000002</v>
      </c>
      <c r="K40" s="2" t="s">
        <v>2</v>
      </c>
      <c r="L40" s="5">
        <f t="shared" si="2"/>
        <v>0.65710000000000002</v>
      </c>
      <c r="M40">
        <f t="shared" si="3"/>
        <v>0</v>
      </c>
    </row>
    <row r="41" spans="1:13" x14ac:dyDescent="0.2">
      <c r="A41" s="2">
        <v>40</v>
      </c>
      <c r="B41" s="2">
        <v>40</v>
      </c>
      <c r="C41" s="2">
        <v>0</v>
      </c>
      <c r="D41" s="4">
        <v>1</v>
      </c>
      <c r="E41" s="4">
        <v>1</v>
      </c>
      <c r="F41" s="4">
        <v>1</v>
      </c>
      <c r="G41" s="4">
        <v>0.85709999999999997</v>
      </c>
      <c r="H41" s="4">
        <f t="shared" si="0"/>
        <v>1</v>
      </c>
      <c r="I41" s="2" t="str">
        <f t="shared" si="1"/>
        <v>llama3.1</v>
      </c>
      <c r="J41" s="4">
        <v>1</v>
      </c>
      <c r="K41" s="2" t="s">
        <v>2</v>
      </c>
      <c r="L41" s="5">
        <f t="shared" si="2"/>
        <v>1</v>
      </c>
      <c r="M41">
        <f t="shared" si="3"/>
        <v>0</v>
      </c>
    </row>
    <row r="42" spans="1:13" x14ac:dyDescent="0.2">
      <c r="A42" s="2">
        <v>41</v>
      </c>
      <c r="B42" s="2">
        <v>41</v>
      </c>
      <c r="C42" s="2">
        <v>0</v>
      </c>
      <c r="D42" s="4">
        <v>1</v>
      </c>
      <c r="E42" s="4">
        <v>0.7429</v>
      </c>
      <c r="F42" s="4">
        <v>0.7429</v>
      </c>
      <c r="G42" s="4">
        <v>0.7429</v>
      </c>
      <c r="H42" s="4">
        <f t="shared" si="0"/>
        <v>1</v>
      </c>
      <c r="I42" s="2" t="str">
        <f t="shared" si="1"/>
        <v>ftllama3.1</v>
      </c>
      <c r="J42" s="4">
        <v>1</v>
      </c>
      <c r="K42" s="2" t="s">
        <v>2</v>
      </c>
      <c r="L42" s="5">
        <f t="shared" si="2"/>
        <v>1</v>
      </c>
      <c r="M42">
        <f t="shared" si="3"/>
        <v>0</v>
      </c>
    </row>
    <row r="43" spans="1:13" x14ac:dyDescent="0.2">
      <c r="A43" s="2">
        <v>42</v>
      </c>
      <c r="B43" s="2">
        <v>42</v>
      </c>
      <c r="C43" s="2">
        <v>0</v>
      </c>
      <c r="D43" s="4">
        <v>1</v>
      </c>
      <c r="E43" s="4">
        <v>0.7429</v>
      </c>
      <c r="F43" s="4">
        <v>0.54290000000000005</v>
      </c>
      <c r="G43" s="4">
        <v>0.8</v>
      </c>
      <c r="H43" s="4">
        <f t="shared" si="0"/>
        <v>1</v>
      </c>
      <c r="I43" s="2" t="str">
        <f t="shared" si="1"/>
        <v>ftllama3.1</v>
      </c>
      <c r="J43" s="4">
        <v>1</v>
      </c>
      <c r="K43" s="2" t="s">
        <v>2</v>
      </c>
      <c r="L43" s="5">
        <f t="shared" si="2"/>
        <v>1</v>
      </c>
      <c r="M43">
        <f t="shared" si="3"/>
        <v>0</v>
      </c>
    </row>
    <row r="44" spans="1:13" x14ac:dyDescent="0.2">
      <c r="A44" s="2">
        <v>43</v>
      </c>
      <c r="B44" s="2">
        <v>43</v>
      </c>
      <c r="C44" s="2">
        <v>0</v>
      </c>
      <c r="D44" s="4">
        <v>0.77139999999999997</v>
      </c>
      <c r="E44" s="4">
        <v>0.8</v>
      </c>
      <c r="F44" s="4">
        <v>0.48570000000000002</v>
      </c>
      <c r="G44" s="4">
        <v>0.62860000000000005</v>
      </c>
      <c r="H44" s="4">
        <f t="shared" si="0"/>
        <v>0.8</v>
      </c>
      <c r="I44" s="2" t="str">
        <f t="shared" si="1"/>
        <v>ftphi4</v>
      </c>
      <c r="J44" s="4">
        <v>0.8</v>
      </c>
      <c r="K44" s="2" t="s">
        <v>3</v>
      </c>
      <c r="L44" s="5">
        <f t="shared" si="2"/>
        <v>0.8</v>
      </c>
      <c r="M44">
        <f t="shared" si="3"/>
        <v>0</v>
      </c>
    </row>
    <row r="45" spans="1:13" x14ac:dyDescent="0.2">
      <c r="A45" s="2">
        <v>44</v>
      </c>
      <c r="B45" s="2">
        <v>44</v>
      </c>
      <c r="C45" s="2">
        <v>0</v>
      </c>
      <c r="D45" s="4">
        <v>0.77139999999999997</v>
      </c>
      <c r="E45" s="4">
        <v>0.51429999999999998</v>
      </c>
      <c r="F45" s="4">
        <v>0.42859999999999998</v>
      </c>
      <c r="G45" s="4">
        <v>0.48570000000000002</v>
      </c>
      <c r="H45" s="4">
        <f t="shared" si="0"/>
        <v>0.77139999999999997</v>
      </c>
      <c r="I45" s="2" t="str">
        <f t="shared" si="1"/>
        <v>ftllama3.1</v>
      </c>
      <c r="J45" s="4">
        <v>0.77139999999999997</v>
      </c>
      <c r="K45" s="2" t="s">
        <v>2</v>
      </c>
      <c r="L45" s="5">
        <f t="shared" si="2"/>
        <v>0.77139999999999997</v>
      </c>
      <c r="M45">
        <f t="shared" si="3"/>
        <v>0</v>
      </c>
    </row>
    <row r="46" spans="1:13" x14ac:dyDescent="0.2">
      <c r="A46" s="2">
        <v>45</v>
      </c>
      <c r="B46" s="2">
        <v>45</v>
      </c>
      <c r="C46" s="2">
        <v>0</v>
      </c>
      <c r="D46" s="4">
        <v>0</v>
      </c>
      <c r="E46" s="4">
        <v>0.94289999999999996</v>
      </c>
      <c r="F46" s="4">
        <v>0.54290000000000005</v>
      </c>
      <c r="G46" s="4">
        <v>0.6</v>
      </c>
      <c r="H46" s="4">
        <f t="shared" si="0"/>
        <v>0.94289999999999996</v>
      </c>
      <c r="I46" s="2" t="str">
        <f t="shared" si="1"/>
        <v>ftphi4</v>
      </c>
      <c r="J46" s="4">
        <v>0.94289999999999996</v>
      </c>
      <c r="K46" s="2" t="s">
        <v>3</v>
      </c>
      <c r="L46" s="5">
        <f t="shared" si="2"/>
        <v>0.94289999999999996</v>
      </c>
      <c r="M46">
        <f t="shared" si="3"/>
        <v>0</v>
      </c>
    </row>
    <row r="47" spans="1:13" x14ac:dyDescent="0.2">
      <c r="A47" s="2">
        <v>46</v>
      </c>
      <c r="B47" s="2">
        <v>46</v>
      </c>
      <c r="C47" s="2">
        <v>0</v>
      </c>
      <c r="D47" s="4">
        <v>0.4</v>
      </c>
      <c r="E47" s="4">
        <v>0.31430000000000002</v>
      </c>
      <c r="F47" s="4">
        <v>1</v>
      </c>
      <c r="G47" s="4">
        <v>0.62860000000000005</v>
      </c>
      <c r="H47" s="4">
        <f t="shared" si="0"/>
        <v>1</v>
      </c>
      <c r="I47" s="2" t="str">
        <f t="shared" si="1"/>
        <v>llama3.1</v>
      </c>
      <c r="J47" s="4">
        <v>1</v>
      </c>
      <c r="K47" s="2" t="s">
        <v>6</v>
      </c>
      <c r="L47" s="5">
        <f t="shared" si="2"/>
        <v>1</v>
      </c>
      <c r="M47">
        <f t="shared" si="3"/>
        <v>0</v>
      </c>
    </row>
    <row r="48" spans="1:13" x14ac:dyDescent="0.2">
      <c r="A48" s="2">
        <v>47</v>
      </c>
      <c r="B48" s="2">
        <v>47</v>
      </c>
      <c r="C48" s="2">
        <v>0</v>
      </c>
      <c r="D48" s="4">
        <v>0.71430000000000005</v>
      </c>
      <c r="E48" s="4">
        <v>0.8286</v>
      </c>
      <c r="F48" s="4">
        <v>0.94289999999999996</v>
      </c>
      <c r="G48" s="4">
        <v>0.62860000000000005</v>
      </c>
      <c r="H48" s="4">
        <f t="shared" si="0"/>
        <v>0.94289999999999996</v>
      </c>
      <c r="I48" s="2" t="str">
        <f t="shared" si="1"/>
        <v>llama3.1</v>
      </c>
      <c r="J48" s="4">
        <v>0.71430000000000005</v>
      </c>
      <c r="K48" s="2" t="s">
        <v>2</v>
      </c>
      <c r="L48" s="5">
        <f t="shared" si="2"/>
        <v>0.71430000000000005</v>
      </c>
      <c r="M48">
        <f t="shared" si="3"/>
        <v>0</v>
      </c>
    </row>
    <row r="49" spans="1:13" x14ac:dyDescent="0.2">
      <c r="A49" s="2">
        <v>48</v>
      </c>
      <c r="B49" s="99">
        <v>48</v>
      </c>
      <c r="C49" s="2">
        <v>0</v>
      </c>
      <c r="D49" s="4">
        <v>0.85709999999999997</v>
      </c>
      <c r="E49" s="98">
        <v>0.97140000000000004</v>
      </c>
      <c r="F49" s="4">
        <v>0.97140000000000004</v>
      </c>
      <c r="G49" s="98">
        <v>0.94289999999999996</v>
      </c>
      <c r="H49" s="4">
        <f t="shared" si="0"/>
        <v>0.97140000000000004</v>
      </c>
      <c r="I49" s="2" t="str">
        <f t="shared" si="1"/>
        <v>llama3.1</v>
      </c>
      <c r="J49" s="98">
        <v>0.97140000000000004</v>
      </c>
      <c r="K49" s="99" t="s">
        <v>3</v>
      </c>
      <c r="L49" s="5">
        <f t="shared" si="2"/>
        <v>0.97140000000000004</v>
      </c>
      <c r="M49">
        <f t="shared" si="3"/>
        <v>0</v>
      </c>
    </row>
    <row r="50" spans="1:13" x14ac:dyDescent="0.2">
      <c r="A50" s="2">
        <v>49</v>
      </c>
      <c r="B50" s="2">
        <v>49</v>
      </c>
      <c r="C50" s="2">
        <v>0</v>
      </c>
      <c r="D50" s="4">
        <v>0.9143</v>
      </c>
      <c r="E50" s="4">
        <v>0.9143</v>
      </c>
      <c r="F50" s="4">
        <v>0.77139999999999997</v>
      </c>
      <c r="G50" s="4">
        <v>0.88570000000000004</v>
      </c>
      <c r="H50" s="4">
        <f t="shared" si="0"/>
        <v>0.9143</v>
      </c>
      <c r="I50" s="2" t="str">
        <f t="shared" si="1"/>
        <v>ftphi4</v>
      </c>
      <c r="J50" s="4">
        <v>0.9143</v>
      </c>
      <c r="K50" s="2" t="s">
        <v>2</v>
      </c>
      <c r="L50" s="5">
        <f t="shared" si="2"/>
        <v>0.9143</v>
      </c>
      <c r="M50">
        <f t="shared" si="3"/>
        <v>0</v>
      </c>
    </row>
    <row r="51" spans="1:13" x14ac:dyDescent="0.2">
      <c r="A51" s="2">
        <v>50</v>
      </c>
      <c r="B51" s="2">
        <v>50</v>
      </c>
      <c r="C51" s="2">
        <v>0</v>
      </c>
      <c r="D51" s="4">
        <v>0.8</v>
      </c>
      <c r="E51" s="4">
        <v>0.9143</v>
      </c>
      <c r="F51" s="4">
        <v>8.5699999999999998E-2</v>
      </c>
      <c r="G51" s="4">
        <v>0.9143</v>
      </c>
      <c r="H51" s="4">
        <f t="shared" si="0"/>
        <v>0.9143</v>
      </c>
      <c r="I51" s="2" t="str">
        <f t="shared" si="1"/>
        <v>phi4</v>
      </c>
      <c r="J51" s="4">
        <v>0.9143</v>
      </c>
      <c r="K51" s="2" t="s">
        <v>7</v>
      </c>
      <c r="L51" s="5">
        <f t="shared" si="2"/>
        <v>0.9143</v>
      </c>
      <c r="M51">
        <f t="shared" si="3"/>
        <v>0</v>
      </c>
    </row>
    <row r="52" spans="1:13" x14ac:dyDescent="0.2">
      <c r="A52" s="2">
        <v>51</v>
      </c>
      <c r="B52" s="2">
        <v>51</v>
      </c>
      <c r="C52" s="2">
        <v>0</v>
      </c>
      <c r="D52" s="4">
        <v>0.31430000000000002</v>
      </c>
      <c r="E52" s="4">
        <v>0.57140000000000002</v>
      </c>
      <c r="F52" s="4">
        <v>0.57140000000000002</v>
      </c>
      <c r="G52" s="4">
        <v>0.68569999999999998</v>
      </c>
      <c r="H52" s="4">
        <f t="shared" si="0"/>
        <v>0.68569999999999998</v>
      </c>
      <c r="I52" s="2" t="str">
        <f t="shared" si="1"/>
        <v>phi4</v>
      </c>
      <c r="J52" s="4">
        <v>0.57140000000000002</v>
      </c>
      <c r="K52" s="2" t="s">
        <v>3</v>
      </c>
      <c r="L52" s="5">
        <f t="shared" si="2"/>
        <v>0.57140000000000002</v>
      </c>
      <c r="M52">
        <f t="shared" si="3"/>
        <v>0</v>
      </c>
    </row>
    <row r="53" spans="1:13" x14ac:dyDescent="0.2">
      <c r="A53" s="2">
        <v>52</v>
      </c>
      <c r="B53" s="2">
        <v>52</v>
      </c>
      <c r="C53" s="2">
        <v>0</v>
      </c>
      <c r="D53" s="4">
        <v>0.97140000000000004</v>
      </c>
      <c r="E53" s="4">
        <v>0.8</v>
      </c>
      <c r="F53" s="4">
        <v>0.97140000000000004</v>
      </c>
      <c r="G53" s="4">
        <v>0.85709999999999997</v>
      </c>
      <c r="H53" s="4">
        <f t="shared" si="0"/>
        <v>0.97140000000000004</v>
      </c>
      <c r="I53" s="2" t="str">
        <f t="shared" si="1"/>
        <v>llama3.1</v>
      </c>
      <c r="J53" s="4">
        <v>0.97140000000000004</v>
      </c>
      <c r="K53" s="2" t="s">
        <v>2</v>
      </c>
      <c r="L53" s="5">
        <f t="shared" si="2"/>
        <v>0.97140000000000004</v>
      </c>
      <c r="M53">
        <f t="shared" si="3"/>
        <v>0</v>
      </c>
    </row>
    <row r="54" spans="1:13" x14ac:dyDescent="0.2">
      <c r="A54" s="2">
        <v>53</v>
      </c>
      <c r="B54" s="2">
        <v>53</v>
      </c>
      <c r="C54" s="2">
        <v>0</v>
      </c>
      <c r="D54" s="4">
        <v>0.68569999999999998</v>
      </c>
      <c r="E54" s="4">
        <v>0.57140000000000002</v>
      </c>
      <c r="F54" s="4">
        <v>0.8286</v>
      </c>
      <c r="G54" s="4">
        <v>0.51429999999999998</v>
      </c>
      <c r="H54" s="4">
        <f t="shared" si="0"/>
        <v>0.8286</v>
      </c>
      <c r="I54" s="2" t="str">
        <f t="shared" si="1"/>
        <v>llama3.1</v>
      </c>
      <c r="J54" s="4">
        <v>0.68569999999999998</v>
      </c>
      <c r="K54" s="2" t="s">
        <v>2</v>
      </c>
      <c r="L54" s="5">
        <f t="shared" si="2"/>
        <v>0.68569999999999998</v>
      </c>
      <c r="M54">
        <f t="shared" si="3"/>
        <v>0</v>
      </c>
    </row>
    <row r="55" spans="1:13" x14ac:dyDescent="0.2">
      <c r="A55" s="2">
        <v>54</v>
      </c>
      <c r="B55" s="2">
        <v>54</v>
      </c>
      <c r="C55" s="2">
        <v>0</v>
      </c>
      <c r="D55" s="4">
        <v>0</v>
      </c>
      <c r="E55" s="4">
        <v>0.68569999999999998</v>
      </c>
      <c r="F55" s="4">
        <v>0</v>
      </c>
      <c r="G55" s="4">
        <v>0.71430000000000005</v>
      </c>
      <c r="H55" s="4">
        <f t="shared" si="0"/>
        <v>0.71430000000000005</v>
      </c>
      <c r="I55" s="2" t="str">
        <f t="shared" si="1"/>
        <v>phi4</v>
      </c>
      <c r="J55" s="4">
        <v>0.71430000000000005</v>
      </c>
      <c r="K55" s="2" t="s">
        <v>7</v>
      </c>
      <c r="L55" s="5">
        <f t="shared" si="2"/>
        <v>0.71430000000000005</v>
      </c>
      <c r="M55">
        <f t="shared" si="3"/>
        <v>0</v>
      </c>
    </row>
    <row r="56" spans="1:13" x14ac:dyDescent="0.2">
      <c r="A56" s="2">
        <v>55</v>
      </c>
      <c r="B56" s="2">
        <v>55</v>
      </c>
      <c r="C56" s="2">
        <v>0</v>
      </c>
      <c r="D56" s="4">
        <v>0.42859999999999998</v>
      </c>
      <c r="E56" s="4">
        <v>0.7429</v>
      </c>
      <c r="F56" s="4">
        <v>0.7429</v>
      </c>
      <c r="G56" s="4">
        <v>0.8286</v>
      </c>
      <c r="H56" s="4">
        <f t="shared" si="0"/>
        <v>0.8286</v>
      </c>
      <c r="I56" s="2" t="str">
        <f t="shared" si="1"/>
        <v>phi4</v>
      </c>
      <c r="J56" s="4">
        <v>0.8286</v>
      </c>
      <c r="K56" s="2" t="s">
        <v>7</v>
      </c>
      <c r="L56" s="5">
        <f t="shared" si="2"/>
        <v>0.8286</v>
      </c>
      <c r="M56">
        <f t="shared" si="3"/>
        <v>0</v>
      </c>
    </row>
    <row r="57" spans="1:13" x14ac:dyDescent="0.2">
      <c r="A57" s="2">
        <v>56</v>
      </c>
      <c r="B57" s="2">
        <v>56</v>
      </c>
      <c r="C57" s="2">
        <v>0</v>
      </c>
      <c r="D57" s="4">
        <v>0.77139999999999997</v>
      </c>
      <c r="E57" s="4">
        <v>0.8286</v>
      </c>
      <c r="F57" s="4">
        <v>0.94289999999999996</v>
      </c>
      <c r="G57" s="4">
        <v>0.45710000000000001</v>
      </c>
      <c r="H57" s="4">
        <f t="shared" si="0"/>
        <v>0.94289999999999996</v>
      </c>
      <c r="I57" s="2" t="str">
        <f t="shared" si="1"/>
        <v>llama3.1</v>
      </c>
      <c r="J57" s="4">
        <v>0.77139999999999997</v>
      </c>
      <c r="K57" s="2" t="s">
        <v>2</v>
      </c>
      <c r="L57" s="5">
        <f t="shared" si="2"/>
        <v>0.77139999999999997</v>
      </c>
      <c r="M57">
        <f t="shared" si="3"/>
        <v>0</v>
      </c>
    </row>
    <row r="58" spans="1:13" x14ac:dyDescent="0.2">
      <c r="A58" s="2">
        <v>57</v>
      </c>
      <c r="B58" s="2">
        <v>57</v>
      </c>
      <c r="C58" s="2">
        <v>0</v>
      </c>
      <c r="D58" s="4">
        <v>0.88570000000000004</v>
      </c>
      <c r="E58" s="4">
        <v>0.8286</v>
      </c>
      <c r="F58" s="4">
        <v>0.9143</v>
      </c>
      <c r="G58" s="4">
        <v>0.94289999999999996</v>
      </c>
      <c r="H58" s="4">
        <f t="shared" si="0"/>
        <v>0.94289999999999996</v>
      </c>
      <c r="I58" s="2" t="str">
        <f t="shared" si="1"/>
        <v>phi4</v>
      </c>
      <c r="J58" s="4">
        <v>0.94289999999999996</v>
      </c>
      <c r="K58" s="2" t="s">
        <v>7</v>
      </c>
      <c r="L58" s="5">
        <f t="shared" si="2"/>
        <v>0.94289999999999996</v>
      </c>
      <c r="M58">
        <f t="shared" si="3"/>
        <v>0</v>
      </c>
    </row>
    <row r="59" spans="1:13" x14ac:dyDescent="0.2">
      <c r="A59" s="2">
        <v>58</v>
      </c>
      <c r="B59" s="99">
        <v>58</v>
      </c>
      <c r="C59" s="2">
        <v>0</v>
      </c>
      <c r="D59" s="4">
        <v>0.71430000000000005</v>
      </c>
      <c r="E59" s="4">
        <v>0.54290000000000005</v>
      </c>
      <c r="F59" s="98">
        <v>0.68569999999999998</v>
      </c>
      <c r="G59" s="98">
        <v>0.51429999999999998</v>
      </c>
      <c r="H59" s="4">
        <f t="shared" si="0"/>
        <v>0.71430000000000005</v>
      </c>
      <c r="I59" s="2" t="str">
        <f t="shared" si="1"/>
        <v>ftllama3.1</v>
      </c>
      <c r="J59" s="4">
        <v>0.68569999999999998</v>
      </c>
      <c r="K59" s="99" t="s">
        <v>6</v>
      </c>
      <c r="L59" s="5">
        <f t="shared" si="2"/>
        <v>0.68569999999999998</v>
      </c>
      <c r="M59">
        <f t="shared" si="3"/>
        <v>0</v>
      </c>
    </row>
    <row r="60" spans="1:13" x14ac:dyDescent="0.2">
      <c r="A60" s="2">
        <v>59</v>
      </c>
      <c r="B60" s="2">
        <v>59</v>
      </c>
      <c r="C60" s="2">
        <v>0</v>
      </c>
      <c r="D60" s="4">
        <v>0.88570000000000004</v>
      </c>
      <c r="E60" s="4">
        <v>0.7429</v>
      </c>
      <c r="F60" s="4">
        <v>0.8</v>
      </c>
      <c r="G60" s="4">
        <v>0.45710000000000001</v>
      </c>
      <c r="H60" s="4">
        <f t="shared" si="0"/>
        <v>0.88570000000000004</v>
      </c>
      <c r="I60" s="2" t="str">
        <f t="shared" si="1"/>
        <v>ftllama3.1</v>
      </c>
      <c r="J60" s="4">
        <v>0.88570000000000004</v>
      </c>
      <c r="K60" s="2" t="s">
        <v>2</v>
      </c>
      <c r="L60" s="5">
        <f t="shared" si="2"/>
        <v>0.88570000000000004</v>
      </c>
      <c r="M60">
        <f t="shared" si="3"/>
        <v>0</v>
      </c>
    </row>
    <row r="61" spans="1:13" x14ac:dyDescent="0.2">
      <c r="A61" s="2">
        <v>60</v>
      </c>
      <c r="B61" s="2">
        <v>60</v>
      </c>
      <c r="C61" s="2">
        <v>0</v>
      </c>
      <c r="D61" s="4">
        <v>0.85709999999999997</v>
      </c>
      <c r="E61" s="4">
        <v>0.94289999999999996</v>
      </c>
      <c r="F61" s="4">
        <v>0.6</v>
      </c>
      <c r="G61" s="4">
        <v>0.9143</v>
      </c>
      <c r="H61" s="4">
        <f t="shared" si="0"/>
        <v>0.94289999999999996</v>
      </c>
      <c r="I61" s="2" t="str">
        <f t="shared" si="1"/>
        <v>ftphi4</v>
      </c>
      <c r="J61" s="4">
        <v>0.9143</v>
      </c>
      <c r="K61" s="2" t="s">
        <v>7</v>
      </c>
      <c r="L61" s="5">
        <f t="shared" si="2"/>
        <v>0.9143</v>
      </c>
      <c r="M61">
        <f t="shared" si="3"/>
        <v>0</v>
      </c>
    </row>
    <row r="62" spans="1:13" x14ac:dyDescent="0.2">
      <c r="A62" s="2">
        <v>61</v>
      </c>
      <c r="B62" s="2">
        <v>61</v>
      </c>
      <c r="C62" s="2">
        <v>0</v>
      </c>
      <c r="D62" s="4">
        <v>0.6</v>
      </c>
      <c r="E62" s="4">
        <v>0.54290000000000005</v>
      </c>
      <c r="F62" s="4">
        <v>0.8</v>
      </c>
      <c r="G62" s="4">
        <v>0.88570000000000004</v>
      </c>
      <c r="H62" s="4">
        <f t="shared" si="0"/>
        <v>0.88570000000000004</v>
      </c>
      <c r="I62" s="2" t="str">
        <f t="shared" si="1"/>
        <v>phi4</v>
      </c>
      <c r="J62" s="4">
        <v>0.88570000000000004</v>
      </c>
      <c r="K62" s="2" t="s">
        <v>7</v>
      </c>
      <c r="L62" s="5">
        <f t="shared" si="2"/>
        <v>0.88570000000000004</v>
      </c>
      <c r="M62">
        <f t="shared" si="3"/>
        <v>0</v>
      </c>
    </row>
    <row r="63" spans="1:13" x14ac:dyDescent="0.2">
      <c r="A63" s="2">
        <v>62</v>
      </c>
      <c r="B63" s="99">
        <v>62</v>
      </c>
      <c r="C63" s="2">
        <v>0</v>
      </c>
      <c r="D63" s="4">
        <v>0.77139999999999997</v>
      </c>
      <c r="E63" s="4">
        <v>0.8</v>
      </c>
      <c r="F63" s="98">
        <v>0.8</v>
      </c>
      <c r="G63" s="98">
        <v>0.65710000000000002</v>
      </c>
      <c r="H63" s="4">
        <f t="shared" si="0"/>
        <v>0.8</v>
      </c>
      <c r="I63" s="2" t="str">
        <f t="shared" si="1"/>
        <v>llama3.1</v>
      </c>
      <c r="J63" s="4">
        <v>0.8</v>
      </c>
      <c r="K63" s="99" t="s">
        <v>6</v>
      </c>
      <c r="L63" s="5">
        <f t="shared" si="2"/>
        <v>0.8</v>
      </c>
      <c r="M63">
        <f t="shared" si="3"/>
        <v>0</v>
      </c>
    </row>
    <row r="64" spans="1:13" x14ac:dyDescent="0.2">
      <c r="A64" s="2">
        <v>63</v>
      </c>
      <c r="B64" s="2">
        <v>63</v>
      </c>
      <c r="C64" s="2">
        <v>0</v>
      </c>
      <c r="D64" s="4">
        <v>0.7429</v>
      </c>
      <c r="E64" s="4">
        <v>0.57140000000000002</v>
      </c>
      <c r="F64" s="4">
        <v>0.68569999999999998</v>
      </c>
      <c r="G64" s="4">
        <v>0.7429</v>
      </c>
      <c r="H64" s="4">
        <f t="shared" si="0"/>
        <v>0.7429</v>
      </c>
      <c r="I64" s="2" t="str">
        <f t="shared" si="1"/>
        <v>phi4</v>
      </c>
      <c r="J64" s="4">
        <v>0.7429</v>
      </c>
      <c r="K64" s="2" t="s">
        <v>2</v>
      </c>
      <c r="L64" s="5">
        <f t="shared" si="2"/>
        <v>0.7429</v>
      </c>
      <c r="M64">
        <f t="shared" si="3"/>
        <v>0</v>
      </c>
    </row>
    <row r="65" spans="1:13" x14ac:dyDescent="0.2">
      <c r="A65" s="2">
        <v>64</v>
      </c>
      <c r="B65" s="2">
        <v>64</v>
      </c>
      <c r="C65" s="2">
        <v>0</v>
      </c>
      <c r="D65" s="4">
        <v>0.54290000000000005</v>
      </c>
      <c r="E65" s="4">
        <v>0.68569999999999998</v>
      </c>
      <c r="F65" s="4">
        <v>0.4</v>
      </c>
      <c r="G65" s="4">
        <v>0.68569999999999998</v>
      </c>
      <c r="H65" s="4">
        <f t="shared" si="0"/>
        <v>0.68569999999999998</v>
      </c>
      <c r="I65" s="2" t="str">
        <f t="shared" si="1"/>
        <v>phi4</v>
      </c>
      <c r="J65" s="4">
        <v>0.68569999999999998</v>
      </c>
      <c r="K65" s="2" t="s">
        <v>3</v>
      </c>
      <c r="L65" s="5">
        <f t="shared" si="2"/>
        <v>0.68569999999999998</v>
      </c>
      <c r="M65">
        <f t="shared" si="3"/>
        <v>0</v>
      </c>
    </row>
    <row r="66" spans="1:13" x14ac:dyDescent="0.2">
      <c r="A66" s="2">
        <v>65</v>
      </c>
      <c r="B66" s="2">
        <v>65</v>
      </c>
      <c r="C66" s="2">
        <v>0</v>
      </c>
      <c r="D66" s="4">
        <v>0.68569999999999998</v>
      </c>
      <c r="E66" s="4">
        <v>0.85709999999999997</v>
      </c>
      <c r="F66" s="4">
        <v>0.77139999999999997</v>
      </c>
      <c r="G66" s="4">
        <v>0.97140000000000004</v>
      </c>
      <c r="H66" s="4">
        <f t="shared" si="0"/>
        <v>0.97140000000000004</v>
      </c>
      <c r="I66" s="2" t="str">
        <f t="shared" si="1"/>
        <v>phi4</v>
      </c>
      <c r="J66" s="4">
        <v>0.85709999999999997</v>
      </c>
      <c r="K66" s="2" t="s">
        <v>3</v>
      </c>
      <c r="L66" s="5">
        <f t="shared" si="2"/>
        <v>0.85709999999999997</v>
      </c>
      <c r="M66">
        <f t="shared" si="3"/>
        <v>0</v>
      </c>
    </row>
    <row r="67" spans="1:13" x14ac:dyDescent="0.2">
      <c r="A67" s="2">
        <v>66</v>
      </c>
      <c r="B67" s="2">
        <v>66</v>
      </c>
      <c r="C67" s="2">
        <v>0</v>
      </c>
      <c r="D67" s="4">
        <v>1</v>
      </c>
      <c r="E67" s="4">
        <v>1</v>
      </c>
      <c r="F67" s="4">
        <v>0.97140000000000004</v>
      </c>
      <c r="G67" s="4">
        <v>0.94289999999999996</v>
      </c>
      <c r="H67" s="4">
        <f t="shared" ref="H67:H95" si="4">MAX(D67:G67)</f>
        <v>1</v>
      </c>
      <c r="I67" s="2" t="str">
        <f t="shared" ref="I67:I95" si="5">IF(H67=G67,$G$1,IF(H67=F67,$F$1,IF(H67=E67,$E$1,IF(H67=D67,$D$1,""))))</f>
        <v>ftphi4</v>
      </c>
      <c r="J67" s="4">
        <v>1</v>
      </c>
      <c r="K67" s="2" t="s">
        <v>2</v>
      </c>
      <c r="L67" s="5">
        <f t="shared" ref="L67:L95" si="6">CHOOSE(MATCH(K67, $C$1:$G$1, 0), C67, D67, E67,F67,G67)</f>
        <v>1</v>
      </c>
      <c r="M67">
        <f t="shared" ref="M67:M95" si="7">IF(J67=L67,0,1)</f>
        <v>0</v>
      </c>
    </row>
    <row r="68" spans="1:13" x14ac:dyDescent="0.2">
      <c r="A68" s="2">
        <v>67</v>
      </c>
      <c r="B68" s="2">
        <v>67</v>
      </c>
      <c r="C68" s="2">
        <v>0</v>
      </c>
      <c r="D68" s="4">
        <v>1</v>
      </c>
      <c r="E68" s="4">
        <v>0.85709999999999997</v>
      </c>
      <c r="F68" s="4">
        <v>0.45710000000000001</v>
      </c>
      <c r="G68" s="4">
        <v>0.8286</v>
      </c>
      <c r="H68" s="4">
        <f t="shared" si="4"/>
        <v>1</v>
      </c>
      <c r="I68" s="2" t="str">
        <f t="shared" si="5"/>
        <v>ftllama3.1</v>
      </c>
      <c r="J68" s="4">
        <v>1</v>
      </c>
      <c r="K68" s="2" t="s">
        <v>2</v>
      </c>
      <c r="L68" s="5">
        <f t="shared" si="6"/>
        <v>1</v>
      </c>
      <c r="M68">
        <f t="shared" si="7"/>
        <v>0</v>
      </c>
    </row>
    <row r="69" spans="1:13" x14ac:dyDescent="0.2">
      <c r="A69" s="2">
        <v>68</v>
      </c>
      <c r="B69" s="2">
        <v>68</v>
      </c>
      <c r="C69" s="2">
        <v>0</v>
      </c>
      <c r="D69" s="4">
        <v>0.77139999999999997</v>
      </c>
      <c r="E69" s="4">
        <v>0.94289999999999996</v>
      </c>
      <c r="F69" s="4">
        <v>0.8</v>
      </c>
      <c r="G69" s="4">
        <v>0.65710000000000002</v>
      </c>
      <c r="H69" s="4">
        <f t="shared" si="4"/>
        <v>0.94289999999999996</v>
      </c>
      <c r="I69" s="2" t="str">
        <f t="shared" si="5"/>
        <v>ftphi4</v>
      </c>
      <c r="J69" s="4">
        <v>0.94289999999999996</v>
      </c>
      <c r="K69" s="2" t="s">
        <v>3</v>
      </c>
      <c r="L69" s="5">
        <f t="shared" si="6"/>
        <v>0.94289999999999996</v>
      </c>
      <c r="M69">
        <f t="shared" si="7"/>
        <v>0</v>
      </c>
    </row>
    <row r="70" spans="1:13" x14ac:dyDescent="0.2">
      <c r="A70" s="2">
        <v>69</v>
      </c>
      <c r="B70" s="2">
        <v>69</v>
      </c>
      <c r="C70" s="2">
        <v>0</v>
      </c>
      <c r="D70" s="4">
        <v>0.8286</v>
      </c>
      <c r="E70" s="4">
        <v>0.8286</v>
      </c>
      <c r="F70" s="4">
        <v>0.85709999999999997</v>
      </c>
      <c r="G70" s="4">
        <v>0.51429999999999998</v>
      </c>
      <c r="H70" s="4">
        <f t="shared" si="4"/>
        <v>0.85709999999999997</v>
      </c>
      <c r="I70" s="2" t="str">
        <f t="shared" si="5"/>
        <v>llama3.1</v>
      </c>
      <c r="J70" s="4">
        <v>0.8286</v>
      </c>
      <c r="K70" s="2" t="s">
        <v>2</v>
      </c>
      <c r="L70" s="5">
        <f t="shared" si="6"/>
        <v>0.8286</v>
      </c>
      <c r="M70">
        <f t="shared" si="7"/>
        <v>0</v>
      </c>
    </row>
    <row r="71" spans="1:13" x14ac:dyDescent="0.2">
      <c r="A71" s="2">
        <v>70</v>
      </c>
      <c r="B71" s="2">
        <v>70</v>
      </c>
      <c r="C71" s="2">
        <v>0</v>
      </c>
      <c r="D71" s="4">
        <v>0.8</v>
      </c>
      <c r="E71" s="4">
        <v>0.7429</v>
      </c>
      <c r="F71" s="4">
        <v>0.65710000000000002</v>
      </c>
      <c r="G71" s="4">
        <v>0.6</v>
      </c>
      <c r="H71" s="4">
        <f t="shared" si="4"/>
        <v>0.8</v>
      </c>
      <c r="I71" s="2" t="str">
        <f t="shared" si="5"/>
        <v>ftllama3.1</v>
      </c>
      <c r="J71" s="4">
        <v>0.8</v>
      </c>
      <c r="K71" s="2" t="s">
        <v>2</v>
      </c>
      <c r="L71" s="5">
        <f t="shared" si="6"/>
        <v>0.8</v>
      </c>
      <c r="M71">
        <f t="shared" si="7"/>
        <v>0</v>
      </c>
    </row>
    <row r="72" spans="1:13" x14ac:dyDescent="0.2">
      <c r="A72" s="2">
        <v>71</v>
      </c>
      <c r="B72" s="2">
        <v>71</v>
      </c>
      <c r="C72" s="2">
        <v>0</v>
      </c>
      <c r="D72" s="4">
        <v>2.86E-2</v>
      </c>
      <c r="E72" s="4">
        <v>0.77139999999999997</v>
      </c>
      <c r="F72" s="4">
        <v>0.71430000000000005</v>
      </c>
      <c r="G72" s="4">
        <v>0.77139999999999997</v>
      </c>
      <c r="H72" s="4">
        <f t="shared" si="4"/>
        <v>0.77139999999999997</v>
      </c>
      <c r="I72" s="2" t="str">
        <f t="shared" si="5"/>
        <v>phi4</v>
      </c>
      <c r="J72" s="4">
        <v>0.77139999999999997</v>
      </c>
      <c r="K72" s="2" t="s">
        <v>3</v>
      </c>
      <c r="L72" s="5">
        <f t="shared" si="6"/>
        <v>0.77139999999999997</v>
      </c>
      <c r="M72">
        <f t="shared" si="7"/>
        <v>0</v>
      </c>
    </row>
    <row r="73" spans="1:13" x14ac:dyDescent="0.2">
      <c r="A73" s="2">
        <v>72</v>
      </c>
      <c r="B73" s="2">
        <v>72</v>
      </c>
      <c r="C73" s="2">
        <v>0</v>
      </c>
      <c r="D73" s="4">
        <v>0.34289999999999998</v>
      </c>
      <c r="E73" s="4">
        <v>0.51429999999999998</v>
      </c>
      <c r="F73" s="4">
        <v>0.7429</v>
      </c>
      <c r="G73" s="4">
        <v>0.31430000000000002</v>
      </c>
      <c r="H73" s="4">
        <f t="shared" si="4"/>
        <v>0.7429</v>
      </c>
      <c r="I73" s="2" t="str">
        <f t="shared" si="5"/>
        <v>llama3.1</v>
      </c>
      <c r="J73" s="4">
        <v>0.51429999999999998</v>
      </c>
      <c r="K73" s="2" t="s">
        <v>3</v>
      </c>
      <c r="L73" s="5">
        <f t="shared" si="6"/>
        <v>0.51429999999999998</v>
      </c>
      <c r="M73">
        <f t="shared" si="7"/>
        <v>0</v>
      </c>
    </row>
    <row r="74" spans="1:13" x14ac:dyDescent="0.2">
      <c r="A74" s="2">
        <v>73</v>
      </c>
      <c r="B74" s="2">
        <v>73</v>
      </c>
      <c r="C74" s="2">
        <v>0</v>
      </c>
      <c r="D74" s="4">
        <v>0.9143</v>
      </c>
      <c r="E74" s="4">
        <v>0.97140000000000004</v>
      </c>
      <c r="F74" s="4">
        <v>0.94289999999999996</v>
      </c>
      <c r="G74" s="4">
        <v>0.77139999999999997</v>
      </c>
      <c r="H74" s="4">
        <f t="shared" si="4"/>
        <v>0.97140000000000004</v>
      </c>
      <c r="I74" s="2" t="str">
        <f t="shared" si="5"/>
        <v>ftphi4</v>
      </c>
      <c r="J74" s="4">
        <v>0.94289999999999996</v>
      </c>
      <c r="K74" s="2" t="s">
        <v>6</v>
      </c>
      <c r="L74" s="5">
        <f t="shared" si="6"/>
        <v>0.94289999999999996</v>
      </c>
      <c r="M74">
        <f t="shared" si="7"/>
        <v>0</v>
      </c>
    </row>
    <row r="75" spans="1:13" x14ac:dyDescent="0.2">
      <c r="A75" s="2">
        <v>74</v>
      </c>
      <c r="B75" s="2">
        <v>74</v>
      </c>
      <c r="C75" s="2">
        <v>0</v>
      </c>
      <c r="D75" s="4">
        <v>0.94289999999999996</v>
      </c>
      <c r="E75" s="4">
        <v>0.71430000000000005</v>
      </c>
      <c r="F75" s="4">
        <v>0.94289999999999996</v>
      </c>
      <c r="G75" s="4">
        <v>0.62860000000000005</v>
      </c>
      <c r="H75" s="4">
        <f t="shared" si="4"/>
        <v>0.94289999999999996</v>
      </c>
      <c r="I75" s="2" t="str">
        <f t="shared" si="5"/>
        <v>llama3.1</v>
      </c>
      <c r="J75" s="6">
        <v>0.94289999999999996</v>
      </c>
      <c r="K75" s="2" t="s">
        <v>6</v>
      </c>
      <c r="L75" s="5">
        <f t="shared" si="6"/>
        <v>0.94289999999999996</v>
      </c>
      <c r="M75">
        <f t="shared" si="7"/>
        <v>0</v>
      </c>
    </row>
    <row r="76" spans="1:13" x14ac:dyDescent="0.2">
      <c r="A76" s="2">
        <v>75</v>
      </c>
      <c r="B76" s="2">
        <v>75</v>
      </c>
      <c r="C76" s="2">
        <v>0</v>
      </c>
      <c r="D76" s="4">
        <v>1</v>
      </c>
      <c r="E76" s="4">
        <v>0.9143</v>
      </c>
      <c r="F76" s="4">
        <v>0.94289999999999996</v>
      </c>
      <c r="G76" s="4">
        <v>0.85709999999999997</v>
      </c>
      <c r="H76" s="4">
        <f t="shared" si="4"/>
        <v>1</v>
      </c>
      <c r="I76" s="2" t="str">
        <f t="shared" si="5"/>
        <v>ftllama3.1</v>
      </c>
      <c r="J76" s="4">
        <v>1</v>
      </c>
      <c r="K76" s="2" t="s">
        <v>2</v>
      </c>
      <c r="L76" s="5">
        <f t="shared" si="6"/>
        <v>1</v>
      </c>
      <c r="M76">
        <f t="shared" si="7"/>
        <v>0</v>
      </c>
    </row>
    <row r="77" spans="1:13" x14ac:dyDescent="0.2">
      <c r="A77" s="2">
        <v>76</v>
      </c>
      <c r="B77" s="2">
        <v>76</v>
      </c>
      <c r="C77" s="2">
        <v>0</v>
      </c>
      <c r="D77" s="4">
        <v>1</v>
      </c>
      <c r="E77" s="4">
        <v>0.8286</v>
      </c>
      <c r="F77" s="4">
        <v>1</v>
      </c>
      <c r="G77" s="4">
        <v>0.9143</v>
      </c>
      <c r="H77" s="4">
        <f t="shared" si="4"/>
        <v>1</v>
      </c>
      <c r="I77" s="2" t="str">
        <f t="shared" si="5"/>
        <v>llama3.1</v>
      </c>
      <c r="J77" s="4">
        <v>1</v>
      </c>
      <c r="K77" s="2" t="s">
        <v>2</v>
      </c>
      <c r="L77" s="5">
        <f t="shared" si="6"/>
        <v>1</v>
      </c>
      <c r="M77">
        <f t="shared" si="7"/>
        <v>0</v>
      </c>
    </row>
    <row r="78" spans="1:13" x14ac:dyDescent="0.2">
      <c r="A78" s="2">
        <v>77</v>
      </c>
      <c r="B78" s="2">
        <v>77</v>
      </c>
      <c r="C78" s="2">
        <v>0</v>
      </c>
      <c r="D78" s="4">
        <v>0.1143</v>
      </c>
      <c r="E78" s="4">
        <v>0.68569999999999998</v>
      </c>
      <c r="F78" s="4">
        <v>0</v>
      </c>
      <c r="G78" s="4">
        <v>0.7429</v>
      </c>
      <c r="H78" s="4">
        <f t="shared" si="4"/>
        <v>0.7429</v>
      </c>
      <c r="I78" s="2" t="str">
        <f t="shared" si="5"/>
        <v>phi4</v>
      </c>
      <c r="J78" s="4">
        <v>0.7429</v>
      </c>
      <c r="K78" s="2" t="s">
        <v>7</v>
      </c>
      <c r="L78" s="5">
        <f t="shared" si="6"/>
        <v>0.7429</v>
      </c>
      <c r="M78">
        <f t="shared" si="7"/>
        <v>0</v>
      </c>
    </row>
    <row r="79" spans="1:13" x14ac:dyDescent="0.2">
      <c r="A79" s="2">
        <v>78</v>
      </c>
      <c r="B79" s="2">
        <v>78</v>
      </c>
      <c r="C79" s="2">
        <v>0</v>
      </c>
      <c r="D79" s="4">
        <v>5.7099999999999998E-2</v>
      </c>
      <c r="E79" s="4">
        <v>0.97140000000000004</v>
      </c>
      <c r="F79" s="4">
        <v>0</v>
      </c>
      <c r="G79" s="4">
        <v>0.8</v>
      </c>
      <c r="H79" s="4">
        <f t="shared" si="4"/>
        <v>0.97140000000000004</v>
      </c>
      <c r="I79" s="2" t="str">
        <f t="shared" si="5"/>
        <v>ftphi4</v>
      </c>
      <c r="J79" s="4">
        <v>0.8</v>
      </c>
      <c r="K79" s="2" t="s">
        <v>7</v>
      </c>
      <c r="L79" s="5">
        <f t="shared" si="6"/>
        <v>0.8</v>
      </c>
      <c r="M79">
        <f t="shared" si="7"/>
        <v>0</v>
      </c>
    </row>
    <row r="80" spans="1:13" x14ac:dyDescent="0.2">
      <c r="A80" s="2">
        <v>79</v>
      </c>
      <c r="B80" s="2">
        <v>79</v>
      </c>
      <c r="C80" s="2">
        <v>0</v>
      </c>
      <c r="D80" s="4">
        <v>0.1143</v>
      </c>
      <c r="E80" s="4">
        <v>0.77139999999999997</v>
      </c>
      <c r="F80" s="4">
        <v>0.45710000000000001</v>
      </c>
      <c r="G80" s="4">
        <v>0.77139999999999997</v>
      </c>
      <c r="H80" s="4">
        <f t="shared" si="4"/>
        <v>0.77139999999999997</v>
      </c>
      <c r="I80" s="2" t="str">
        <f t="shared" si="5"/>
        <v>phi4</v>
      </c>
      <c r="J80" s="4">
        <v>0.77139999999999997</v>
      </c>
      <c r="K80" s="2" t="s">
        <v>7</v>
      </c>
      <c r="L80" s="5">
        <f t="shared" si="6"/>
        <v>0.77139999999999997</v>
      </c>
      <c r="M80">
        <f t="shared" si="7"/>
        <v>0</v>
      </c>
    </row>
    <row r="81" spans="1:13" x14ac:dyDescent="0.2">
      <c r="A81" s="2">
        <v>80</v>
      </c>
      <c r="B81" s="2">
        <v>80</v>
      </c>
      <c r="C81" s="2">
        <v>0</v>
      </c>
      <c r="D81" s="4">
        <v>0.71430000000000005</v>
      </c>
      <c r="E81" s="4">
        <v>0.85709999999999997</v>
      </c>
      <c r="F81" s="4">
        <v>0.51429999999999998</v>
      </c>
      <c r="G81" s="4">
        <v>0.77139999999999997</v>
      </c>
      <c r="H81" s="4">
        <f t="shared" si="4"/>
        <v>0.85709999999999997</v>
      </c>
      <c r="I81" s="2" t="str">
        <f t="shared" si="5"/>
        <v>ftphi4</v>
      </c>
      <c r="J81" s="4">
        <v>0.77139999999999997</v>
      </c>
      <c r="K81" s="2" t="s">
        <v>7</v>
      </c>
      <c r="L81" s="5">
        <f t="shared" si="6"/>
        <v>0.77139999999999997</v>
      </c>
      <c r="M81">
        <f t="shared" si="7"/>
        <v>0</v>
      </c>
    </row>
    <row r="82" spans="1:13" x14ac:dyDescent="0.2">
      <c r="A82" s="2">
        <v>81</v>
      </c>
      <c r="B82" s="2">
        <v>81</v>
      </c>
      <c r="C82" s="2">
        <v>0</v>
      </c>
      <c r="D82" s="4">
        <v>1</v>
      </c>
      <c r="E82" s="4">
        <v>0.88570000000000004</v>
      </c>
      <c r="F82" s="4">
        <v>0.97140000000000004</v>
      </c>
      <c r="G82" s="4">
        <v>0.88570000000000004</v>
      </c>
      <c r="H82" s="4">
        <f t="shared" si="4"/>
        <v>1</v>
      </c>
      <c r="I82" s="2" t="str">
        <f t="shared" si="5"/>
        <v>ftllama3.1</v>
      </c>
      <c r="J82" s="4">
        <v>1</v>
      </c>
      <c r="K82" s="2" t="s">
        <v>2</v>
      </c>
      <c r="L82" s="5">
        <f t="shared" si="6"/>
        <v>1</v>
      </c>
      <c r="M82">
        <f t="shared" si="7"/>
        <v>0</v>
      </c>
    </row>
    <row r="83" spans="1:13" x14ac:dyDescent="0.2">
      <c r="A83" s="2">
        <v>82</v>
      </c>
      <c r="B83" s="2">
        <v>82</v>
      </c>
      <c r="C83" s="2">
        <v>0</v>
      </c>
      <c r="D83" s="4">
        <v>0.9143</v>
      </c>
      <c r="E83" s="4">
        <v>0.88570000000000004</v>
      </c>
      <c r="F83" s="4">
        <v>0.97140000000000004</v>
      </c>
      <c r="G83" s="4">
        <v>0.71430000000000005</v>
      </c>
      <c r="H83" s="4">
        <f t="shared" si="4"/>
        <v>0.97140000000000004</v>
      </c>
      <c r="I83" s="2" t="str">
        <f t="shared" si="5"/>
        <v>llama3.1</v>
      </c>
      <c r="J83" s="4">
        <v>0.9143</v>
      </c>
      <c r="K83" s="2" t="s">
        <v>2</v>
      </c>
      <c r="L83" s="5">
        <f t="shared" si="6"/>
        <v>0.9143</v>
      </c>
      <c r="M83">
        <f t="shared" si="7"/>
        <v>0</v>
      </c>
    </row>
    <row r="84" spans="1:13" x14ac:dyDescent="0.2">
      <c r="A84" s="2">
        <v>83</v>
      </c>
      <c r="B84" s="2">
        <v>83</v>
      </c>
      <c r="C84" s="2">
        <v>0</v>
      </c>
      <c r="D84" s="4">
        <v>1</v>
      </c>
      <c r="E84" s="4">
        <v>0.94289999999999996</v>
      </c>
      <c r="F84" s="4">
        <v>1</v>
      </c>
      <c r="G84" s="4">
        <v>1</v>
      </c>
      <c r="H84" s="4">
        <f t="shared" si="4"/>
        <v>1</v>
      </c>
      <c r="I84" s="2" t="str">
        <f t="shared" si="5"/>
        <v>phi4</v>
      </c>
      <c r="J84" s="4">
        <v>1</v>
      </c>
      <c r="K84" s="2" t="s">
        <v>2</v>
      </c>
      <c r="L84" s="5">
        <f t="shared" si="6"/>
        <v>1</v>
      </c>
      <c r="M84">
        <f t="shared" si="7"/>
        <v>0</v>
      </c>
    </row>
    <row r="85" spans="1:13" x14ac:dyDescent="0.2">
      <c r="A85" s="2">
        <v>84</v>
      </c>
      <c r="B85" s="2">
        <v>84</v>
      </c>
      <c r="C85" s="2">
        <v>0</v>
      </c>
      <c r="D85" s="4">
        <v>0.71430000000000005</v>
      </c>
      <c r="E85" s="4">
        <v>0.88570000000000004</v>
      </c>
      <c r="F85" s="4">
        <v>0.85709999999999997</v>
      </c>
      <c r="G85" s="4">
        <v>0.94289999999999996</v>
      </c>
      <c r="H85" s="4">
        <f t="shared" si="4"/>
        <v>0.94289999999999996</v>
      </c>
      <c r="I85" s="2" t="str">
        <f t="shared" si="5"/>
        <v>phi4</v>
      </c>
      <c r="J85" s="4">
        <v>0.94289999999999996</v>
      </c>
      <c r="K85" s="2" t="s">
        <v>7</v>
      </c>
      <c r="L85" s="5">
        <f t="shared" si="6"/>
        <v>0.94289999999999996</v>
      </c>
      <c r="M85">
        <f t="shared" si="7"/>
        <v>0</v>
      </c>
    </row>
    <row r="86" spans="1:13" x14ac:dyDescent="0.2">
      <c r="A86" s="2">
        <v>85</v>
      </c>
      <c r="B86" s="2">
        <v>85</v>
      </c>
      <c r="C86" s="2">
        <v>0</v>
      </c>
      <c r="D86" s="4">
        <v>0.94289999999999996</v>
      </c>
      <c r="E86" s="4">
        <v>0.62860000000000005</v>
      </c>
      <c r="F86" s="4">
        <v>0.9143</v>
      </c>
      <c r="G86" s="4">
        <v>0.6</v>
      </c>
      <c r="H86" s="4">
        <f t="shared" si="4"/>
        <v>0.94289999999999996</v>
      </c>
      <c r="I86" s="2" t="str">
        <f t="shared" si="5"/>
        <v>ftllama3.1</v>
      </c>
      <c r="J86" s="4">
        <v>0.9143</v>
      </c>
      <c r="K86" s="2" t="s">
        <v>6</v>
      </c>
      <c r="L86" s="5">
        <f t="shared" si="6"/>
        <v>0.9143</v>
      </c>
      <c r="M86">
        <f t="shared" si="7"/>
        <v>0</v>
      </c>
    </row>
    <row r="87" spans="1:13" x14ac:dyDescent="0.2">
      <c r="A87" s="2">
        <v>86</v>
      </c>
      <c r="B87" s="2">
        <v>86</v>
      </c>
      <c r="C87" s="2">
        <v>0</v>
      </c>
      <c r="D87" s="4">
        <v>0.97140000000000004</v>
      </c>
      <c r="E87" s="4">
        <v>0.85709999999999997</v>
      </c>
      <c r="F87" s="4">
        <v>0.97140000000000004</v>
      </c>
      <c r="G87" s="4">
        <v>0.77139999999999997</v>
      </c>
      <c r="H87" s="4">
        <f t="shared" si="4"/>
        <v>0.97140000000000004</v>
      </c>
      <c r="I87" s="2" t="str">
        <f t="shared" si="5"/>
        <v>llama3.1</v>
      </c>
      <c r="J87" s="4">
        <v>0.97140000000000004</v>
      </c>
      <c r="K87" s="2" t="s">
        <v>6</v>
      </c>
      <c r="L87" s="5">
        <f t="shared" si="6"/>
        <v>0.97140000000000004</v>
      </c>
      <c r="M87">
        <f t="shared" si="7"/>
        <v>0</v>
      </c>
    </row>
    <row r="88" spans="1:13" x14ac:dyDescent="0.2">
      <c r="A88" s="2">
        <v>87</v>
      </c>
      <c r="B88" s="2">
        <v>87</v>
      </c>
      <c r="C88" s="2">
        <v>0</v>
      </c>
      <c r="D88" s="4">
        <v>0.51429999999999998</v>
      </c>
      <c r="E88" s="4">
        <v>0.88570000000000004</v>
      </c>
      <c r="F88" s="4">
        <v>0.48570000000000002</v>
      </c>
      <c r="G88" s="4">
        <v>0.71430000000000005</v>
      </c>
      <c r="H88" s="4">
        <f t="shared" si="4"/>
        <v>0.88570000000000004</v>
      </c>
      <c r="I88" s="2" t="str">
        <f t="shared" si="5"/>
        <v>ftphi4</v>
      </c>
      <c r="J88" s="4">
        <v>0.88570000000000004</v>
      </c>
      <c r="K88" s="2" t="s">
        <v>3</v>
      </c>
      <c r="L88" s="5">
        <f t="shared" si="6"/>
        <v>0.88570000000000004</v>
      </c>
      <c r="M88">
        <f t="shared" si="7"/>
        <v>0</v>
      </c>
    </row>
    <row r="89" spans="1:13" x14ac:dyDescent="0.2">
      <c r="A89" s="2">
        <v>88</v>
      </c>
      <c r="B89" s="2">
        <v>88</v>
      </c>
      <c r="C89" s="2">
        <v>0</v>
      </c>
      <c r="D89" s="4">
        <v>1</v>
      </c>
      <c r="E89" s="4">
        <v>0.94289999999999996</v>
      </c>
      <c r="F89" s="4">
        <v>1</v>
      </c>
      <c r="G89" s="4">
        <v>0.85709999999999997</v>
      </c>
      <c r="H89" s="4">
        <f t="shared" si="4"/>
        <v>1</v>
      </c>
      <c r="I89" s="2" t="str">
        <f t="shared" si="5"/>
        <v>llama3.1</v>
      </c>
      <c r="J89" s="4">
        <v>1</v>
      </c>
      <c r="K89" s="2" t="s">
        <v>2</v>
      </c>
      <c r="L89" s="5">
        <f t="shared" si="6"/>
        <v>1</v>
      </c>
      <c r="M89">
        <f t="shared" si="7"/>
        <v>0</v>
      </c>
    </row>
    <row r="90" spans="1:13" x14ac:dyDescent="0.2">
      <c r="A90" s="2">
        <v>89</v>
      </c>
      <c r="B90" s="2">
        <v>89</v>
      </c>
      <c r="C90" s="2">
        <v>0</v>
      </c>
      <c r="D90" s="4">
        <v>0.97140000000000004</v>
      </c>
      <c r="E90" s="4">
        <v>0.77139999999999997</v>
      </c>
      <c r="F90" s="4">
        <v>0.94289999999999996</v>
      </c>
      <c r="G90" s="4">
        <v>0.7429</v>
      </c>
      <c r="H90" s="4">
        <f t="shared" si="4"/>
        <v>0.97140000000000004</v>
      </c>
      <c r="I90" s="2" t="str">
        <f t="shared" si="5"/>
        <v>ftllama3.1</v>
      </c>
      <c r="J90" s="4">
        <v>0.97140000000000004</v>
      </c>
      <c r="K90" s="2" t="s">
        <v>2</v>
      </c>
      <c r="L90" s="5">
        <f t="shared" si="6"/>
        <v>0.97140000000000004</v>
      </c>
      <c r="M90">
        <f t="shared" si="7"/>
        <v>0</v>
      </c>
    </row>
    <row r="91" spans="1:13" x14ac:dyDescent="0.2">
      <c r="A91" s="2">
        <v>90</v>
      </c>
      <c r="B91" s="2">
        <v>90</v>
      </c>
      <c r="C91" s="2">
        <v>0</v>
      </c>
      <c r="D91" s="4">
        <v>1</v>
      </c>
      <c r="E91" s="4">
        <v>0.8286</v>
      </c>
      <c r="F91" s="4">
        <v>0.48570000000000002</v>
      </c>
      <c r="G91" s="4">
        <v>0.85709999999999997</v>
      </c>
      <c r="H91" s="4">
        <f t="shared" si="4"/>
        <v>1</v>
      </c>
      <c r="I91" s="2" t="str">
        <f t="shared" si="5"/>
        <v>ftllama3.1</v>
      </c>
      <c r="J91" s="4">
        <v>1</v>
      </c>
      <c r="K91" s="2" t="s">
        <v>2</v>
      </c>
      <c r="L91" s="5">
        <f t="shared" si="6"/>
        <v>1</v>
      </c>
      <c r="M91">
        <f t="shared" si="7"/>
        <v>0</v>
      </c>
    </row>
    <row r="92" spans="1:13" x14ac:dyDescent="0.2">
      <c r="A92" s="2">
        <v>91</v>
      </c>
      <c r="B92" s="2">
        <v>91</v>
      </c>
      <c r="C92" s="2">
        <v>0</v>
      </c>
      <c r="D92" s="4">
        <v>0.7429</v>
      </c>
      <c r="E92" s="4">
        <v>0.7429</v>
      </c>
      <c r="F92" s="4">
        <v>0.8286</v>
      </c>
      <c r="G92" s="4">
        <v>0.6</v>
      </c>
      <c r="H92" s="4">
        <f t="shared" si="4"/>
        <v>0.8286</v>
      </c>
      <c r="I92" s="2" t="str">
        <f t="shared" si="5"/>
        <v>llama3.1</v>
      </c>
      <c r="J92" s="4">
        <v>0.6</v>
      </c>
      <c r="K92" s="2" t="s">
        <v>7</v>
      </c>
      <c r="L92" s="5">
        <f t="shared" si="6"/>
        <v>0.6</v>
      </c>
      <c r="M92">
        <f t="shared" si="7"/>
        <v>0</v>
      </c>
    </row>
    <row r="93" spans="1:13" x14ac:dyDescent="0.2">
      <c r="A93" s="2">
        <v>92</v>
      </c>
      <c r="B93" s="2">
        <v>92</v>
      </c>
      <c r="C93" s="2">
        <v>0</v>
      </c>
      <c r="D93" s="4">
        <v>0.88570000000000004</v>
      </c>
      <c r="E93" s="4">
        <v>0.57140000000000002</v>
      </c>
      <c r="F93" s="4">
        <v>0.62860000000000005</v>
      </c>
      <c r="G93" s="4">
        <v>0.51429999999999998</v>
      </c>
      <c r="H93" s="4">
        <f t="shared" si="4"/>
        <v>0.88570000000000004</v>
      </c>
      <c r="I93" s="2" t="str">
        <f t="shared" si="5"/>
        <v>ftllama3.1</v>
      </c>
      <c r="J93" s="4">
        <v>0.88570000000000004</v>
      </c>
      <c r="K93" s="2" t="s">
        <v>2</v>
      </c>
      <c r="L93" s="5">
        <f t="shared" si="6"/>
        <v>0.88570000000000004</v>
      </c>
      <c r="M93">
        <f t="shared" si="7"/>
        <v>0</v>
      </c>
    </row>
    <row r="94" spans="1:13" x14ac:dyDescent="0.2">
      <c r="A94" s="2">
        <v>93</v>
      </c>
      <c r="B94" s="2">
        <v>93</v>
      </c>
      <c r="C94" s="2">
        <v>0</v>
      </c>
      <c r="D94" s="4">
        <v>0.1714</v>
      </c>
      <c r="E94" s="4">
        <v>0.45710000000000001</v>
      </c>
      <c r="F94" s="4">
        <v>0.28570000000000001</v>
      </c>
      <c r="G94" s="4">
        <v>0.2571</v>
      </c>
      <c r="H94" s="4">
        <f t="shared" si="4"/>
        <v>0.45710000000000001</v>
      </c>
      <c r="I94" s="2" t="str">
        <f t="shared" si="5"/>
        <v>ftphi4</v>
      </c>
      <c r="J94" s="4">
        <v>0.45710000000000001</v>
      </c>
      <c r="K94" s="2" t="s">
        <v>3</v>
      </c>
      <c r="L94" s="5">
        <f t="shared" si="6"/>
        <v>0.45710000000000001</v>
      </c>
      <c r="M94">
        <f t="shared" si="7"/>
        <v>0</v>
      </c>
    </row>
    <row r="95" spans="1:13" x14ac:dyDescent="0.2">
      <c r="A95" s="2">
        <v>94</v>
      </c>
      <c r="B95" s="2">
        <v>94</v>
      </c>
      <c r="C95" s="2">
        <v>0</v>
      </c>
      <c r="D95" s="4">
        <v>0.2571</v>
      </c>
      <c r="E95" s="4">
        <v>0.45710000000000001</v>
      </c>
      <c r="F95" s="4">
        <v>0.65710000000000002</v>
      </c>
      <c r="G95" s="4">
        <v>0.45710000000000001</v>
      </c>
      <c r="H95" s="4">
        <f t="shared" si="4"/>
        <v>0.65710000000000002</v>
      </c>
      <c r="I95" s="2" t="str">
        <f t="shared" si="5"/>
        <v>llama3.1</v>
      </c>
      <c r="J95" s="4">
        <v>0.65710000000000002</v>
      </c>
      <c r="K95" s="2" t="s">
        <v>6</v>
      </c>
      <c r="L95" s="5">
        <f t="shared" si="6"/>
        <v>0.65710000000000002</v>
      </c>
      <c r="M95">
        <f t="shared" si="7"/>
        <v>0</v>
      </c>
    </row>
    <row r="97" spans="4:13" x14ac:dyDescent="0.2">
      <c r="D97" s="5">
        <f>AVERAGE(D2:D95)</f>
        <v>0.73282872340425553</v>
      </c>
      <c r="E97" s="5">
        <f t="shared" ref="E97:J97" si="8">AVERAGE(E2:E95)</f>
        <v>0.78693404255319133</v>
      </c>
      <c r="F97" s="5">
        <f t="shared" si="8"/>
        <v>0.74255212765957446</v>
      </c>
      <c r="G97" s="5">
        <f t="shared" si="8"/>
        <v>0.73677553191489364</v>
      </c>
      <c r="H97" s="5">
        <f t="shared" si="8"/>
        <v>0.89574468085106396</v>
      </c>
      <c r="I97" s="5"/>
      <c r="J97" s="7">
        <f t="shared" si="8"/>
        <v>0.86322234042553159</v>
      </c>
      <c r="M97">
        <f>SUM(M2:M95)</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57942A-A567-F94F-95B5-C9332ABE3DCC}">
  <dimension ref="A1:M72"/>
  <sheetViews>
    <sheetView topLeftCell="A41" workbookViewId="0">
      <selection activeCell="D72" sqref="D72:J72"/>
    </sheetView>
  </sheetViews>
  <sheetFormatPr baseColWidth="10" defaultRowHeight="16" x14ac:dyDescent="0.2"/>
  <cols>
    <col min="1" max="1" width="3.83203125" bestFit="1" customWidth="1"/>
    <col min="2" max="2" width="3.83203125" hidden="1" customWidth="1"/>
    <col min="3" max="3" width="5.5" hidden="1" customWidth="1"/>
    <col min="4" max="7" width="10.6640625" bestFit="1" customWidth="1"/>
    <col min="8" max="8" width="10.6640625" hidden="1" customWidth="1"/>
    <col min="9" max="9" width="9.83203125" hidden="1" customWidth="1"/>
    <col min="10" max="10" width="10.6640625" bestFit="1" customWidth="1"/>
    <col min="11" max="11" width="9.33203125" bestFit="1" customWidth="1"/>
    <col min="12" max="12" width="10.83203125" style="5" hidden="1" customWidth="1"/>
    <col min="13" max="13" width="10.83203125" hidden="1" customWidth="1"/>
  </cols>
  <sheetData>
    <row r="1" spans="1:13" x14ac:dyDescent="0.2">
      <c r="A1" s="1" t="s">
        <v>0</v>
      </c>
      <c r="B1" s="1" t="s">
        <v>1</v>
      </c>
      <c r="C1" s="1" t="s">
        <v>10</v>
      </c>
      <c r="D1" s="1" t="s">
        <v>2</v>
      </c>
      <c r="E1" s="1" t="s">
        <v>3</v>
      </c>
      <c r="F1" s="1" t="s">
        <v>6</v>
      </c>
      <c r="G1" s="1" t="s">
        <v>7</v>
      </c>
      <c r="H1" s="1" t="s">
        <v>8</v>
      </c>
      <c r="I1" s="1" t="s">
        <v>9</v>
      </c>
      <c r="J1" s="3" t="s">
        <v>4</v>
      </c>
      <c r="K1" s="1" t="s">
        <v>5</v>
      </c>
    </row>
    <row r="2" spans="1:13" x14ac:dyDescent="0.2">
      <c r="A2" s="2">
        <v>1</v>
      </c>
      <c r="B2" s="2">
        <v>1</v>
      </c>
      <c r="C2" s="2">
        <v>1</v>
      </c>
      <c r="D2" s="4">
        <v>0.97140000000000004</v>
      </c>
      <c r="E2" s="4">
        <v>0.94289999999999996</v>
      </c>
      <c r="F2" s="4">
        <v>0.97140000000000004</v>
      </c>
      <c r="G2" s="4">
        <v>0.97140000000000004</v>
      </c>
      <c r="H2" s="4">
        <f>MAX(D2:G2)</f>
        <v>0.97140000000000004</v>
      </c>
      <c r="I2" s="2" t="str">
        <f t="shared" ref="I2:I33" si="0">IF(H2=G2,$G$1,IF(H2=F2,$F$1,IF(H2=E2,$E$1,IF(H2=D2,$D$1,""))))</f>
        <v>phi4</v>
      </c>
      <c r="J2" s="4">
        <v>1</v>
      </c>
      <c r="K2" s="2" t="s">
        <v>10</v>
      </c>
      <c r="L2" s="5">
        <f>CHOOSE(MATCH(K2, $C$1:$G$1, 0), C2, D2, E2,F2,G2)</f>
        <v>1</v>
      </c>
      <c r="M2">
        <f>IF(J2=L2,0,1)</f>
        <v>0</v>
      </c>
    </row>
    <row r="3" spans="1:13" x14ac:dyDescent="0.2">
      <c r="A3" s="2">
        <v>2</v>
      </c>
      <c r="B3" s="2">
        <v>2</v>
      </c>
      <c r="C3" s="2">
        <v>1</v>
      </c>
      <c r="D3" s="4">
        <v>0.51429999999999998</v>
      </c>
      <c r="E3" s="4">
        <v>0.77139999999999997</v>
      </c>
      <c r="F3" s="4">
        <v>0.71430000000000005</v>
      </c>
      <c r="G3" s="4">
        <v>0.77139999999999997</v>
      </c>
      <c r="H3" s="4">
        <f t="shared" ref="H3:H57" si="1">MAX(D3:G3)</f>
        <v>0.77139999999999997</v>
      </c>
      <c r="I3" s="2" t="str">
        <f t="shared" si="0"/>
        <v>phi4</v>
      </c>
      <c r="J3" s="4">
        <v>1</v>
      </c>
      <c r="K3" s="2" t="s">
        <v>10</v>
      </c>
      <c r="L3" s="5">
        <f t="shared" ref="L3:L66" si="2">CHOOSE(MATCH(K3, $C$1:$G$1, 0), C3, D3, E3,F3,G3)</f>
        <v>1</v>
      </c>
      <c r="M3">
        <f t="shared" ref="M3:M66" si="3">IF(J3=L3,0,1)</f>
        <v>0</v>
      </c>
    </row>
    <row r="4" spans="1:13" x14ac:dyDescent="0.2">
      <c r="A4" s="2">
        <v>3</v>
      </c>
      <c r="B4" s="2">
        <v>3</v>
      </c>
      <c r="C4" s="2">
        <v>1</v>
      </c>
      <c r="D4" s="4">
        <v>0.8</v>
      </c>
      <c r="E4" s="4">
        <v>0.9143</v>
      </c>
      <c r="F4" s="4">
        <v>0.8</v>
      </c>
      <c r="G4" s="4">
        <v>0.94289999999999996</v>
      </c>
      <c r="H4" s="4">
        <f t="shared" si="1"/>
        <v>0.94289999999999996</v>
      </c>
      <c r="I4" s="2" t="str">
        <f t="shared" si="0"/>
        <v>phi4</v>
      </c>
      <c r="J4" s="4">
        <v>1</v>
      </c>
      <c r="K4" s="2" t="s">
        <v>10</v>
      </c>
      <c r="L4" s="5">
        <f t="shared" si="2"/>
        <v>1</v>
      </c>
      <c r="M4">
        <f t="shared" si="3"/>
        <v>0</v>
      </c>
    </row>
    <row r="5" spans="1:13" x14ac:dyDescent="0.2">
      <c r="A5" s="2">
        <v>4</v>
      </c>
      <c r="B5" s="2">
        <v>4</v>
      </c>
      <c r="C5" s="2">
        <v>0</v>
      </c>
      <c r="D5" s="4">
        <v>0.88570000000000004</v>
      </c>
      <c r="E5" s="4">
        <v>0.6</v>
      </c>
      <c r="F5" s="4">
        <v>1</v>
      </c>
      <c r="G5" s="4">
        <v>0.51429999999999998</v>
      </c>
      <c r="H5" s="4">
        <f t="shared" si="1"/>
        <v>1</v>
      </c>
      <c r="I5" s="2" t="str">
        <f t="shared" si="0"/>
        <v>llama3.1</v>
      </c>
      <c r="J5" s="4">
        <v>0.88570000000000004</v>
      </c>
      <c r="K5" s="2" t="s">
        <v>2</v>
      </c>
      <c r="L5" s="5">
        <f t="shared" si="2"/>
        <v>0.88570000000000004</v>
      </c>
      <c r="M5">
        <f t="shared" si="3"/>
        <v>0</v>
      </c>
    </row>
    <row r="6" spans="1:13" x14ac:dyDescent="0.2">
      <c r="A6" s="2">
        <v>5</v>
      </c>
      <c r="B6" s="2">
        <v>5</v>
      </c>
      <c r="C6" s="2">
        <v>0</v>
      </c>
      <c r="D6" s="4">
        <v>0.97140000000000004</v>
      </c>
      <c r="E6" s="4">
        <v>0.88570000000000004</v>
      </c>
      <c r="F6" s="4">
        <v>1</v>
      </c>
      <c r="G6" s="4">
        <v>0.85709999999999997</v>
      </c>
      <c r="H6" s="4">
        <f t="shared" si="1"/>
        <v>1</v>
      </c>
      <c r="I6" s="2" t="str">
        <f t="shared" si="0"/>
        <v>llama3.1</v>
      </c>
      <c r="J6" s="4">
        <v>0.97140000000000004</v>
      </c>
      <c r="K6" s="2" t="s">
        <v>2</v>
      </c>
      <c r="L6" s="5">
        <f t="shared" si="2"/>
        <v>0.97140000000000004</v>
      </c>
      <c r="M6">
        <f t="shared" si="3"/>
        <v>0</v>
      </c>
    </row>
    <row r="7" spans="1:13" x14ac:dyDescent="0.2">
      <c r="A7" s="2">
        <v>6</v>
      </c>
      <c r="B7" s="2">
        <v>6</v>
      </c>
      <c r="C7" s="2">
        <v>0</v>
      </c>
      <c r="D7" s="4">
        <v>1</v>
      </c>
      <c r="E7" s="4">
        <v>0.68569999999999998</v>
      </c>
      <c r="F7" s="4">
        <v>0.97140000000000004</v>
      </c>
      <c r="G7" s="4">
        <v>0.94289999999999996</v>
      </c>
      <c r="H7" s="4">
        <f t="shared" si="1"/>
        <v>1</v>
      </c>
      <c r="I7" s="2" t="str">
        <f t="shared" si="0"/>
        <v>ftllama3.1</v>
      </c>
      <c r="J7" s="4">
        <v>1</v>
      </c>
      <c r="K7" s="2" t="s">
        <v>2</v>
      </c>
      <c r="L7" s="5">
        <f t="shared" si="2"/>
        <v>1</v>
      </c>
      <c r="M7">
        <f t="shared" si="3"/>
        <v>0</v>
      </c>
    </row>
    <row r="8" spans="1:13" x14ac:dyDescent="0.2">
      <c r="A8" s="2">
        <v>7</v>
      </c>
      <c r="B8" s="2">
        <v>7</v>
      </c>
      <c r="C8" s="2">
        <v>0</v>
      </c>
      <c r="D8" s="4">
        <v>0.97140000000000004</v>
      </c>
      <c r="E8" s="4">
        <v>0.85709999999999997</v>
      </c>
      <c r="F8" s="4">
        <v>0.8286</v>
      </c>
      <c r="G8" s="4">
        <v>0.94289999999999996</v>
      </c>
      <c r="H8" s="4">
        <f t="shared" si="1"/>
        <v>0.97140000000000004</v>
      </c>
      <c r="I8" s="2" t="str">
        <f t="shared" si="0"/>
        <v>ftllama3.1</v>
      </c>
      <c r="J8" s="4">
        <v>0.97140000000000004</v>
      </c>
      <c r="K8" s="2" t="s">
        <v>2</v>
      </c>
      <c r="L8" s="5">
        <f t="shared" si="2"/>
        <v>0.97140000000000004</v>
      </c>
      <c r="M8">
        <f t="shared" si="3"/>
        <v>0</v>
      </c>
    </row>
    <row r="9" spans="1:13" x14ac:dyDescent="0.2">
      <c r="A9" s="2">
        <v>8</v>
      </c>
      <c r="B9" s="2">
        <v>8</v>
      </c>
      <c r="C9" s="2">
        <v>0</v>
      </c>
      <c r="D9" s="4">
        <v>1</v>
      </c>
      <c r="E9" s="4">
        <v>0.8</v>
      </c>
      <c r="F9" s="4">
        <v>1</v>
      </c>
      <c r="G9" s="4">
        <v>1</v>
      </c>
      <c r="H9" s="4">
        <f t="shared" si="1"/>
        <v>1</v>
      </c>
      <c r="I9" s="2" t="str">
        <f t="shared" si="0"/>
        <v>phi4</v>
      </c>
      <c r="J9" s="4">
        <v>1</v>
      </c>
      <c r="K9" s="2" t="s">
        <v>2</v>
      </c>
      <c r="L9" s="5">
        <f t="shared" si="2"/>
        <v>1</v>
      </c>
      <c r="M9">
        <f t="shared" si="3"/>
        <v>0</v>
      </c>
    </row>
    <row r="10" spans="1:13" x14ac:dyDescent="0.2">
      <c r="A10" s="2">
        <v>9</v>
      </c>
      <c r="B10" s="2">
        <v>9</v>
      </c>
      <c r="C10" s="2">
        <v>0</v>
      </c>
      <c r="D10" s="4">
        <v>0.88570000000000004</v>
      </c>
      <c r="E10" s="4">
        <v>0.8286</v>
      </c>
      <c r="F10" s="4">
        <v>0.8</v>
      </c>
      <c r="G10" s="4">
        <v>0.9143</v>
      </c>
      <c r="H10" s="4">
        <f t="shared" si="1"/>
        <v>0.9143</v>
      </c>
      <c r="I10" s="2" t="str">
        <f t="shared" si="0"/>
        <v>phi4</v>
      </c>
      <c r="J10" s="4">
        <v>0.9143</v>
      </c>
      <c r="K10" s="2" t="s">
        <v>7</v>
      </c>
      <c r="L10" s="5">
        <f t="shared" si="2"/>
        <v>0.9143</v>
      </c>
      <c r="M10">
        <f t="shared" si="3"/>
        <v>0</v>
      </c>
    </row>
    <row r="11" spans="1:13" x14ac:dyDescent="0.2">
      <c r="A11" s="2">
        <v>10</v>
      </c>
      <c r="B11" s="2">
        <v>10</v>
      </c>
      <c r="C11" s="2">
        <v>0</v>
      </c>
      <c r="D11" s="4">
        <v>0.8</v>
      </c>
      <c r="E11" s="4">
        <v>0.65710000000000002</v>
      </c>
      <c r="F11" s="4">
        <v>0.6</v>
      </c>
      <c r="G11" s="4">
        <v>0.45710000000000001</v>
      </c>
      <c r="H11" s="4">
        <f t="shared" si="1"/>
        <v>0.8</v>
      </c>
      <c r="I11" s="2" t="str">
        <f t="shared" si="0"/>
        <v>ftllama3.1</v>
      </c>
      <c r="J11" s="4">
        <v>0.8</v>
      </c>
      <c r="K11" s="2" t="s">
        <v>2</v>
      </c>
      <c r="L11" s="5">
        <f t="shared" si="2"/>
        <v>0.8</v>
      </c>
      <c r="M11">
        <f t="shared" si="3"/>
        <v>0</v>
      </c>
    </row>
    <row r="12" spans="1:13" x14ac:dyDescent="0.2">
      <c r="A12" s="2">
        <v>11</v>
      </c>
      <c r="B12" s="2">
        <v>11</v>
      </c>
      <c r="C12" s="2">
        <v>0</v>
      </c>
      <c r="D12" s="4">
        <v>0.85709999999999997</v>
      </c>
      <c r="E12" s="4">
        <v>0.88570000000000004</v>
      </c>
      <c r="F12" s="4">
        <v>0.65710000000000002</v>
      </c>
      <c r="G12" s="4">
        <v>0.37140000000000001</v>
      </c>
      <c r="H12" s="4">
        <f t="shared" si="1"/>
        <v>0.88570000000000004</v>
      </c>
      <c r="I12" s="2" t="str">
        <f t="shared" si="0"/>
        <v>ftphi4</v>
      </c>
      <c r="J12" s="4">
        <v>0.88570000000000004</v>
      </c>
      <c r="K12" s="2" t="s">
        <v>3</v>
      </c>
      <c r="L12" s="5">
        <f t="shared" si="2"/>
        <v>0.88570000000000004</v>
      </c>
      <c r="M12">
        <f t="shared" si="3"/>
        <v>0</v>
      </c>
    </row>
    <row r="13" spans="1:13" x14ac:dyDescent="0.2">
      <c r="A13" s="2">
        <v>12</v>
      </c>
      <c r="B13" s="2">
        <v>12</v>
      </c>
      <c r="C13" s="2">
        <v>0</v>
      </c>
      <c r="D13" s="4">
        <v>0.37140000000000001</v>
      </c>
      <c r="E13" s="4">
        <v>0.71430000000000005</v>
      </c>
      <c r="F13" s="4">
        <v>0.6</v>
      </c>
      <c r="G13" s="4">
        <v>0.68569999999999998</v>
      </c>
      <c r="H13" s="4">
        <f t="shared" si="1"/>
        <v>0.71430000000000005</v>
      </c>
      <c r="I13" s="2" t="str">
        <f t="shared" si="0"/>
        <v>ftphi4</v>
      </c>
      <c r="J13" s="4">
        <v>0.68569999999999998</v>
      </c>
      <c r="K13" s="2" t="s">
        <v>7</v>
      </c>
      <c r="L13" s="5">
        <f t="shared" si="2"/>
        <v>0.68569999999999998</v>
      </c>
      <c r="M13">
        <f t="shared" si="3"/>
        <v>0</v>
      </c>
    </row>
    <row r="14" spans="1:13" x14ac:dyDescent="0.2">
      <c r="A14" s="2">
        <v>13</v>
      </c>
      <c r="B14" s="2">
        <v>13</v>
      </c>
      <c r="C14" s="2">
        <v>0</v>
      </c>
      <c r="D14" s="4">
        <v>0.54290000000000005</v>
      </c>
      <c r="E14" s="4">
        <v>0.7429</v>
      </c>
      <c r="F14" s="4">
        <v>0.65710000000000002</v>
      </c>
      <c r="G14" s="4">
        <v>0.6</v>
      </c>
      <c r="H14" s="4">
        <f t="shared" si="1"/>
        <v>0.7429</v>
      </c>
      <c r="I14" s="2" t="str">
        <f t="shared" si="0"/>
        <v>ftphi4</v>
      </c>
      <c r="J14" s="4">
        <v>0.7429</v>
      </c>
      <c r="K14" s="2" t="s">
        <v>3</v>
      </c>
      <c r="L14" s="5">
        <f t="shared" si="2"/>
        <v>0.7429</v>
      </c>
      <c r="M14">
        <f t="shared" si="3"/>
        <v>0</v>
      </c>
    </row>
    <row r="15" spans="1:13" x14ac:dyDescent="0.2">
      <c r="A15" s="2">
        <v>14</v>
      </c>
      <c r="B15" s="2">
        <v>14</v>
      </c>
      <c r="C15" s="2">
        <v>0</v>
      </c>
      <c r="D15" s="4">
        <v>0.48570000000000002</v>
      </c>
      <c r="E15" s="4">
        <v>0.8</v>
      </c>
      <c r="F15" s="4">
        <v>0.7429</v>
      </c>
      <c r="G15" s="4">
        <v>0.9143</v>
      </c>
      <c r="H15" s="4">
        <f t="shared" si="1"/>
        <v>0.9143</v>
      </c>
      <c r="I15" s="2" t="str">
        <f t="shared" si="0"/>
        <v>phi4</v>
      </c>
      <c r="J15" s="4">
        <v>0.8</v>
      </c>
      <c r="K15" s="2" t="s">
        <v>3</v>
      </c>
      <c r="L15" s="5">
        <f t="shared" si="2"/>
        <v>0.8</v>
      </c>
      <c r="M15">
        <f t="shared" si="3"/>
        <v>0</v>
      </c>
    </row>
    <row r="16" spans="1:13" x14ac:dyDescent="0.2">
      <c r="A16" s="2">
        <v>15</v>
      </c>
      <c r="B16" s="2">
        <v>15</v>
      </c>
      <c r="C16" s="2">
        <v>0</v>
      </c>
      <c r="D16" s="4">
        <v>1</v>
      </c>
      <c r="E16" s="4">
        <v>0.7429</v>
      </c>
      <c r="F16" s="4">
        <v>0.1714</v>
      </c>
      <c r="G16" s="4">
        <v>0.1143</v>
      </c>
      <c r="H16" s="4">
        <f t="shared" si="1"/>
        <v>1</v>
      </c>
      <c r="I16" s="2" t="str">
        <f t="shared" si="0"/>
        <v>ftllama3.1</v>
      </c>
      <c r="J16" s="4">
        <v>1</v>
      </c>
      <c r="K16" s="2" t="s">
        <v>2</v>
      </c>
      <c r="L16" s="5">
        <f t="shared" si="2"/>
        <v>1</v>
      </c>
      <c r="M16">
        <f t="shared" si="3"/>
        <v>0</v>
      </c>
    </row>
    <row r="17" spans="1:13" x14ac:dyDescent="0.2">
      <c r="A17" s="2">
        <v>16</v>
      </c>
      <c r="B17" s="2">
        <v>16</v>
      </c>
      <c r="C17" s="2">
        <v>0</v>
      </c>
      <c r="D17" s="4">
        <v>0.94289999999999996</v>
      </c>
      <c r="E17" s="4">
        <v>0.88570000000000004</v>
      </c>
      <c r="F17" s="4">
        <v>0.8286</v>
      </c>
      <c r="G17" s="4">
        <v>0.34289999999999998</v>
      </c>
      <c r="H17" s="4">
        <f t="shared" si="1"/>
        <v>0.94289999999999996</v>
      </c>
      <c r="I17" s="2" t="str">
        <f t="shared" si="0"/>
        <v>ftllama3.1</v>
      </c>
      <c r="J17" s="4">
        <v>0.94289999999999996</v>
      </c>
      <c r="K17" s="2" t="s">
        <v>2</v>
      </c>
      <c r="L17" s="5">
        <f t="shared" si="2"/>
        <v>0.94289999999999996</v>
      </c>
      <c r="M17">
        <f t="shared" si="3"/>
        <v>0</v>
      </c>
    </row>
    <row r="18" spans="1:13" x14ac:dyDescent="0.2">
      <c r="A18" s="2">
        <v>17</v>
      </c>
      <c r="B18" s="2">
        <v>17</v>
      </c>
      <c r="C18" s="2">
        <v>0</v>
      </c>
      <c r="D18" s="4">
        <v>0.62860000000000005</v>
      </c>
      <c r="E18" s="4">
        <v>1</v>
      </c>
      <c r="F18" s="4">
        <v>0.77139999999999997</v>
      </c>
      <c r="G18" s="4">
        <v>0.9143</v>
      </c>
      <c r="H18" s="4">
        <f t="shared" si="1"/>
        <v>1</v>
      </c>
      <c r="I18" s="2" t="str">
        <f t="shared" si="0"/>
        <v>ftphi4</v>
      </c>
      <c r="J18" s="4">
        <v>1</v>
      </c>
      <c r="K18" s="2" t="s">
        <v>3</v>
      </c>
      <c r="L18" s="5">
        <f t="shared" si="2"/>
        <v>1</v>
      </c>
      <c r="M18">
        <f t="shared" si="3"/>
        <v>0</v>
      </c>
    </row>
    <row r="19" spans="1:13" x14ac:dyDescent="0.2">
      <c r="A19" s="2">
        <v>18</v>
      </c>
      <c r="B19" s="2">
        <v>18</v>
      </c>
      <c r="C19" s="2">
        <v>0</v>
      </c>
      <c r="D19" s="4">
        <v>0.8286</v>
      </c>
      <c r="E19" s="4">
        <v>0.97140000000000004</v>
      </c>
      <c r="F19" s="4">
        <v>0.68569999999999998</v>
      </c>
      <c r="G19" s="4">
        <v>0.77139999999999997</v>
      </c>
      <c r="H19" s="4">
        <f t="shared" si="1"/>
        <v>0.97140000000000004</v>
      </c>
      <c r="I19" s="2" t="str">
        <f t="shared" si="0"/>
        <v>ftphi4</v>
      </c>
      <c r="J19" s="4">
        <v>0.97140000000000004</v>
      </c>
      <c r="K19" s="2" t="s">
        <v>3</v>
      </c>
      <c r="L19" s="5">
        <f t="shared" si="2"/>
        <v>0.97140000000000004</v>
      </c>
      <c r="M19">
        <f t="shared" si="3"/>
        <v>0</v>
      </c>
    </row>
    <row r="20" spans="1:13" x14ac:dyDescent="0.2">
      <c r="A20" s="2">
        <v>19</v>
      </c>
      <c r="B20" s="2">
        <v>19</v>
      </c>
      <c r="C20" s="2">
        <v>0</v>
      </c>
      <c r="D20" s="4">
        <v>1</v>
      </c>
      <c r="E20" s="4">
        <v>0.97140000000000004</v>
      </c>
      <c r="F20" s="4">
        <v>1</v>
      </c>
      <c r="G20" s="4">
        <v>0.85709999999999997</v>
      </c>
      <c r="H20" s="4">
        <f t="shared" si="1"/>
        <v>1</v>
      </c>
      <c r="I20" s="2" t="str">
        <f t="shared" si="0"/>
        <v>llama3.1</v>
      </c>
      <c r="J20" s="4">
        <v>1</v>
      </c>
      <c r="K20" s="2" t="s">
        <v>2</v>
      </c>
      <c r="L20" s="5">
        <f t="shared" si="2"/>
        <v>1</v>
      </c>
      <c r="M20">
        <f t="shared" si="3"/>
        <v>0</v>
      </c>
    </row>
    <row r="21" spans="1:13" x14ac:dyDescent="0.2">
      <c r="A21" s="2">
        <v>20</v>
      </c>
      <c r="B21" s="2">
        <v>20</v>
      </c>
      <c r="C21" s="2">
        <v>0</v>
      </c>
      <c r="D21" s="4">
        <v>0.97140000000000004</v>
      </c>
      <c r="E21" s="4">
        <v>0.88570000000000004</v>
      </c>
      <c r="F21" s="4">
        <v>0.9143</v>
      </c>
      <c r="G21" s="4">
        <v>0.85709999999999997</v>
      </c>
      <c r="H21" s="4">
        <f t="shared" si="1"/>
        <v>0.97140000000000004</v>
      </c>
      <c r="I21" s="2" t="str">
        <f t="shared" si="0"/>
        <v>ftllama3.1</v>
      </c>
      <c r="J21" s="4">
        <v>0.88570000000000004</v>
      </c>
      <c r="K21" s="2" t="s">
        <v>3</v>
      </c>
      <c r="L21" s="5">
        <f t="shared" si="2"/>
        <v>0.88570000000000004</v>
      </c>
      <c r="M21">
        <f t="shared" si="3"/>
        <v>0</v>
      </c>
    </row>
    <row r="22" spans="1:13" x14ac:dyDescent="0.2">
      <c r="A22" s="2">
        <v>21</v>
      </c>
      <c r="B22" s="2">
        <v>21</v>
      </c>
      <c r="C22" s="2">
        <v>0</v>
      </c>
      <c r="D22" s="4">
        <v>1</v>
      </c>
      <c r="E22" s="4">
        <v>0.8286</v>
      </c>
      <c r="F22" s="4">
        <v>0.88570000000000004</v>
      </c>
      <c r="G22" s="4">
        <v>0.7429</v>
      </c>
      <c r="H22" s="4">
        <f t="shared" si="1"/>
        <v>1</v>
      </c>
      <c r="I22" s="2" t="str">
        <f t="shared" si="0"/>
        <v>ftllama3.1</v>
      </c>
      <c r="J22" s="4">
        <v>1</v>
      </c>
      <c r="K22" s="2" t="s">
        <v>2</v>
      </c>
      <c r="L22" s="5">
        <f t="shared" si="2"/>
        <v>1</v>
      </c>
      <c r="M22">
        <f t="shared" si="3"/>
        <v>0</v>
      </c>
    </row>
    <row r="23" spans="1:13" x14ac:dyDescent="0.2">
      <c r="A23" s="2">
        <v>22</v>
      </c>
      <c r="B23" s="2">
        <v>22</v>
      </c>
      <c r="C23" s="2">
        <v>0</v>
      </c>
      <c r="D23" s="4">
        <v>0.85709999999999997</v>
      </c>
      <c r="E23" s="4">
        <v>0.9143</v>
      </c>
      <c r="F23" s="4">
        <v>0.8</v>
      </c>
      <c r="G23" s="4">
        <v>0.68569999999999998</v>
      </c>
      <c r="H23" s="4">
        <f t="shared" si="1"/>
        <v>0.9143</v>
      </c>
      <c r="I23" s="2" t="str">
        <f t="shared" si="0"/>
        <v>ftphi4</v>
      </c>
      <c r="J23" s="4">
        <v>0.9143</v>
      </c>
      <c r="K23" s="2" t="s">
        <v>3</v>
      </c>
      <c r="L23" s="5">
        <f t="shared" si="2"/>
        <v>0.9143</v>
      </c>
      <c r="M23">
        <f t="shared" si="3"/>
        <v>0</v>
      </c>
    </row>
    <row r="24" spans="1:13" x14ac:dyDescent="0.2">
      <c r="A24" s="2">
        <v>23</v>
      </c>
      <c r="B24" s="2">
        <v>23</v>
      </c>
      <c r="C24" s="2">
        <v>0</v>
      </c>
      <c r="D24" s="4">
        <v>0.88570000000000004</v>
      </c>
      <c r="E24" s="4">
        <v>0.97140000000000004</v>
      </c>
      <c r="F24" s="4">
        <v>0.85709999999999997</v>
      </c>
      <c r="G24" s="4">
        <v>0.8</v>
      </c>
      <c r="H24" s="4">
        <f t="shared" si="1"/>
        <v>0.97140000000000004</v>
      </c>
      <c r="I24" s="2" t="str">
        <f t="shared" si="0"/>
        <v>ftphi4</v>
      </c>
      <c r="J24" s="4">
        <v>0.97140000000000004</v>
      </c>
      <c r="K24" s="2" t="s">
        <v>3</v>
      </c>
      <c r="L24" s="5">
        <f t="shared" si="2"/>
        <v>0.97140000000000004</v>
      </c>
      <c r="M24">
        <f t="shared" si="3"/>
        <v>0</v>
      </c>
    </row>
    <row r="25" spans="1:13" x14ac:dyDescent="0.2">
      <c r="A25" s="2">
        <v>24</v>
      </c>
      <c r="B25" s="2">
        <v>24</v>
      </c>
      <c r="C25" s="2">
        <v>0</v>
      </c>
      <c r="D25" s="4">
        <v>0.77139999999999997</v>
      </c>
      <c r="E25" s="4">
        <v>0.7429</v>
      </c>
      <c r="F25" s="4">
        <v>0.8286</v>
      </c>
      <c r="G25" s="4">
        <v>0.48570000000000002</v>
      </c>
      <c r="H25" s="4">
        <f t="shared" si="1"/>
        <v>0.8286</v>
      </c>
      <c r="I25" s="2" t="str">
        <f t="shared" si="0"/>
        <v>llama3.1</v>
      </c>
      <c r="J25" s="4">
        <v>0.7429</v>
      </c>
      <c r="K25" s="2" t="s">
        <v>3</v>
      </c>
      <c r="L25" s="5">
        <f t="shared" si="2"/>
        <v>0.7429</v>
      </c>
      <c r="M25">
        <f t="shared" si="3"/>
        <v>0</v>
      </c>
    </row>
    <row r="26" spans="1:13" x14ac:dyDescent="0.2">
      <c r="A26" s="2">
        <v>25</v>
      </c>
      <c r="B26" s="2">
        <v>25</v>
      </c>
      <c r="C26" s="2">
        <v>0</v>
      </c>
      <c r="D26" s="4">
        <v>1</v>
      </c>
      <c r="E26" s="4">
        <v>1</v>
      </c>
      <c r="F26" s="4">
        <v>0.62860000000000005</v>
      </c>
      <c r="G26" s="4">
        <v>0.68569999999999998</v>
      </c>
      <c r="H26" s="4">
        <f t="shared" si="1"/>
        <v>1</v>
      </c>
      <c r="I26" s="2" t="str">
        <f t="shared" si="0"/>
        <v>ftphi4</v>
      </c>
      <c r="J26" s="4">
        <v>1</v>
      </c>
      <c r="K26" s="2" t="s">
        <v>3</v>
      </c>
      <c r="L26" s="5">
        <f t="shared" si="2"/>
        <v>1</v>
      </c>
      <c r="M26">
        <f t="shared" si="3"/>
        <v>0</v>
      </c>
    </row>
    <row r="27" spans="1:13" x14ac:dyDescent="0.2">
      <c r="A27" s="2">
        <v>26</v>
      </c>
      <c r="B27" s="2">
        <v>26</v>
      </c>
      <c r="C27" s="2">
        <v>0</v>
      </c>
      <c r="D27" s="4">
        <v>0.54290000000000005</v>
      </c>
      <c r="E27" s="4">
        <v>0.7429</v>
      </c>
      <c r="F27" s="4">
        <v>0.85709999999999997</v>
      </c>
      <c r="G27" s="4">
        <v>0.8286</v>
      </c>
      <c r="H27" s="4">
        <f t="shared" si="1"/>
        <v>0.85709999999999997</v>
      </c>
      <c r="I27" s="2" t="str">
        <f t="shared" si="0"/>
        <v>llama3.1</v>
      </c>
      <c r="J27" s="4">
        <v>0.54290000000000005</v>
      </c>
      <c r="K27" s="2" t="s">
        <v>2</v>
      </c>
      <c r="L27" s="5">
        <f t="shared" si="2"/>
        <v>0.54290000000000005</v>
      </c>
      <c r="M27">
        <f t="shared" si="3"/>
        <v>0</v>
      </c>
    </row>
    <row r="28" spans="1:13" x14ac:dyDescent="0.2">
      <c r="A28" s="2">
        <v>27</v>
      </c>
      <c r="B28" s="2">
        <v>27</v>
      </c>
      <c r="C28" s="2">
        <v>0</v>
      </c>
      <c r="D28" s="4">
        <v>0.57140000000000002</v>
      </c>
      <c r="E28" s="4">
        <v>0.7429</v>
      </c>
      <c r="F28" s="4">
        <v>0.6</v>
      </c>
      <c r="G28" s="4">
        <v>0.9143</v>
      </c>
      <c r="H28" s="4">
        <f t="shared" si="1"/>
        <v>0.9143</v>
      </c>
      <c r="I28" s="2" t="str">
        <f t="shared" si="0"/>
        <v>phi4</v>
      </c>
      <c r="J28" s="4">
        <v>0.9143</v>
      </c>
      <c r="K28" s="2" t="s">
        <v>7</v>
      </c>
      <c r="L28" s="5">
        <f t="shared" si="2"/>
        <v>0.9143</v>
      </c>
      <c r="M28">
        <f t="shared" si="3"/>
        <v>0</v>
      </c>
    </row>
    <row r="29" spans="1:13" x14ac:dyDescent="0.2">
      <c r="A29" s="2">
        <v>28</v>
      </c>
      <c r="B29" s="2">
        <v>28</v>
      </c>
      <c r="C29" s="2">
        <v>0</v>
      </c>
      <c r="D29" s="4">
        <v>0.7429</v>
      </c>
      <c r="E29" s="4">
        <v>0.77139999999999997</v>
      </c>
      <c r="F29" s="4">
        <v>0.8</v>
      </c>
      <c r="G29" s="4">
        <v>0.9143</v>
      </c>
      <c r="H29" s="4">
        <f t="shared" si="1"/>
        <v>0.9143</v>
      </c>
      <c r="I29" s="2" t="str">
        <f t="shared" si="0"/>
        <v>phi4</v>
      </c>
      <c r="J29" s="4">
        <v>0.7429</v>
      </c>
      <c r="K29" s="2" t="s">
        <v>2</v>
      </c>
      <c r="L29" s="5">
        <f t="shared" si="2"/>
        <v>0.7429</v>
      </c>
      <c r="M29">
        <f t="shared" si="3"/>
        <v>0</v>
      </c>
    </row>
    <row r="30" spans="1:13" x14ac:dyDescent="0.2">
      <c r="A30" s="2">
        <v>29</v>
      </c>
      <c r="B30" s="2">
        <v>29</v>
      </c>
      <c r="C30" s="2">
        <v>0</v>
      </c>
      <c r="D30" s="4">
        <v>0.94289999999999996</v>
      </c>
      <c r="E30" s="4">
        <v>0.94289999999999996</v>
      </c>
      <c r="F30" s="4">
        <v>0.9143</v>
      </c>
      <c r="G30" s="4">
        <v>1</v>
      </c>
      <c r="H30" s="4">
        <f t="shared" si="1"/>
        <v>1</v>
      </c>
      <c r="I30" s="2" t="str">
        <f t="shared" si="0"/>
        <v>phi4</v>
      </c>
      <c r="J30" s="4">
        <v>1</v>
      </c>
      <c r="K30" s="2" t="s">
        <v>7</v>
      </c>
      <c r="L30" s="5">
        <f t="shared" si="2"/>
        <v>1</v>
      </c>
      <c r="M30">
        <f t="shared" si="3"/>
        <v>0</v>
      </c>
    </row>
    <row r="31" spans="1:13" x14ac:dyDescent="0.2">
      <c r="A31" s="2">
        <v>30</v>
      </c>
      <c r="B31" s="2">
        <v>30</v>
      </c>
      <c r="C31" s="2">
        <v>0</v>
      </c>
      <c r="D31" s="4">
        <v>0.42859999999999998</v>
      </c>
      <c r="E31" s="4">
        <v>0.51429999999999998</v>
      </c>
      <c r="F31" s="4">
        <v>0.8</v>
      </c>
      <c r="G31" s="4">
        <v>0.88570000000000004</v>
      </c>
      <c r="H31" s="4">
        <f t="shared" si="1"/>
        <v>0.88570000000000004</v>
      </c>
      <c r="I31" s="2" t="str">
        <f t="shared" si="0"/>
        <v>phi4</v>
      </c>
      <c r="J31" s="4">
        <v>0.88570000000000004</v>
      </c>
      <c r="K31" s="2" t="s">
        <v>7</v>
      </c>
      <c r="L31" s="5">
        <f t="shared" si="2"/>
        <v>0.88570000000000004</v>
      </c>
      <c r="M31">
        <f t="shared" si="3"/>
        <v>0</v>
      </c>
    </row>
    <row r="32" spans="1:13" x14ac:dyDescent="0.2">
      <c r="A32" s="2">
        <v>31</v>
      </c>
      <c r="B32" s="2">
        <v>31</v>
      </c>
      <c r="C32" s="2">
        <v>0</v>
      </c>
      <c r="D32" s="4">
        <v>0.54290000000000005</v>
      </c>
      <c r="E32" s="4">
        <v>0.71430000000000005</v>
      </c>
      <c r="F32" s="4">
        <v>0.62860000000000005</v>
      </c>
      <c r="G32" s="4">
        <v>0.68569999999999998</v>
      </c>
      <c r="H32" s="4">
        <f t="shared" si="1"/>
        <v>0.71430000000000005</v>
      </c>
      <c r="I32" s="2" t="str">
        <f t="shared" si="0"/>
        <v>ftphi4</v>
      </c>
      <c r="J32" s="4">
        <v>0.54290000000000005</v>
      </c>
      <c r="K32" s="2" t="s">
        <v>2</v>
      </c>
      <c r="L32" s="5">
        <f t="shared" si="2"/>
        <v>0.54290000000000005</v>
      </c>
      <c r="M32">
        <f t="shared" si="3"/>
        <v>0</v>
      </c>
    </row>
    <row r="33" spans="1:13" x14ac:dyDescent="0.2">
      <c r="A33" s="2">
        <v>32</v>
      </c>
      <c r="B33" s="2">
        <v>32</v>
      </c>
      <c r="C33" s="2">
        <v>0</v>
      </c>
      <c r="D33" s="4">
        <v>0.94289999999999996</v>
      </c>
      <c r="E33" s="4">
        <v>1</v>
      </c>
      <c r="F33" s="4">
        <v>0.88570000000000004</v>
      </c>
      <c r="G33" s="4">
        <v>0.68569999999999998</v>
      </c>
      <c r="H33" s="4">
        <f t="shared" si="1"/>
        <v>1</v>
      </c>
      <c r="I33" s="2" t="str">
        <f t="shared" si="0"/>
        <v>ftphi4</v>
      </c>
      <c r="J33" s="4">
        <v>0.94289999999999996</v>
      </c>
      <c r="K33" s="2" t="s">
        <v>2</v>
      </c>
      <c r="L33" s="5">
        <f t="shared" si="2"/>
        <v>0.94289999999999996</v>
      </c>
      <c r="M33">
        <f t="shared" si="3"/>
        <v>0</v>
      </c>
    </row>
    <row r="34" spans="1:13" x14ac:dyDescent="0.2">
      <c r="A34" s="2">
        <v>33</v>
      </c>
      <c r="B34" s="2">
        <v>33</v>
      </c>
      <c r="C34" s="2">
        <v>0</v>
      </c>
      <c r="D34" s="4">
        <v>0.34289999999999998</v>
      </c>
      <c r="E34" s="4">
        <v>0.77139999999999997</v>
      </c>
      <c r="F34" s="4">
        <v>0.77139999999999997</v>
      </c>
      <c r="G34" s="4">
        <v>0.65710000000000002</v>
      </c>
      <c r="H34" s="4">
        <f t="shared" si="1"/>
        <v>0.77139999999999997</v>
      </c>
      <c r="I34" s="2" t="str">
        <f t="shared" ref="I34:I65" si="4">IF(H34=G34,$G$1,IF(H34=F34,$F$1,IF(H34=E34,$E$1,IF(H34=D34,$D$1,""))))</f>
        <v>llama3.1</v>
      </c>
      <c r="J34" s="4">
        <v>0.77139999999999997</v>
      </c>
      <c r="K34" s="2" t="s">
        <v>3</v>
      </c>
      <c r="L34" s="5">
        <f t="shared" si="2"/>
        <v>0.77139999999999997</v>
      </c>
      <c r="M34">
        <f t="shared" si="3"/>
        <v>0</v>
      </c>
    </row>
    <row r="35" spans="1:13" x14ac:dyDescent="0.2">
      <c r="A35" s="2">
        <v>34</v>
      </c>
      <c r="B35" s="2">
        <v>34</v>
      </c>
      <c r="C35" s="2">
        <v>0</v>
      </c>
      <c r="D35" s="4">
        <v>0.8286</v>
      </c>
      <c r="E35" s="4">
        <v>0.9143</v>
      </c>
      <c r="F35" s="4">
        <v>0.88570000000000004</v>
      </c>
      <c r="G35" s="4">
        <v>0.88570000000000004</v>
      </c>
      <c r="H35" s="4">
        <f t="shared" si="1"/>
        <v>0.9143</v>
      </c>
      <c r="I35" s="2" t="str">
        <f t="shared" si="4"/>
        <v>ftphi4</v>
      </c>
      <c r="J35" s="4">
        <v>0.88570000000000004</v>
      </c>
      <c r="K35" s="2" t="s">
        <v>7</v>
      </c>
      <c r="L35" s="5">
        <f t="shared" si="2"/>
        <v>0.88570000000000004</v>
      </c>
      <c r="M35">
        <f t="shared" si="3"/>
        <v>0</v>
      </c>
    </row>
    <row r="36" spans="1:13" x14ac:dyDescent="0.2">
      <c r="A36" s="2">
        <v>35</v>
      </c>
      <c r="B36" s="2">
        <v>35</v>
      </c>
      <c r="C36" s="2">
        <v>0</v>
      </c>
      <c r="D36" s="4">
        <v>0.62860000000000005</v>
      </c>
      <c r="E36" s="4">
        <v>0.88570000000000004</v>
      </c>
      <c r="F36" s="4">
        <v>0.9143</v>
      </c>
      <c r="G36" s="4">
        <v>0.97140000000000004</v>
      </c>
      <c r="H36" s="4">
        <f t="shared" si="1"/>
        <v>0.97140000000000004</v>
      </c>
      <c r="I36" s="2" t="str">
        <f t="shared" si="4"/>
        <v>phi4</v>
      </c>
      <c r="J36" s="4">
        <v>0.97140000000000004</v>
      </c>
      <c r="K36" s="2" t="s">
        <v>7</v>
      </c>
      <c r="L36" s="5">
        <f t="shared" si="2"/>
        <v>0.97140000000000004</v>
      </c>
      <c r="M36">
        <f t="shared" si="3"/>
        <v>0</v>
      </c>
    </row>
    <row r="37" spans="1:13" x14ac:dyDescent="0.2">
      <c r="A37" s="2">
        <v>36</v>
      </c>
      <c r="B37" s="2">
        <v>36</v>
      </c>
      <c r="C37" s="2">
        <v>0</v>
      </c>
      <c r="D37" s="4">
        <v>0.54290000000000005</v>
      </c>
      <c r="E37" s="4">
        <v>0.34289999999999998</v>
      </c>
      <c r="F37" s="4">
        <v>0.8</v>
      </c>
      <c r="G37" s="4">
        <v>0.6</v>
      </c>
      <c r="H37" s="4">
        <f t="shared" si="1"/>
        <v>0.8</v>
      </c>
      <c r="I37" s="2" t="str">
        <f t="shared" si="4"/>
        <v>llama3.1</v>
      </c>
      <c r="J37" s="4">
        <v>0.54290000000000005</v>
      </c>
      <c r="K37" s="2" t="s">
        <v>2</v>
      </c>
      <c r="L37" s="5">
        <f t="shared" si="2"/>
        <v>0.54290000000000005</v>
      </c>
      <c r="M37">
        <f t="shared" si="3"/>
        <v>0</v>
      </c>
    </row>
    <row r="38" spans="1:13" x14ac:dyDescent="0.2">
      <c r="A38" s="2">
        <v>37</v>
      </c>
      <c r="B38" s="2">
        <v>37</v>
      </c>
      <c r="C38" s="2">
        <v>0</v>
      </c>
      <c r="D38" s="4">
        <v>0.71430000000000005</v>
      </c>
      <c r="E38" s="4">
        <v>0.48570000000000002</v>
      </c>
      <c r="F38" s="4">
        <v>0.68569999999999998</v>
      </c>
      <c r="G38" s="4">
        <v>0.85709999999999997</v>
      </c>
      <c r="H38" s="4">
        <f t="shared" si="1"/>
        <v>0.85709999999999997</v>
      </c>
      <c r="I38" s="2" t="str">
        <f t="shared" si="4"/>
        <v>phi4</v>
      </c>
      <c r="J38" s="4">
        <v>0.85709999999999997</v>
      </c>
      <c r="K38" s="2" t="s">
        <v>7</v>
      </c>
      <c r="L38" s="5">
        <f t="shared" si="2"/>
        <v>0.85709999999999997</v>
      </c>
      <c r="M38">
        <f t="shared" si="3"/>
        <v>0</v>
      </c>
    </row>
    <row r="39" spans="1:13" x14ac:dyDescent="0.2">
      <c r="A39" s="2">
        <v>38</v>
      </c>
      <c r="B39" s="2">
        <v>38</v>
      </c>
      <c r="C39" s="2">
        <v>0</v>
      </c>
      <c r="D39" s="4">
        <v>0.71430000000000005</v>
      </c>
      <c r="E39" s="4">
        <v>0.8</v>
      </c>
      <c r="F39" s="4">
        <v>0.77139999999999997</v>
      </c>
      <c r="G39" s="4">
        <v>0.85709999999999997</v>
      </c>
      <c r="H39" s="4">
        <f t="shared" si="1"/>
        <v>0.85709999999999997</v>
      </c>
      <c r="I39" s="2" t="str">
        <f t="shared" si="4"/>
        <v>phi4</v>
      </c>
      <c r="J39" s="4">
        <v>0.8</v>
      </c>
      <c r="K39" s="2" t="s">
        <v>3</v>
      </c>
      <c r="L39" s="5">
        <f t="shared" si="2"/>
        <v>0.8</v>
      </c>
      <c r="M39">
        <f t="shared" si="3"/>
        <v>0</v>
      </c>
    </row>
    <row r="40" spans="1:13" x14ac:dyDescent="0.2">
      <c r="A40" s="2">
        <v>39</v>
      </c>
      <c r="B40" s="2">
        <v>39</v>
      </c>
      <c r="C40" s="2">
        <v>0</v>
      </c>
      <c r="D40" s="4">
        <v>0.65710000000000002</v>
      </c>
      <c r="E40" s="4">
        <v>0.8286</v>
      </c>
      <c r="F40" s="4">
        <v>0.7429</v>
      </c>
      <c r="G40" s="4">
        <v>0.62860000000000005</v>
      </c>
      <c r="H40" s="4">
        <f t="shared" si="1"/>
        <v>0.8286</v>
      </c>
      <c r="I40" s="2" t="str">
        <f t="shared" si="4"/>
        <v>ftphi4</v>
      </c>
      <c r="J40" s="4">
        <v>0.65710000000000002</v>
      </c>
      <c r="K40" s="2" t="s">
        <v>2</v>
      </c>
      <c r="L40" s="5">
        <f t="shared" si="2"/>
        <v>0.65710000000000002</v>
      </c>
      <c r="M40">
        <f t="shared" si="3"/>
        <v>0</v>
      </c>
    </row>
    <row r="41" spans="1:13" x14ac:dyDescent="0.2">
      <c r="A41" s="2">
        <v>40</v>
      </c>
      <c r="B41" s="2">
        <v>49</v>
      </c>
      <c r="C41" s="2">
        <v>0</v>
      </c>
      <c r="D41" s="4">
        <v>0.9143</v>
      </c>
      <c r="E41" s="4">
        <v>0.9143</v>
      </c>
      <c r="F41" s="4">
        <v>0.77139999999999997</v>
      </c>
      <c r="G41" s="4">
        <v>0.88570000000000004</v>
      </c>
      <c r="H41" s="4">
        <f t="shared" si="1"/>
        <v>0.9143</v>
      </c>
      <c r="I41" s="2" t="str">
        <f t="shared" si="4"/>
        <v>ftphi4</v>
      </c>
      <c r="J41" s="4">
        <v>0.9143</v>
      </c>
      <c r="K41" s="2" t="s">
        <v>2</v>
      </c>
      <c r="L41" s="5">
        <f t="shared" si="2"/>
        <v>0.9143</v>
      </c>
      <c r="M41">
        <f t="shared" si="3"/>
        <v>0</v>
      </c>
    </row>
    <row r="42" spans="1:13" x14ac:dyDescent="0.2">
      <c r="A42" s="2">
        <v>41</v>
      </c>
      <c r="B42" s="2">
        <v>50</v>
      </c>
      <c r="C42" s="2">
        <v>0</v>
      </c>
      <c r="D42" s="4">
        <v>0.8</v>
      </c>
      <c r="E42" s="4">
        <v>0.9143</v>
      </c>
      <c r="F42" s="4">
        <v>8.5699999999999998E-2</v>
      </c>
      <c r="G42" s="4">
        <v>0.9143</v>
      </c>
      <c r="H42" s="4">
        <f t="shared" si="1"/>
        <v>0.9143</v>
      </c>
      <c r="I42" s="2" t="str">
        <f t="shared" si="4"/>
        <v>phi4</v>
      </c>
      <c r="J42" s="4">
        <v>0.9143</v>
      </c>
      <c r="K42" s="2" t="s">
        <v>7</v>
      </c>
      <c r="L42" s="5">
        <f t="shared" si="2"/>
        <v>0.9143</v>
      </c>
      <c r="M42">
        <f t="shared" si="3"/>
        <v>0</v>
      </c>
    </row>
    <row r="43" spans="1:13" x14ac:dyDescent="0.2">
      <c r="A43" s="2">
        <v>42</v>
      </c>
      <c r="B43" s="2">
        <v>51</v>
      </c>
      <c r="C43" s="2">
        <v>0</v>
      </c>
      <c r="D43" s="4">
        <v>0.31430000000000002</v>
      </c>
      <c r="E43" s="4">
        <v>0.57140000000000002</v>
      </c>
      <c r="F43" s="4">
        <v>0.57140000000000002</v>
      </c>
      <c r="G43" s="4">
        <v>0.68569999999999998</v>
      </c>
      <c r="H43" s="4">
        <f t="shared" si="1"/>
        <v>0.68569999999999998</v>
      </c>
      <c r="I43" s="2" t="str">
        <f t="shared" si="4"/>
        <v>phi4</v>
      </c>
      <c r="J43" s="4">
        <v>0.57140000000000002</v>
      </c>
      <c r="K43" s="2" t="s">
        <v>3</v>
      </c>
      <c r="L43" s="5">
        <f t="shared" si="2"/>
        <v>0.57140000000000002</v>
      </c>
      <c r="M43">
        <f t="shared" si="3"/>
        <v>0</v>
      </c>
    </row>
    <row r="44" spans="1:13" x14ac:dyDescent="0.2">
      <c r="A44" s="2">
        <v>43</v>
      </c>
      <c r="B44" s="2">
        <v>52</v>
      </c>
      <c r="C44" s="2">
        <v>0</v>
      </c>
      <c r="D44" s="4">
        <v>0.97140000000000004</v>
      </c>
      <c r="E44" s="4">
        <v>0.8</v>
      </c>
      <c r="F44" s="4">
        <v>0.97140000000000004</v>
      </c>
      <c r="G44" s="4">
        <v>0.85709999999999997</v>
      </c>
      <c r="H44" s="4">
        <f t="shared" si="1"/>
        <v>0.97140000000000004</v>
      </c>
      <c r="I44" s="2" t="str">
        <f t="shared" si="4"/>
        <v>llama3.1</v>
      </c>
      <c r="J44" s="4">
        <v>0.97140000000000004</v>
      </c>
      <c r="K44" s="2" t="s">
        <v>2</v>
      </c>
      <c r="L44" s="5">
        <f t="shared" si="2"/>
        <v>0.97140000000000004</v>
      </c>
      <c r="M44">
        <f t="shared" si="3"/>
        <v>0</v>
      </c>
    </row>
    <row r="45" spans="1:13" x14ac:dyDescent="0.2">
      <c r="A45" s="2">
        <v>44</v>
      </c>
      <c r="B45" s="2">
        <v>53</v>
      </c>
      <c r="C45" s="2">
        <v>0</v>
      </c>
      <c r="D45" s="4">
        <v>0.68569999999999998</v>
      </c>
      <c r="E45" s="4">
        <v>0.57140000000000002</v>
      </c>
      <c r="F45" s="4">
        <v>0.8286</v>
      </c>
      <c r="G45" s="4">
        <v>0.51429999999999998</v>
      </c>
      <c r="H45" s="4">
        <f t="shared" si="1"/>
        <v>0.8286</v>
      </c>
      <c r="I45" s="2" t="str">
        <f t="shared" si="4"/>
        <v>llama3.1</v>
      </c>
      <c r="J45" s="4">
        <v>0.68569999999999998</v>
      </c>
      <c r="K45" s="2" t="s">
        <v>2</v>
      </c>
      <c r="L45" s="5">
        <f t="shared" si="2"/>
        <v>0.68569999999999998</v>
      </c>
      <c r="M45">
        <f t="shared" si="3"/>
        <v>0</v>
      </c>
    </row>
    <row r="46" spans="1:13" x14ac:dyDescent="0.2">
      <c r="A46" s="2">
        <v>45</v>
      </c>
      <c r="B46" s="2">
        <v>54</v>
      </c>
      <c r="C46" s="2">
        <v>0</v>
      </c>
      <c r="D46" s="4">
        <v>0</v>
      </c>
      <c r="E46" s="4">
        <v>0.68569999999999998</v>
      </c>
      <c r="F46" s="4">
        <v>0</v>
      </c>
      <c r="G46" s="4">
        <v>0.71430000000000005</v>
      </c>
      <c r="H46" s="4">
        <f t="shared" si="1"/>
        <v>0.71430000000000005</v>
      </c>
      <c r="I46" s="2" t="str">
        <f t="shared" si="4"/>
        <v>phi4</v>
      </c>
      <c r="J46" s="4">
        <v>0.71430000000000005</v>
      </c>
      <c r="K46" s="2" t="s">
        <v>7</v>
      </c>
      <c r="L46" s="5">
        <f t="shared" si="2"/>
        <v>0.71430000000000005</v>
      </c>
      <c r="M46">
        <f t="shared" si="3"/>
        <v>0</v>
      </c>
    </row>
    <row r="47" spans="1:13" x14ac:dyDescent="0.2">
      <c r="A47" s="2">
        <v>46</v>
      </c>
      <c r="B47" s="2">
        <v>55</v>
      </c>
      <c r="C47" s="2">
        <v>0</v>
      </c>
      <c r="D47" s="4">
        <v>0.42859999999999998</v>
      </c>
      <c r="E47" s="4">
        <v>0.7429</v>
      </c>
      <c r="F47" s="4">
        <v>0.7429</v>
      </c>
      <c r="G47" s="4">
        <v>0.8286</v>
      </c>
      <c r="H47" s="4">
        <f t="shared" si="1"/>
        <v>0.8286</v>
      </c>
      <c r="I47" s="2" t="str">
        <f t="shared" si="4"/>
        <v>phi4</v>
      </c>
      <c r="J47" s="4">
        <v>0.8286</v>
      </c>
      <c r="K47" s="2" t="s">
        <v>7</v>
      </c>
      <c r="L47" s="5">
        <f t="shared" si="2"/>
        <v>0.8286</v>
      </c>
      <c r="M47">
        <f t="shared" si="3"/>
        <v>0</v>
      </c>
    </row>
    <row r="48" spans="1:13" x14ac:dyDescent="0.2">
      <c r="A48" s="2">
        <v>47</v>
      </c>
      <c r="B48" s="2">
        <v>56</v>
      </c>
      <c r="C48" s="2">
        <v>0</v>
      </c>
      <c r="D48" s="4">
        <v>0.77139999999999997</v>
      </c>
      <c r="E48" s="4">
        <v>0.8286</v>
      </c>
      <c r="F48" s="4">
        <v>0.94289999999999996</v>
      </c>
      <c r="G48" s="4">
        <v>0.45710000000000001</v>
      </c>
      <c r="H48" s="4">
        <f t="shared" si="1"/>
        <v>0.94289999999999996</v>
      </c>
      <c r="I48" s="2" t="str">
        <f t="shared" si="4"/>
        <v>llama3.1</v>
      </c>
      <c r="J48" s="4">
        <v>0.77139999999999997</v>
      </c>
      <c r="K48" s="2" t="s">
        <v>2</v>
      </c>
      <c r="L48" s="5">
        <f t="shared" si="2"/>
        <v>0.77139999999999997</v>
      </c>
      <c r="M48">
        <f t="shared" si="3"/>
        <v>0</v>
      </c>
    </row>
    <row r="49" spans="1:13" x14ac:dyDescent="0.2">
      <c r="A49" s="2">
        <v>48</v>
      </c>
      <c r="B49" s="2">
        <v>57</v>
      </c>
      <c r="C49" s="2">
        <v>0</v>
      </c>
      <c r="D49" s="4">
        <v>0.88570000000000004</v>
      </c>
      <c r="E49" s="4">
        <v>0.8286</v>
      </c>
      <c r="F49" s="4">
        <v>0.9143</v>
      </c>
      <c r="G49" s="4">
        <v>0.94289999999999996</v>
      </c>
      <c r="H49" s="4">
        <f t="shared" si="1"/>
        <v>0.94289999999999996</v>
      </c>
      <c r="I49" s="2" t="str">
        <f t="shared" si="4"/>
        <v>phi4</v>
      </c>
      <c r="J49" s="4">
        <v>0.94289999999999996</v>
      </c>
      <c r="K49" s="2" t="s">
        <v>7</v>
      </c>
      <c r="L49" s="5">
        <f t="shared" si="2"/>
        <v>0.94289999999999996</v>
      </c>
      <c r="M49">
        <f t="shared" si="3"/>
        <v>0</v>
      </c>
    </row>
    <row r="50" spans="1:13" x14ac:dyDescent="0.2">
      <c r="A50" s="2">
        <v>49</v>
      </c>
      <c r="B50" s="99">
        <v>58</v>
      </c>
      <c r="C50" s="2">
        <v>0</v>
      </c>
      <c r="D50" s="4">
        <v>0.71430000000000005</v>
      </c>
      <c r="E50" s="4">
        <v>0.54290000000000005</v>
      </c>
      <c r="F50" s="98">
        <v>0.68569999999999998</v>
      </c>
      <c r="G50" s="98">
        <v>0.51429999999999998</v>
      </c>
      <c r="H50" s="4">
        <f t="shared" si="1"/>
        <v>0.71430000000000005</v>
      </c>
      <c r="I50" s="2" t="str">
        <f t="shared" si="4"/>
        <v>ftllama3.1</v>
      </c>
      <c r="J50" s="4">
        <v>0.68569999999999998</v>
      </c>
      <c r="K50" s="2" t="s">
        <v>6</v>
      </c>
      <c r="L50" s="5">
        <f t="shared" si="2"/>
        <v>0.68569999999999998</v>
      </c>
      <c r="M50">
        <f t="shared" si="3"/>
        <v>0</v>
      </c>
    </row>
    <row r="51" spans="1:13" x14ac:dyDescent="0.2">
      <c r="A51" s="2">
        <v>50</v>
      </c>
      <c r="B51" s="2">
        <v>59</v>
      </c>
      <c r="C51" s="2">
        <v>0</v>
      </c>
      <c r="D51" s="4">
        <v>0.88570000000000004</v>
      </c>
      <c r="E51" s="4">
        <v>0.7429</v>
      </c>
      <c r="F51" s="4">
        <v>0.8</v>
      </c>
      <c r="G51" s="4">
        <v>0.45710000000000001</v>
      </c>
      <c r="H51" s="4">
        <f t="shared" si="1"/>
        <v>0.88570000000000004</v>
      </c>
      <c r="I51" s="2" t="str">
        <f t="shared" si="4"/>
        <v>ftllama3.1</v>
      </c>
      <c r="J51" s="4">
        <v>0.88570000000000004</v>
      </c>
      <c r="K51" s="2" t="s">
        <v>2</v>
      </c>
      <c r="L51" s="5">
        <f t="shared" si="2"/>
        <v>0.88570000000000004</v>
      </c>
      <c r="M51">
        <f t="shared" si="3"/>
        <v>0</v>
      </c>
    </row>
    <row r="52" spans="1:13" x14ac:dyDescent="0.2">
      <c r="A52" s="2">
        <v>51</v>
      </c>
      <c r="B52" s="2">
        <v>60</v>
      </c>
      <c r="C52" s="2">
        <v>0</v>
      </c>
      <c r="D52" s="4">
        <v>0.85709999999999997</v>
      </c>
      <c r="E52" s="4">
        <v>0.94289999999999996</v>
      </c>
      <c r="F52" s="4">
        <v>0.6</v>
      </c>
      <c r="G52" s="4">
        <v>0.9143</v>
      </c>
      <c r="H52" s="4">
        <f t="shared" si="1"/>
        <v>0.94289999999999996</v>
      </c>
      <c r="I52" s="2" t="str">
        <f t="shared" si="4"/>
        <v>ftphi4</v>
      </c>
      <c r="J52" s="4">
        <v>0.9143</v>
      </c>
      <c r="K52" s="2" t="s">
        <v>7</v>
      </c>
      <c r="L52" s="5">
        <f t="shared" si="2"/>
        <v>0.9143</v>
      </c>
      <c r="M52">
        <f t="shared" si="3"/>
        <v>0</v>
      </c>
    </row>
    <row r="53" spans="1:13" x14ac:dyDescent="0.2">
      <c r="A53" s="2">
        <v>52</v>
      </c>
      <c r="B53" s="2">
        <v>61</v>
      </c>
      <c r="C53" s="2">
        <v>0</v>
      </c>
      <c r="D53" s="4">
        <v>0.6</v>
      </c>
      <c r="E53" s="4">
        <v>0.54290000000000005</v>
      </c>
      <c r="F53" s="4">
        <v>0.8</v>
      </c>
      <c r="G53" s="4">
        <v>0.88570000000000004</v>
      </c>
      <c r="H53" s="4">
        <f t="shared" si="1"/>
        <v>0.88570000000000004</v>
      </c>
      <c r="I53" s="2" t="str">
        <f t="shared" si="4"/>
        <v>phi4</v>
      </c>
      <c r="J53" s="4">
        <v>0.88570000000000004</v>
      </c>
      <c r="K53" s="2" t="s">
        <v>7</v>
      </c>
      <c r="L53" s="5">
        <f t="shared" si="2"/>
        <v>0.88570000000000004</v>
      </c>
      <c r="M53">
        <f t="shared" si="3"/>
        <v>0</v>
      </c>
    </row>
    <row r="54" spans="1:13" x14ac:dyDescent="0.2">
      <c r="A54" s="2">
        <v>53</v>
      </c>
      <c r="B54" s="99">
        <v>62</v>
      </c>
      <c r="C54" s="2">
        <v>0</v>
      </c>
      <c r="D54" s="4">
        <v>0.77139999999999997</v>
      </c>
      <c r="E54" s="4">
        <v>0.8</v>
      </c>
      <c r="F54" s="98">
        <v>0.8</v>
      </c>
      <c r="G54" s="98">
        <v>0.65710000000000002</v>
      </c>
      <c r="H54" s="4">
        <f t="shared" si="1"/>
        <v>0.8</v>
      </c>
      <c r="I54" s="2" t="str">
        <f t="shared" si="4"/>
        <v>llama3.1</v>
      </c>
      <c r="J54" s="4">
        <v>0.8</v>
      </c>
      <c r="K54" s="2" t="s">
        <v>6</v>
      </c>
      <c r="L54" s="5">
        <f t="shared" si="2"/>
        <v>0.8</v>
      </c>
      <c r="M54">
        <f t="shared" si="3"/>
        <v>0</v>
      </c>
    </row>
    <row r="55" spans="1:13" x14ac:dyDescent="0.2">
      <c r="A55" s="2">
        <v>54</v>
      </c>
      <c r="B55" s="2">
        <v>63</v>
      </c>
      <c r="C55" s="2">
        <v>0</v>
      </c>
      <c r="D55" s="4">
        <v>0.7429</v>
      </c>
      <c r="E55" s="4">
        <v>0.57140000000000002</v>
      </c>
      <c r="F55" s="4">
        <v>0.68569999999999998</v>
      </c>
      <c r="G55" s="4">
        <v>0.7429</v>
      </c>
      <c r="H55" s="4">
        <f t="shared" si="1"/>
        <v>0.7429</v>
      </c>
      <c r="I55" s="2" t="str">
        <f t="shared" si="4"/>
        <v>phi4</v>
      </c>
      <c r="J55" s="4">
        <v>0.7429</v>
      </c>
      <c r="K55" s="2" t="s">
        <v>2</v>
      </c>
      <c r="L55" s="5">
        <f t="shared" si="2"/>
        <v>0.7429</v>
      </c>
      <c r="M55">
        <f t="shared" si="3"/>
        <v>0</v>
      </c>
    </row>
    <row r="56" spans="1:13" x14ac:dyDescent="0.2">
      <c r="A56" s="2">
        <v>55</v>
      </c>
      <c r="B56" s="2">
        <v>64</v>
      </c>
      <c r="C56" s="2">
        <v>0</v>
      </c>
      <c r="D56" s="4">
        <v>0.54290000000000005</v>
      </c>
      <c r="E56" s="4">
        <v>0.68569999999999998</v>
      </c>
      <c r="F56" s="4">
        <v>0.4</v>
      </c>
      <c r="G56" s="4">
        <v>0.68569999999999998</v>
      </c>
      <c r="H56" s="4">
        <f t="shared" si="1"/>
        <v>0.68569999999999998</v>
      </c>
      <c r="I56" s="2" t="str">
        <f t="shared" si="4"/>
        <v>phi4</v>
      </c>
      <c r="J56" s="4">
        <v>0.68569999999999998</v>
      </c>
      <c r="K56" s="2" t="s">
        <v>3</v>
      </c>
      <c r="L56" s="5">
        <f t="shared" si="2"/>
        <v>0.68569999999999998</v>
      </c>
      <c r="M56">
        <f t="shared" si="3"/>
        <v>0</v>
      </c>
    </row>
    <row r="57" spans="1:13" x14ac:dyDescent="0.2">
      <c r="A57" s="2">
        <v>56</v>
      </c>
      <c r="B57" s="2">
        <v>65</v>
      </c>
      <c r="C57" s="2">
        <v>0</v>
      </c>
      <c r="D57" s="4">
        <v>0.68569999999999998</v>
      </c>
      <c r="E57" s="4">
        <v>0.85709999999999997</v>
      </c>
      <c r="F57" s="4">
        <v>0.77139999999999997</v>
      </c>
      <c r="G57" s="4">
        <v>0.97140000000000004</v>
      </c>
      <c r="H57" s="4">
        <f t="shared" si="1"/>
        <v>0.97140000000000004</v>
      </c>
      <c r="I57" s="2" t="str">
        <f t="shared" si="4"/>
        <v>phi4</v>
      </c>
      <c r="J57" s="4">
        <v>0.85709999999999997</v>
      </c>
      <c r="K57" s="2" t="s">
        <v>3</v>
      </c>
      <c r="L57" s="5">
        <f t="shared" si="2"/>
        <v>0.85709999999999997</v>
      </c>
      <c r="M57">
        <f t="shared" si="3"/>
        <v>0</v>
      </c>
    </row>
    <row r="58" spans="1:13" x14ac:dyDescent="0.2">
      <c r="A58" s="2">
        <v>57</v>
      </c>
      <c r="B58" s="2">
        <v>73</v>
      </c>
      <c r="C58" s="2">
        <v>0</v>
      </c>
      <c r="D58" s="4">
        <v>0.9143</v>
      </c>
      <c r="E58" s="4">
        <v>0.97140000000000004</v>
      </c>
      <c r="F58" s="4">
        <v>0.94289999999999996</v>
      </c>
      <c r="G58" s="4">
        <v>0.77139999999999997</v>
      </c>
      <c r="H58" s="4">
        <f t="shared" ref="H58:H70" si="5">MAX(D58:G58)</f>
        <v>0.97140000000000004</v>
      </c>
      <c r="I58" s="2" t="str">
        <f t="shared" si="4"/>
        <v>ftphi4</v>
      </c>
      <c r="J58" s="4">
        <v>0.94289999999999996</v>
      </c>
      <c r="K58" s="2" t="s">
        <v>6</v>
      </c>
      <c r="L58" s="5">
        <f t="shared" si="2"/>
        <v>0.94289999999999996</v>
      </c>
      <c r="M58">
        <f t="shared" si="3"/>
        <v>0</v>
      </c>
    </row>
    <row r="59" spans="1:13" x14ac:dyDescent="0.2">
      <c r="A59" s="2">
        <v>58</v>
      </c>
      <c r="B59" s="2">
        <v>74</v>
      </c>
      <c r="C59" s="2">
        <v>0</v>
      </c>
      <c r="D59" s="4">
        <v>0.94289999999999996</v>
      </c>
      <c r="E59" s="4">
        <v>0.71430000000000005</v>
      </c>
      <c r="F59" s="4">
        <v>0.94289999999999996</v>
      </c>
      <c r="G59" s="4">
        <v>0.62860000000000005</v>
      </c>
      <c r="H59" s="4">
        <f t="shared" si="5"/>
        <v>0.94289999999999996</v>
      </c>
      <c r="I59" s="2" t="str">
        <f t="shared" si="4"/>
        <v>llama3.1</v>
      </c>
      <c r="J59" s="6">
        <v>0.94289999999999996</v>
      </c>
      <c r="K59" s="2" t="s">
        <v>6</v>
      </c>
      <c r="L59" s="5">
        <f t="shared" si="2"/>
        <v>0.94289999999999996</v>
      </c>
      <c r="M59">
        <f t="shared" si="3"/>
        <v>0</v>
      </c>
    </row>
    <row r="60" spans="1:13" x14ac:dyDescent="0.2">
      <c r="A60" s="2">
        <v>59</v>
      </c>
      <c r="B60" s="2">
        <v>77</v>
      </c>
      <c r="C60" s="2">
        <v>0</v>
      </c>
      <c r="D60" s="4">
        <v>0.1143</v>
      </c>
      <c r="E60" s="4">
        <v>0.68569999999999998</v>
      </c>
      <c r="F60" s="4">
        <v>0</v>
      </c>
      <c r="G60" s="4">
        <v>0.7429</v>
      </c>
      <c r="H60" s="4">
        <f t="shared" si="5"/>
        <v>0.7429</v>
      </c>
      <c r="I60" s="2" t="str">
        <f t="shared" si="4"/>
        <v>phi4</v>
      </c>
      <c r="J60" s="4">
        <v>0.7429</v>
      </c>
      <c r="K60" s="2" t="s">
        <v>7</v>
      </c>
      <c r="L60" s="5">
        <f t="shared" si="2"/>
        <v>0.7429</v>
      </c>
      <c r="M60">
        <f t="shared" si="3"/>
        <v>0</v>
      </c>
    </row>
    <row r="61" spans="1:13" x14ac:dyDescent="0.2">
      <c r="A61" s="2">
        <v>60</v>
      </c>
      <c r="B61" s="2">
        <v>78</v>
      </c>
      <c r="C61" s="2">
        <v>0</v>
      </c>
      <c r="D61" s="4">
        <v>5.7099999999999998E-2</v>
      </c>
      <c r="E61" s="4">
        <v>0.97140000000000004</v>
      </c>
      <c r="F61" s="4">
        <v>0</v>
      </c>
      <c r="G61" s="4">
        <v>0.8</v>
      </c>
      <c r="H61" s="4">
        <f t="shared" si="5"/>
        <v>0.97140000000000004</v>
      </c>
      <c r="I61" s="2" t="str">
        <f t="shared" si="4"/>
        <v>ftphi4</v>
      </c>
      <c r="J61" s="4">
        <v>0.8</v>
      </c>
      <c r="K61" s="2" t="s">
        <v>7</v>
      </c>
      <c r="L61" s="5">
        <f t="shared" si="2"/>
        <v>0.8</v>
      </c>
      <c r="M61">
        <f t="shared" si="3"/>
        <v>0</v>
      </c>
    </row>
    <row r="62" spans="1:13" x14ac:dyDescent="0.2">
      <c r="A62" s="2">
        <v>61</v>
      </c>
      <c r="B62" s="2">
        <v>79</v>
      </c>
      <c r="C62" s="2">
        <v>0</v>
      </c>
      <c r="D62" s="4">
        <v>0.1143</v>
      </c>
      <c r="E62" s="4">
        <v>0.77139999999999997</v>
      </c>
      <c r="F62" s="4">
        <v>0.45710000000000001</v>
      </c>
      <c r="G62" s="4">
        <v>0.77139999999999997</v>
      </c>
      <c r="H62" s="4">
        <f t="shared" si="5"/>
        <v>0.77139999999999997</v>
      </c>
      <c r="I62" s="2" t="str">
        <f t="shared" si="4"/>
        <v>phi4</v>
      </c>
      <c r="J62" s="4">
        <v>0.77139999999999997</v>
      </c>
      <c r="K62" s="2" t="s">
        <v>7</v>
      </c>
      <c r="L62" s="5">
        <f t="shared" si="2"/>
        <v>0.77139999999999997</v>
      </c>
      <c r="M62">
        <f t="shared" si="3"/>
        <v>0</v>
      </c>
    </row>
    <row r="63" spans="1:13" x14ac:dyDescent="0.2">
      <c r="A63" s="2">
        <v>62</v>
      </c>
      <c r="B63" s="2">
        <v>80</v>
      </c>
      <c r="C63" s="2">
        <v>0</v>
      </c>
      <c r="D63" s="4">
        <v>0.71430000000000005</v>
      </c>
      <c r="E63" s="4">
        <v>0.85709999999999997</v>
      </c>
      <c r="F63" s="4">
        <v>0.51429999999999998</v>
      </c>
      <c r="G63" s="4">
        <v>0.77139999999999997</v>
      </c>
      <c r="H63" s="4">
        <f t="shared" si="5"/>
        <v>0.85709999999999997</v>
      </c>
      <c r="I63" s="2" t="str">
        <f t="shared" si="4"/>
        <v>ftphi4</v>
      </c>
      <c r="J63" s="4">
        <v>0.77139999999999997</v>
      </c>
      <c r="K63" s="2" t="s">
        <v>7</v>
      </c>
      <c r="L63" s="5">
        <f t="shared" si="2"/>
        <v>0.77139999999999997</v>
      </c>
      <c r="M63">
        <f t="shared" si="3"/>
        <v>0</v>
      </c>
    </row>
    <row r="64" spans="1:13" x14ac:dyDescent="0.2">
      <c r="A64" s="2">
        <v>63</v>
      </c>
      <c r="B64" s="2">
        <v>81</v>
      </c>
      <c r="C64" s="2">
        <v>0</v>
      </c>
      <c r="D64" s="4">
        <v>1</v>
      </c>
      <c r="E64" s="4">
        <v>0.88570000000000004</v>
      </c>
      <c r="F64" s="4">
        <v>0.97140000000000004</v>
      </c>
      <c r="G64" s="4">
        <v>0.88570000000000004</v>
      </c>
      <c r="H64" s="4">
        <f t="shared" si="5"/>
        <v>1</v>
      </c>
      <c r="I64" s="2" t="str">
        <f t="shared" si="4"/>
        <v>ftllama3.1</v>
      </c>
      <c r="J64" s="4">
        <v>1</v>
      </c>
      <c r="K64" s="2" t="s">
        <v>2</v>
      </c>
      <c r="L64" s="5">
        <f t="shared" si="2"/>
        <v>1</v>
      </c>
      <c r="M64">
        <f t="shared" si="3"/>
        <v>0</v>
      </c>
    </row>
    <row r="65" spans="1:13" x14ac:dyDescent="0.2">
      <c r="A65" s="2">
        <v>64</v>
      </c>
      <c r="B65" s="2">
        <v>82</v>
      </c>
      <c r="C65" s="2">
        <v>0</v>
      </c>
      <c r="D65" s="4">
        <v>0.9143</v>
      </c>
      <c r="E65" s="4">
        <v>0.88570000000000004</v>
      </c>
      <c r="F65" s="4">
        <v>0.97140000000000004</v>
      </c>
      <c r="G65" s="4">
        <v>0.71430000000000005</v>
      </c>
      <c r="H65" s="4">
        <f t="shared" si="5"/>
        <v>0.97140000000000004</v>
      </c>
      <c r="I65" s="2" t="str">
        <f t="shared" si="4"/>
        <v>llama3.1</v>
      </c>
      <c r="J65" s="4">
        <v>0.9143</v>
      </c>
      <c r="K65" s="2" t="s">
        <v>2</v>
      </c>
      <c r="L65" s="5">
        <f t="shared" si="2"/>
        <v>0.9143</v>
      </c>
      <c r="M65">
        <f t="shared" si="3"/>
        <v>0</v>
      </c>
    </row>
    <row r="66" spans="1:13" x14ac:dyDescent="0.2">
      <c r="A66" s="2">
        <v>65</v>
      </c>
      <c r="B66" s="2">
        <v>83</v>
      </c>
      <c r="C66" s="2">
        <v>0</v>
      </c>
      <c r="D66" s="4">
        <v>1</v>
      </c>
      <c r="E66" s="4">
        <v>0.94289999999999996</v>
      </c>
      <c r="F66" s="4">
        <v>1</v>
      </c>
      <c r="G66" s="4">
        <v>1</v>
      </c>
      <c r="H66" s="4">
        <f t="shared" si="5"/>
        <v>1</v>
      </c>
      <c r="I66" s="2" t="str">
        <f t="shared" ref="I66:I70" si="6">IF(H66=G66,$G$1,IF(H66=F66,$F$1,IF(H66=E66,$E$1,IF(H66=D66,$D$1,""))))</f>
        <v>phi4</v>
      </c>
      <c r="J66" s="4">
        <v>1</v>
      </c>
      <c r="K66" s="2" t="s">
        <v>2</v>
      </c>
      <c r="L66" s="5">
        <f t="shared" si="2"/>
        <v>1</v>
      </c>
      <c r="M66">
        <f t="shared" si="3"/>
        <v>0</v>
      </c>
    </row>
    <row r="67" spans="1:13" x14ac:dyDescent="0.2">
      <c r="A67" s="2">
        <v>66</v>
      </c>
      <c r="B67" s="2">
        <v>84</v>
      </c>
      <c r="C67" s="2">
        <v>0</v>
      </c>
      <c r="D67" s="4">
        <v>0.71430000000000005</v>
      </c>
      <c r="E67" s="4">
        <v>0.88570000000000004</v>
      </c>
      <c r="F67" s="4">
        <v>0.85709999999999997</v>
      </c>
      <c r="G67" s="4">
        <v>0.94289999999999996</v>
      </c>
      <c r="H67" s="4">
        <f t="shared" si="5"/>
        <v>0.94289999999999996</v>
      </c>
      <c r="I67" s="2" t="str">
        <f t="shared" si="6"/>
        <v>phi4</v>
      </c>
      <c r="J67" s="4">
        <v>0.94289999999999996</v>
      </c>
      <c r="K67" s="2" t="s">
        <v>7</v>
      </c>
      <c r="L67" s="5">
        <f t="shared" ref="L67:L70" si="7">CHOOSE(MATCH(K67, $C$1:$G$1, 0), C67, D67, E67,F67,G67)</f>
        <v>0.94289999999999996</v>
      </c>
      <c r="M67">
        <f t="shared" ref="M67:M70" si="8">IF(J67=L67,0,1)</f>
        <v>0</v>
      </c>
    </row>
    <row r="68" spans="1:13" x14ac:dyDescent="0.2">
      <c r="A68" s="2">
        <v>67</v>
      </c>
      <c r="B68" s="2">
        <v>85</v>
      </c>
      <c r="C68" s="2">
        <v>0</v>
      </c>
      <c r="D68" s="4">
        <v>0.94289999999999996</v>
      </c>
      <c r="E68" s="4">
        <v>0.62860000000000005</v>
      </c>
      <c r="F68" s="4">
        <v>0.9143</v>
      </c>
      <c r="G68" s="4">
        <v>0.6</v>
      </c>
      <c r="H68" s="4">
        <f t="shared" si="5"/>
        <v>0.94289999999999996</v>
      </c>
      <c r="I68" s="2" t="str">
        <f t="shared" si="6"/>
        <v>ftllama3.1</v>
      </c>
      <c r="J68" s="4">
        <v>0.9143</v>
      </c>
      <c r="K68" s="2" t="s">
        <v>6</v>
      </c>
      <c r="L68" s="5">
        <f t="shared" si="7"/>
        <v>0.9143</v>
      </c>
      <c r="M68">
        <f t="shared" si="8"/>
        <v>0</v>
      </c>
    </row>
    <row r="69" spans="1:13" x14ac:dyDescent="0.2">
      <c r="A69" s="2">
        <v>68</v>
      </c>
      <c r="B69" s="2">
        <v>86</v>
      </c>
      <c r="C69" s="2">
        <v>0</v>
      </c>
      <c r="D69" s="4">
        <v>0.97140000000000004</v>
      </c>
      <c r="E69" s="4">
        <v>0.85709999999999997</v>
      </c>
      <c r="F69" s="4">
        <v>0.97140000000000004</v>
      </c>
      <c r="G69" s="4">
        <v>0.77139999999999997</v>
      </c>
      <c r="H69" s="4">
        <f t="shared" si="5"/>
        <v>0.97140000000000004</v>
      </c>
      <c r="I69" s="2" t="str">
        <f t="shared" si="6"/>
        <v>llama3.1</v>
      </c>
      <c r="J69" s="4">
        <v>0.97140000000000004</v>
      </c>
      <c r="K69" s="2" t="s">
        <v>6</v>
      </c>
      <c r="L69" s="5">
        <f t="shared" si="7"/>
        <v>0.97140000000000004</v>
      </c>
      <c r="M69">
        <f t="shared" si="8"/>
        <v>0</v>
      </c>
    </row>
    <row r="70" spans="1:13" x14ac:dyDescent="0.2">
      <c r="A70" s="2">
        <v>69</v>
      </c>
      <c r="B70" s="2">
        <v>87</v>
      </c>
      <c r="C70" s="2">
        <v>0</v>
      </c>
      <c r="D70" s="4">
        <v>0.51429999999999998</v>
      </c>
      <c r="E70" s="4">
        <v>0.88570000000000004</v>
      </c>
      <c r="F70" s="4">
        <v>0.48570000000000002</v>
      </c>
      <c r="G70" s="4">
        <v>0.71430000000000005</v>
      </c>
      <c r="H70" s="4">
        <f t="shared" si="5"/>
        <v>0.88570000000000004</v>
      </c>
      <c r="I70" s="2" t="str">
        <f t="shared" si="6"/>
        <v>ftphi4</v>
      </c>
      <c r="J70" s="4">
        <v>0.88570000000000004</v>
      </c>
      <c r="K70" s="2" t="s">
        <v>3</v>
      </c>
      <c r="L70" s="5">
        <f t="shared" si="7"/>
        <v>0.88570000000000004</v>
      </c>
      <c r="M70">
        <f t="shared" si="8"/>
        <v>0</v>
      </c>
    </row>
    <row r="72" spans="1:13" x14ac:dyDescent="0.2">
      <c r="D72" s="5">
        <f>AVERAGE(D2:D70)</f>
        <v>0.73292318840579729</v>
      </c>
      <c r="E72" s="5">
        <f>AVERAGE(E2:E70)</f>
        <v>0.79627536231884055</v>
      </c>
      <c r="F72" s="5">
        <f>AVERAGE(F2:F70)</f>
        <v>0.74161159420289857</v>
      </c>
      <c r="G72" s="5">
        <f>AVERAGE(G2:G70)</f>
        <v>0.75734637681159411</v>
      </c>
      <c r="H72" s="5">
        <f>AVERAGE(H2:H70)</f>
        <v>0.89648115942029027</v>
      </c>
      <c r="I72" s="5"/>
      <c r="J72" s="7">
        <f>AVERAGE(J2:J70)</f>
        <v>0.86252753623188383</v>
      </c>
      <c r="M72">
        <f>SUM(M2:M70)</f>
        <v>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C7013F-869F-FF46-856D-B1E85342004F}">
  <dimension ref="A1:J97"/>
  <sheetViews>
    <sheetView topLeftCell="D1" workbookViewId="0">
      <selection activeCell="I2" sqref="I2:I95"/>
    </sheetView>
  </sheetViews>
  <sheetFormatPr baseColWidth="10" defaultRowHeight="16" x14ac:dyDescent="0.2"/>
  <cols>
    <col min="2" max="2" width="10.83203125" customWidth="1"/>
  </cols>
  <sheetData>
    <row r="1" spans="1:10" x14ac:dyDescent="0.2">
      <c r="A1" s="1" t="s">
        <v>0</v>
      </c>
      <c r="B1" s="1" t="s">
        <v>1</v>
      </c>
      <c r="C1" s="1" t="s">
        <v>2</v>
      </c>
      <c r="D1" s="1" t="s">
        <v>3</v>
      </c>
      <c r="E1" s="1" t="s">
        <v>6</v>
      </c>
      <c r="F1" s="1" t="s">
        <v>7</v>
      </c>
      <c r="G1" s="1" t="s">
        <v>4</v>
      </c>
      <c r="H1" s="1" t="s">
        <v>5</v>
      </c>
    </row>
    <row r="2" spans="1:10" x14ac:dyDescent="0.2">
      <c r="A2" s="2">
        <v>1</v>
      </c>
      <c r="B2" s="2">
        <v>1</v>
      </c>
      <c r="C2" s="2">
        <v>0.67623002784592701</v>
      </c>
      <c r="D2" s="2">
        <v>0.76850437223911205</v>
      </c>
      <c r="E2" s="2">
        <v>0.613376743665763</v>
      </c>
      <c r="F2" s="2">
        <v>0.75073183221476403</v>
      </c>
      <c r="G2" s="2">
        <f>MAX(C2:F2)</f>
        <v>0.76850437223911205</v>
      </c>
      <c r="H2" s="2" t="str">
        <f>IF(G2=F2,$F$1,IF(G2=E2,$E$1,IF(G2=D2,$D$1,IF(G2=C2,$C$1,""))))</f>
        <v>ftphi4</v>
      </c>
      <c r="I2" t="str" cm="1">
        <f t="array" ref="I2">_xlfn.TEXTJOIN(",", TRUE, IF(C2:F2=MAX(C2:F2), $C$1:$F$1, ""))</f>
        <v>ftphi4</v>
      </c>
      <c r="J2">
        <f>IF(H2=I2,0,1)</f>
        <v>0</v>
      </c>
    </row>
    <row r="3" spans="1:10" x14ac:dyDescent="0.2">
      <c r="A3" s="2">
        <v>2</v>
      </c>
      <c r="B3" s="2">
        <v>2</v>
      </c>
      <c r="C3" s="2">
        <v>0.58548425670181004</v>
      </c>
      <c r="D3" s="2">
        <v>0.69945902483803801</v>
      </c>
      <c r="E3" s="2">
        <v>0.60000675235475798</v>
      </c>
      <c r="F3" s="2">
        <v>0.73696196696587901</v>
      </c>
      <c r="G3" s="2">
        <f t="shared" ref="G3:G66" si="0">MAX(C3:F3)</f>
        <v>0.73696196696587901</v>
      </c>
      <c r="H3" s="2" t="str">
        <f t="shared" ref="H3:H66" si="1">IF(G3=F3,$F$1,IF(G3=E3,$E$1,IF(G3=D3,$D$1,IF(G3=C3,$C$1,""))))</f>
        <v>phi4</v>
      </c>
      <c r="I3" t="str" cm="1">
        <f t="array" ref="I3">_xlfn.TEXTJOIN(",", TRUE, IF(C3:F3=MAX(C3:F3), $C$1:$F$1, ""))</f>
        <v>phi4</v>
      </c>
      <c r="J3">
        <f t="shared" ref="J3:J66" si="2">IF(H3=I3,0,1)</f>
        <v>0</v>
      </c>
    </row>
    <row r="4" spans="1:10" x14ac:dyDescent="0.2">
      <c r="A4" s="2">
        <v>3</v>
      </c>
      <c r="B4" s="2">
        <v>3</v>
      </c>
      <c r="C4" s="2">
        <v>0.82431768562112495</v>
      </c>
      <c r="D4" s="2">
        <v>0.72612613503421997</v>
      </c>
      <c r="E4" s="2">
        <v>0.61184862639222803</v>
      </c>
      <c r="F4" s="2">
        <v>0.77407406483377705</v>
      </c>
      <c r="G4" s="2">
        <f t="shared" si="0"/>
        <v>0.82431768562112495</v>
      </c>
      <c r="H4" s="2" t="str">
        <f t="shared" si="1"/>
        <v>ftllama3.1</v>
      </c>
      <c r="I4" t="str" cm="1">
        <f t="array" ref="I4">_xlfn.TEXTJOIN(",", TRUE, IF(C4:F4=MAX(C4:F4), $C$1:$F$1, ""))</f>
        <v>ftllama3.1</v>
      </c>
      <c r="J4">
        <f t="shared" si="2"/>
        <v>0</v>
      </c>
    </row>
    <row r="5" spans="1:10" x14ac:dyDescent="0.2">
      <c r="A5" s="2">
        <v>4</v>
      </c>
      <c r="B5" s="2">
        <v>4</v>
      </c>
      <c r="C5" s="2">
        <v>0.91875546361718796</v>
      </c>
      <c r="D5" s="2">
        <v>0.49527313198362</v>
      </c>
      <c r="E5" s="2">
        <v>0.65004999829190102</v>
      </c>
      <c r="F5" s="2">
        <v>0.36536689719983501</v>
      </c>
      <c r="G5" s="2">
        <f t="shared" si="0"/>
        <v>0.91875546361718796</v>
      </c>
      <c r="H5" s="2" t="str">
        <f t="shared" si="1"/>
        <v>ftllama3.1</v>
      </c>
      <c r="I5" t="str" cm="1">
        <f t="array" ref="I5">_xlfn.TEXTJOIN(",", TRUE, IF(C5:F5=MAX(C5:F5), $C$1:$F$1, ""))</f>
        <v>ftllama3.1</v>
      </c>
      <c r="J5">
        <f t="shared" si="2"/>
        <v>0</v>
      </c>
    </row>
    <row r="6" spans="1:10" x14ac:dyDescent="0.2">
      <c r="A6" s="2">
        <v>5</v>
      </c>
      <c r="B6" s="2">
        <v>5</v>
      </c>
      <c r="C6" s="2">
        <v>0.87315861667905503</v>
      </c>
      <c r="D6" s="2">
        <v>0.76837444709879998</v>
      </c>
      <c r="E6" s="2">
        <v>0.60133836184229095</v>
      </c>
      <c r="F6" s="2">
        <v>0.62228614049298403</v>
      </c>
      <c r="G6" s="2">
        <f t="shared" si="0"/>
        <v>0.87315861667905503</v>
      </c>
      <c r="H6" s="2" t="str">
        <f t="shared" si="1"/>
        <v>ftllama3.1</v>
      </c>
      <c r="I6" t="str" cm="1">
        <f t="array" ref="I6">_xlfn.TEXTJOIN(",", TRUE, IF(C6:F6=MAX(C6:F6), $C$1:$F$1, ""))</f>
        <v>ftllama3.1</v>
      </c>
      <c r="J6">
        <f t="shared" si="2"/>
        <v>0</v>
      </c>
    </row>
    <row r="7" spans="1:10" x14ac:dyDescent="0.2">
      <c r="A7" s="2">
        <v>6</v>
      </c>
      <c r="B7" s="2">
        <v>6</v>
      </c>
      <c r="C7" s="2">
        <v>0.96759039248738898</v>
      </c>
      <c r="D7" s="2">
        <v>0.34211505119289598</v>
      </c>
      <c r="E7" s="2">
        <v>0.73040958344936302</v>
      </c>
      <c r="F7" s="2">
        <v>0.30976050985710901</v>
      </c>
      <c r="G7" s="2">
        <f t="shared" si="0"/>
        <v>0.96759039248738898</v>
      </c>
      <c r="H7" s="2" t="str">
        <f t="shared" si="1"/>
        <v>ftllama3.1</v>
      </c>
      <c r="I7" t="str" cm="1">
        <f t="array" ref="I7">_xlfn.TEXTJOIN(",", TRUE, IF(C7:F7=MAX(C7:F7), $C$1:$F$1, ""))</f>
        <v>ftllama3.1</v>
      </c>
      <c r="J7">
        <f t="shared" si="2"/>
        <v>0</v>
      </c>
    </row>
    <row r="8" spans="1:10" x14ac:dyDescent="0.2">
      <c r="A8" s="2">
        <v>7</v>
      </c>
      <c r="B8" s="2">
        <v>7</v>
      </c>
      <c r="C8" s="2">
        <v>0.87530165697847095</v>
      </c>
      <c r="D8" s="2">
        <v>0.535412653429167</v>
      </c>
      <c r="E8" s="2">
        <v>0.62373411144529001</v>
      </c>
      <c r="F8" s="2">
        <v>0.68030523572649204</v>
      </c>
      <c r="G8" s="2">
        <f t="shared" si="0"/>
        <v>0.87530165697847095</v>
      </c>
      <c r="H8" s="2" t="str">
        <f t="shared" si="1"/>
        <v>ftllama3.1</v>
      </c>
      <c r="I8" t="str" cm="1">
        <f t="array" ref="I8">_xlfn.TEXTJOIN(",", TRUE, IF(C8:F8=MAX(C8:F8), $C$1:$F$1, ""))</f>
        <v>ftllama3.1</v>
      </c>
      <c r="J8">
        <f t="shared" si="2"/>
        <v>0</v>
      </c>
    </row>
    <row r="9" spans="1:10" x14ac:dyDescent="0.2">
      <c r="A9" s="2">
        <v>8</v>
      </c>
      <c r="B9" s="2">
        <v>8</v>
      </c>
      <c r="C9" s="2">
        <v>0.97252568687711405</v>
      </c>
      <c r="D9" s="2">
        <v>0.62460872403212897</v>
      </c>
      <c r="E9" s="2">
        <v>0.88541274666786196</v>
      </c>
      <c r="F9" s="2">
        <v>0.31754245460033398</v>
      </c>
      <c r="G9" s="2">
        <f t="shared" si="0"/>
        <v>0.97252568687711405</v>
      </c>
      <c r="H9" s="2" t="str">
        <f t="shared" si="1"/>
        <v>ftllama3.1</v>
      </c>
      <c r="I9" t="str" cm="1">
        <f t="array" ref="I9">_xlfn.TEXTJOIN(",", TRUE, IF(C9:F9=MAX(C9:F9), $C$1:$F$1, ""))</f>
        <v>ftllama3.1</v>
      </c>
      <c r="J9">
        <f t="shared" si="2"/>
        <v>0</v>
      </c>
    </row>
    <row r="10" spans="1:10" x14ac:dyDescent="0.2">
      <c r="A10" s="2">
        <v>9</v>
      </c>
      <c r="B10" s="2">
        <v>9</v>
      </c>
      <c r="C10" s="2">
        <v>0.65934084313256403</v>
      </c>
      <c r="D10" s="2">
        <v>0.59613432266882405</v>
      </c>
      <c r="E10" s="2">
        <v>0.51677883224827903</v>
      </c>
      <c r="F10" s="2">
        <v>0.42769772836140202</v>
      </c>
      <c r="G10" s="2">
        <f t="shared" si="0"/>
        <v>0.65934084313256403</v>
      </c>
      <c r="H10" s="2" t="str">
        <f t="shared" si="1"/>
        <v>ftllama3.1</v>
      </c>
      <c r="I10" t="str" cm="1">
        <f t="array" ref="I10">_xlfn.TEXTJOIN(",", TRUE, IF(C10:F10=MAX(C10:F10), $C$1:$F$1, ""))</f>
        <v>ftllama3.1</v>
      </c>
      <c r="J10">
        <f t="shared" si="2"/>
        <v>0</v>
      </c>
    </row>
    <row r="11" spans="1:10" x14ac:dyDescent="0.2">
      <c r="A11" s="2">
        <v>10</v>
      </c>
      <c r="B11" s="2">
        <v>10</v>
      </c>
      <c r="C11" s="2">
        <v>0.81839433674301398</v>
      </c>
      <c r="D11" s="2">
        <v>0.56300989857741701</v>
      </c>
      <c r="E11" s="2">
        <v>0.46669361995799202</v>
      </c>
      <c r="F11" s="2">
        <v>0.36872929781675301</v>
      </c>
      <c r="G11" s="2">
        <f t="shared" si="0"/>
        <v>0.81839433674301398</v>
      </c>
      <c r="H11" s="2" t="str">
        <f t="shared" si="1"/>
        <v>ftllama3.1</v>
      </c>
      <c r="I11" t="str" cm="1">
        <f t="array" ref="I11">_xlfn.TEXTJOIN(",", TRUE, IF(C11:F11=MAX(C11:F11), $C$1:$F$1, ""))</f>
        <v>ftllama3.1</v>
      </c>
      <c r="J11">
        <f t="shared" si="2"/>
        <v>0</v>
      </c>
    </row>
    <row r="12" spans="1:10" x14ac:dyDescent="0.2">
      <c r="A12" s="2">
        <v>11</v>
      </c>
      <c r="B12" s="2">
        <v>11</v>
      </c>
      <c r="C12" s="2">
        <v>0.89263768919876596</v>
      </c>
      <c r="D12" s="2">
        <v>0.88462059881005894</v>
      </c>
      <c r="E12" s="2">
        <v>0.46899267988545501</v>
      </c>
      <c r="F12" s="2">
        <v>0.29754689825432601</v>
      </c>
      <c r="G12" s="2">
        <f t="shared" si="0"/>
        <v>0.89263768919876596</v>
      </c>
      <c r="H12" s="2" t="str">
        <f t="shared" si="1"/>
        <v>ftllama3.1</v>
      </c>
      <c r="I12" t="str" cm="1">
        <f t="array" ref="I12">_xlfn.TEXTJOIN(",", TRUE, IF(C12:F12=MAX(C12:F12), $C$1:$F$1, ""))</f>
        <v>ftllama3.1</v>
      </c>
      <c r="J12">
        <f t="shared" si="2"/>
        <v>0</v>
      </c>
    </row>
    <row r="13" spans="1:10" x14ac:dyDescent="0.2">
      <c r="A13" s="2">
        <v>12</v>
      </c>
      <c r="B13" s="2">
        <v>12</v>
      </c>
      <c r="C13" s="2">
        <v>0.76920476470674704</v>
      </c>
      <c r="D13" s="2">
        <v>0.38808070442506198</v>
      </c>
      <c r="E13" s="2">
        <v>0.51032400067363404</v>
      </c>
      <c r="F13" s="2">
        <v>0.31566630878618701</v>
      </c>
      <c r="G13" s="2">
        <f t="shared" si="0"/>
        <v>0.76920476470674704</v>
      </c>
      <c r="H13" s="2" t="str">
        <f t="shared" si="1"/>
        <v>ftllama3.1</v>
      </c>
      <c r="I13" t="str" cm="1">
        <f t="array" ref="I13">_xlfn.TEXTJOIN(",", TRUE, IF(C13:F13=MAX(C13:F13), $C$1:$F$1, ""))</f>
        <v>ftllama3.1</v>
      </c>
      <c r="J13">
        <f t="shared" si="2"/>
        <v>0</v>
      </c>
    </row>
    <row r="14" spans="1:10" x14ac:dyDescent="0.2">
      <c r="A14" s="2">
        <v>13</v>
      </c>
      <c r="B14" s="2">
        <v>13</v>
      </c>
      <c r="C14" s="2">
        <v>0.71326695723193001</v>
      </c>
      <c r="D14" s="2">
        <v>0.40208588796002498</v>
      </c>
      <c r="E14" s="2">
        <v>0.59816014511244597</v>
      </c>
      <c r="F14" s="2">
        <v>0.27976968118122603</v>
      </c>
      <c r="G14" s="2">
        <f t="shared" si="0"/>
        <v>0.71326695723193001</v>
      </c>
      <c r="H14" s="2" t="str">
        <f t="shared" si="1"/>
        <v>ftllama3.1</v>
      </c>
      <c r="I14" t="str" cm="1">
        <f t="array" ref="I14">_xlfn.TEXTJOIN(",", TRUE, IF(C14:F14=MAX(C14:F14), $C$1:$F$1, ""))</f>
        <v>ftllama3.1</v>
      </c>
      <c r="J14">
        <f t="shared" si="2"/>
        <v>0</v>
      </c>
    </row>
    <row r="15" spans="1:10" x14ac:dyDescent="0.2">
      <c r="A15" s="2">
        <v>14</v>
      </c>
      <c r="B15" s="2">
        <v>14</v>
      </c>
      <c r="C15" s="2">
        <v>0.81750015062945203</v>
      </c>
      <c r="D15" s="2">
        <v>0.31010829934051998</v>
      </c>
      <c r="E15" s="2">
        <v>0.29982763422386899</v>
      </c>
      <c r="F15" s="2">
        <v>0.28415586480072502</v>
      </c>
      <c r="G15" s="2">
        <f t="shared" si="0"/>
        <v>0.81750015062945203</v>
      </c>
      <c r="H15" s="2" t="str">
        <f t="shared" si="1"/>
        <v>ftllama3.1</v>
      </c>
      <c r="I15" t="str" cm="1">
        <f t="array" ref="I15">_xlfn.TEXTJOIN(",", TRUE, IF(C15:F15=MAX(C15:F15), $C$1:$F$1, ""))</f>
        <v>ftllama3.1</v>
      </c>
      <c r="J15">
        <f t="shared" si="2"/>
        <v>0</v>
      </c>
    </row>
    <row r="16" spans="1:10" x14ac:dyDescent="0.2">
      <c r="A16" s="2">
        <v>15</v>
      </c>
      <c r="B16" s="2">
        <v>15</v>
      </c>
      <c r="C16" s="2">
        <v>0.98734644779137204</v>
      </c>
      <c r="D16" s="2">
        <v>0.68618372827768304</v>
      </c>
      <c r="E16" s="2">
        <v>0.54454174169472203</v>
      </c>
      <c r="F16" s="2">
        <v>0.32790404430457498</v>
      </c>
      <c r="G16" s="2">
        <f t="shared" si="0"/>
        <v>0.98734644779137204</v>
      </c>
      <c r="H16" s="2" t="str">
        <f t="shared" si="1"/>
        <v>ftllama3.1</v>
      </c>
      <c r="I16" t="str" cm="1">
        <f t="array" ref="I16">_xlfn.TEXTJOIN(",", TRUE, IF(C16:F16=MAX(C16:F16), $C$1:$F$1, ""))</f>
        <v>ftllama3.1</v>
      </c>
      <c r="J16">
        <f t="shared" si="2"/>
        <v>0</v>
      </c>
    </row>
    <row r="17" spans="1:10" x14ac:dyDescent="0.2">
      <c r="A17" s="2">
        <v>16</v>
      </c>
      <c r="B17" s="2">
        <v>16</v>
      </c>
      <c r="C17" s="2">
        <v>0.87770542374678995</v>
      </c>
      <c r="D17" s="2">
        <v>0.70351196825504303</v>
      </c>
      <c r="E17" s="2">
        <v>0.66513695503984105</v>
      </c>
      <c r="F17" s="2">
        <v>0.376841235799448</v>
      </c>
      <c r="G17" s="2">
        <f t="shared" si="0"/>
        <v>0.87770542374678995</v>
      </c>
      <c r="H17" s="2" t="str">
        <f t="shared" si="1"/>
        <v>ftllama3.1</v>
      </c>
      <c r="I17" t="str" cm="1">
        <f t="array" ref="I17">_xlfn.TEXTJOIN(",", TRUE, IF(C17:F17=MAX(C17:F17), $C$1:$F$1, ""))</f>
        <v>ftllama3.1</v>
      </c>
      <c r="J17">
        <f t="shared" si="2"/>
        <v>0</v>
      </c>
    </row>
    <row r="18" spans="1:10" x14ac:dyDescent="0.2">
      <c r="A18" s="2">
        <v>17</v>
      </c>
      <c r="B18" s="2">
        <v>17</v>
      </c>
      <c r="C18" s="2">
        <v>0.61908142843416702</v>
      </c>
      <c r="D18" s="2">
        <v>0.63987842925957195</v>
      </c>
      <c r="E18" s="2">
        <v>0.42184403943164001</v>
      </c>
      <c r="F18" s="2">
        <v>0.280807842101369</v>
      </c>
      <c r="G18" s="2">
        <f t="shared" si="0"/>
        <v>0.63987842925957195</v>
      </c>
      <c r="H18" s="2" t="str">
        <f t="shared" si="1"/>
        <v>ftphi4</v>
      </c>
      <c r="I18" t="str" cm="1">
        <f t="array" ref="I18">_xlfn.TEXTJOIN(",", TRUE, IF(C18:F18=MAX(C18:F18), $C$1:$F$1, ""))</f>
        <v>ftphi4</v>
      </c>
      <c r="J18">
        <f t="shared" si="2"/>
        <v>0</v>
      </c>
    </row>
    <row r="19" spans="1:10" x14ac:dyDescent="0.2">
      <c r="A19" s="2">
        <v>18</v>
      </c>
      <c r="B19" s="2">
        <v>18</v>
      </c>
      <c r="C19" s="2">
        <v>0.875238075426646</v>
      </c>
      <c r="D19" s="2">
        <v>0.82998949119022902</v>
      </c>
      <c r="E19" s="2">
        <v>0.493174105244023</v>
      </c>
      <c r="F19" s="2">
        <v>0.26399404619421202</v>
      </c>
      <c r="G19" s="2">
        <f t="shared" si="0"/>
        <v>0.875238075426646</v>
      </c>
      <c r="H19" s="2" t="str">
        <f t="shared" si="1"/>
        <v>ftllama3.1</v>
      </c>
      <c r="I19" t="str" cm="1">
        <f t="array" ref="I19">_xlfn.TEXTJOIN(",", TRUE, IF(C19:F19=MAX(C19:F19), $C$1:$F$1, ""))</f>
        <v>ftllama3.1</v>
      </c>
      <c r="J19">
        <f t="shared" si="2"/>
        <v>0</v>
      </c>
    </row>
    <row r="20" spans="1:10" x14ac:dyDescent="0.2">
      <c r="A20" s="2">
        <v>19</v>
      </c>
      <c r="B20" s="2">
        <v>19</v>
      </c>
      <c r="C20" s="2">
        <v>0.83543899059295601</v>
      </c>
      <c r="D20" s="2">
        <v>0.364636656003338</v>
      </c>
      <c r="E20" s="2">
        <v>0.550665736837046</v>
      </c>
      <c r="F20" s="2">
        <v>0.292152584663459</v>
      </c>
      <c r="G20" s="2">
        <f t="shared" si="0"/>
        <v>0.83543899059295601</v>
      </c>
      <c r="H20" s="2" t="str">
        <f t="shared" si="1"/>
        <v>ftllama3.1</v>
      </c>
      <c r="I20" t="str" cm="1">
        <f t="array" ref="I20">_xlfn.TEXTJOIN(",", TRUE, IF(C20:F20=MAX(C20:F20), $C$1:$F$1, ""))</f>
        <v>ftllama3.1</v>
      </c>
      <c r="J20">
        <f t="shared" si="2"/>
        <v>0</v>
      </c>
    </row>
    <row r="21" spans="1:10" x14ac:dyDescent="0.2">
      <c r="A21" s="2">
        <v>20</v>
      </c>
      <c r="B21" s="2">
        <v>20</v>
      </c>
      <c r="C21" s="2">
        <v>0.94409292212554297</v>
      </c>
      <c r="D21" s="2">
        <v>0.87661603965929502</v>
      </c>
      <c r="E21" s="2">
        <v>0.52981159772191699</v>
      </c>
      <c r="F21" s="2">
        <v>0.28136424826724099</v>
      </c>
      <c r="G21" s="2">
        <f t="shared" si="0"/>
        <v>0.94409292212554297</v>
      </c>
      <c r="H21" s="2" t="str">
        <f t="shared" si="1"/>
        <v>ftllama3.1</v>
      </c>
      <c r="I21" t="str" cm="1">
        <f t="array" ref="I21">_xlfn.TEXTJOIN(",", TRUE, IF(C21:F21=MAX(C21:F21), $C$1:$F$1, ""))</f>
        <v>ftllama3.1</v>
      </c>
      <c r="J21">
        <f t="shared" si="2"/>
        <v>0</v>
      </c>
    </row>
    <row r="22" spans="1:10" x14ac:dyDescent="0.2">
      <c r="A22" s="2">
        <v>21</v>
      </c>
      <c r="B22" s="2">
        <v>21</v>
      </c>
      <c r="C22" s="2">
        <v>0.85492133774927603</v>
      </c>
      <c r="D22" s="2">
        <v>0.76839290452854903</v>
      </c>
      <c r="E22" s="2">
        <v>0.471217080950737</v>
      </c>
      <c r="F22" s="2">
        <v>0.30654121573482201</v>
      </c>
      <c r="G22" s="2">
        <f t="shared" si="0"/>
        <v>0.85492133774927603</v>
      </c>
      <c r="H22" s="2" t="str">
        <f t="shared" si="1"/>
        <v>ftllama3.1</v>
      </c>
      <c r="I22" t="str" cm="1">
        <f t="array" ref="I22">_xlfn.TEXTJOIN(",", TRUE, IF(C22:F22=MAX(C22:F22), $C$1:$F$1, ""))</f>
        <v>ftllama3.1</v>
      </c>
      <c r="J22">
        <f t="shared" si="2"/>
        <v>0</v>
      </c>
    </row>
    <row r="23" spans="1:10" x14ac:dyDescent="0.2">
      <c r="A23" s="2">
        <v>22</v>
      </c>
      <c r="B23" s="2">
        <v>22</v>
      </c>
      <c r="C23" s="2">
        <v>0.91816199634756301</v>
      </c>
      <c r="D23" s="2">
        <v>0.84121933728456499</v>
      </c>
      <c r="E23" s="2">
        <v>0.85738602791513696</v>
      </c>
      <c r="F23" s="2">
        <v>0.24684438620294799</v>
      </c>
      <c r="G23" s="2">
        <f t="shared" si="0"/>
        <v>0.91816199634756301</v>
      </c>
      <c r="H23" s="2" t="str">
        <f t="shared" si="1"/>
        <v>ftllama3.1</v>
      </c>
      <c r="I23" t="str" cm="1">
        <f t="array" ref="I23">_xlfn.TEXTJOIN(",", TRUE, IF(C23:F23=MAX(C23:F23), $C$1:$F$1, ""))</f>
        <v>ftllama3.1</v>
      </c>
      <c r="J23">
        <f t="shared" si="2"/>
        <v>0</v>
      </c>
    </row>
    <row r="24" spans="1:10" x14ac:dyDescent="0.2">
      <c r="A24" s="2">
        <v>23</v>
      </c>
      <c r="B24" s="2">
        <v>23</v>
      </c>
      <c r="C24" s="2">
        <v>0.96000916106360301</v>
      </c>
      <c r="D24" s="2">
        <v>0.73963550542082102</v>
      </c>
      <c r="E24" s="2">
        <v>0.80729865516934995</v>
      </c>
      <c r="F24" s="2">
        <v>0.24709289393254599</v>
      </c>
      <c r="G24" s="2">
        <f t="shared" si="0"/>
        <v>0.96000916106360301</v>
      </c>
      <c r="H24" s="2" t="str">
        <f t="shared" si="1"/>
        <v>ftllama3.1</v>
      </c>
      <c r="I24" t="str" cm="1">
        <f t="array" ref="I24">_xlfn.TEXTJOIN(",", TRUE, IF(C24:F24=MAX(C24:F24), $C$1:$F$1, ""))</f>
        <v>ftllama3.1</v>
      </c>
      <c r="J24">
        <f t="shared" si="2"/>
        <v>0</v>
      </c>
    </row>
    <row r="25" spans="1:10" x14ac:dyDescent="0.2">
      <c r="A25" s="2">
        <v>24</v>
      </c>
      <c r="B25" s="2">
        <v>24</v>
      </c>
      <c r="C25" s="2">
        <v>0.83383804517132898</v>
      </c>
      <c r="D25" s="2">
        <v>0.60448942120586102</v>
      </c>
      <c r="E25" s="2">
        <v>0.457291848318917</v>
      </c>
      <c r="F25" s="2">
        <v>0.37096425231013902</v>
      </c>
      <c r="G25" s="2">
        <f t="shared" si="0"/>
        <v>0.83383804517132898</v>
      </c>
      <c r="H25" s="2" t="str">
        <f t="shared" si="1"/>
        <v>ftllama3.1</v>
      </c>
      <c r="I25" t="str" cm="1">
        <f t="array" ref="I25">_xlfn.TEXTJOIN(",", TRUE, IF(C25:F25=MAX(C25:F25), $C$1:$F$1, ""))</f>
        <v>ftllama3.1</v>
      </c>
      <c r="J25">
        <f t="shared" si="2"/>
        <v>0</v>
      </c>
    </row>
    <row r="26" spans="1:10" x14ac:dyDescent="0.2">
      <c r="A26" s="2">
        <v>25</v>
      </c>
      <c r="B26" s="2">
        <v>25</v>
      </c>
      <c r="C26" s="2">
        <v>0.91289560667105996</v>
      </c>
      <c r="D26" s="2">
        <v>0.94908088786261402</v>
      </c>
      <c r="E26" s="2">
        <v>0.54812844544649098</v>
      </c>
      <c r="F26" s="2">
        <v>0.32938935756683302</v>
      </c>
      <c r="G26" s="2">
        <f t="shared" si="0"/>
        <v>0.94908088786261402</v>
      </c>
      <c r="H26" s="2" t="str">
        <f t="shared" si="1"/>
        <v>ftphi4</v>
      </c>
      <c r="I26" t="str" cm="1">
        <f t="array" ref="I26">_xlfn.TEXTJOIN(",", TRUE, IF(C26:F26=MAX(C26:F26), $C$1:$F$1, ""))</f>
        <v>ftphi4</v>
      </c>
      <c r="J26">
        <f t="shared" si="2"/>
        <v>0</v>
      </c>
    </row>
    <row r="27" spans="1:10" x14ac:dyDescent="0.2">
      <c r="A27" s="2">
        <v>26</v>
      </c>
      <c r="B27" s="2">
        <v>26</v>
      </c>
      <c r="C27" s="2">
        <v>0.76802407716001697</v>
      </c>
      <c r="D27" s="2">
        <v>0.39689480832644802</v>
      </c>
      <c r="E27" s="2">
        <v>0.50596635384219002</v>
      </c>
      <c r="F27" s="2">
        <v>0.30094037119831302</v>
      </c>
      <c r="G27" s="2">
        <f t="shared" si="0"/>
        <v>0.76802407716001697</v>
      </c>
      <c r="H27" s="2" t="str">
        <f t="shared" si="1"/>
        <v>ftllama3.1</v>
      </c>
      <c r="I27" t="str" cm="1">
        <f t="array" ref="I27">_xlfn.TEXTJOIN(",", TRUE, IF(C27:F27=MAX(C27:F27), $C$1:$F$1, ""))</f>
        <v>ftllama3.1</v>
      </c>
      <c r="J27">
        <f t="shared" si="2"/>
        <v>0</v>
      </c>
    </row>
    <row r="28" spans="1:10" x14ac:dyDescent="0.2">
      <c r="A28" s="2">
        <v>27</v>
      </c>
      <c r="B28" s="2">
        <v>27</v>
      </c>
      <c r="C28" s="2">
        <v>0.84400323161057</v>
      </c>
      <c r="D28" s="2">
        <v>0.428623900668961</v>
      </c>
      <c r="E28" s="2">
        <v>0.71680263515029596</v>
      </c>
      <c r="F28" s="2">
        <v>0.32284504366772498</v>
      </c>
      <c r="G28" s="2">
        <f t="shared" si="0"/>
        <v>0.84400323161057</v>
      </c>
      <c r="H28" s="2" t="str">
        <f t="shared" si="1"/>
        <v>ftllama3.1</v>
      </c>
      <c r="I28" t="str" cm="1">
        <f t="array" ref="I28">_xlfn.TEXTJOIN(",", TRUE, IF(C28:F28=MAX(C28:F28), $C$1:$F$1, ""))</f>
        <v>ftllama3.1</v>
      </c>
      <c r="J28">
        <f t="shared" si="2"/>
        <v>0</v>
      </c>
    </row>
    <row r="29" spans="1:10" x14ac:dyDescent="0.2">
      <c r="A29" s="2">
        <v>28</v>
      </c>
      <c r="B29" s="2">
        <v>28</v>
      </c>
      <c r="C29" s="2">
        <v>0.98853800467082398</v>
      </c>
      <c r="D29" s="2">
        <v>0.500876969099044</v>
      </c>
      <c r="E29" s="2">
        <v>0.88931402478899202</v>
      </c>
      <c r="F29" s="2">
        <v>0.28054360130003497</v>
      </c>
      <c r="G29" s="2">
        <f t="shared" si="0"/>
        <v>0.98853800467082398</v>
      </c>
      <c r="H29" s="2" t="str">
        <f t="shared" si="1"/>
        <v>ftllama3.1</v>
      </c>
      <c r="I29" t="str" cm="1">
        <f t="array" ref="I29">_xlfn.TEXTJOIN(",", TRUE, IF(C29:F29=MAX(C29:F29), $C$1:$F$1, ""))</f>
        <v>ftllama3.1</v>
      </c>
      <c r="J29">
        <f t="shared" si="2"/>
        <v>0</v>
      </c>
    </row>
    <row r="30" spans="1:10" x14ac:dyDescent="0.2">
      <c r="A30" s="2">
        <v>29</v>
      </c>
      <c r="B30" s="2">
        <v>29</v>
      </c>
      <c r="C30" s="2">
        <v>0.91605689270155699</v>
      </c>
      <c r="D30" s="2">
        <v>0.72512900105544498</v>
      </c>
      <c r="E30" s="2">
        <v>0.74005419186183297</v>
      </c>
      <c r="F30" s="2">
        <v>0.35544690468481599</v>
      </c>
      <c r="G30" s="2">
        <f t="shared" si="0"/>
        <v>0.91605689270155699</v>
      </c>
      <c r="H30" s="2" t="str">
        <f t="shared" si="1"/>
        <v>ftllama3.1</v>
      </c>
      <c r="I30" t="str" cm="1">
        <f t="array" ref="I30">_xlfn.TEXTJOIN(",", TRUE, IF(C30:F30=MAX(C30:F30), $C$1:$F$1, ""))</f>
        <v>ftllama3.1</v>
      </c>
      <c r="J30">
        <f t="shared" si="2"/>
        <v>0</v>
      </c>
    </row>
    <row r="31" spans="1:10" x14ac:dyDescent="0.2">
      <c r="A31" s="2">
        <v>30</v>
      </c>
      <c r="B31" s="2">
        <v>30</v>
      </c>
      <c r="C31" s="2">
        <v>0.55679152395043996</v>
      </c>
      <c r="D31" s="2">
        <v>0.38870986104011501</v>
      </c>
      <c r="E31" s="2">
        <v>0.369530115383011</v>
      </c>
      <c r="F31" s="2">
        <v>0.35177531327520101</v>
      </c>
      <c r="G31" s="2">
        <f t="shared" si="0"/>
        <v>0.55679152395043996</v>
      </c>
      <c r="H31" s="2" t="str">
        <f t="shared" si="1"/>
        <v>ftllama3.1</v>
      </c>
      <c r="I31" t="str" cm="1">
        <f t="array" ref="I31">_xlfn.TEXTJOIN(",", TRUE, IF(C31:F31=MAX(C31:F31), $C$1:$F$1, ""))</f>
        <v>ftllama3.1</v>
      </c>
      <c r="J31">
        <f t="shared" si="2"/>
        <v>0</v>
      </c>
    </row>
    <row r="32" spans="1:10" x14ac:dyDescent="0.2">
      <c r="A32" s="2">
        <v>31</v>
      </c>
      <c r="B32" s="2">
        <v>31</v>
      </c>
      <c r="C32" s="2">
        <v>0.82484742317880899</v>
      </c>
      <c r="D32" s="2">
        <v>0.58858618416956399</v>
      </c>
      <c r="E32" s="2">
        <v>0.482167298453194</v>
      </c>
      <c r="F32" s="2">
        <v>0.40080967119761801</v>
      </c>
      <c r="G32" s="2">
        <f t="shared" si="0"/>
        <v>0.82484742317880899</v>
      </c>
      <c r="H32" s="2" t="str">
        <f t="shared" si="1"/>
        <v>ftllama3.1</v>
      </c>
      <c r="I32" t="str" cm="1">
        <f t="array" ref="I32">_xlfn.TEXTJOIN(",", TRUE, IF(C32:F32=MAX(C32:F32), $C$1:$F$1, ""))</f>
        <v>ftllama3.1</v>
      </c>
      <c r="J32">
        <f t="shared" si="2"/>
        <v>0</v>
      </c>
    </row>
    <row r="33" spans="1:10" x14ac:dyDescent="0.2">
      <c r="A33" s="2">
        <v>32</v>
      </c>
      <c r="B33" s="2">
        <v>32</v>
      </c>
      <c r="C33" s="2">
        <v>0.819703522750309</v>
      </c>
      <c r="D33" s="2">
        <v>0.63177543516669898</v>
      </c>
      <c r="E33" s="2">
        <v>0.39030171334743502</v>
      </c>
      <c r="F33" s="2">
        <v>0.28820427507162</v>
      </c>
      <c r="G33" s="2">
        <f t="shared" si="0"/>
        <v>0.819703522750309</v>
      </c>
      <c r="H33" s="2" t="str">
        <f t="shared" si="1"/>
        <v>ftllama3.1</v>
      </c>
      <c r="I33" t="str" cm="1">
        <f t="array" ref="I33">_xlfn.TEXTJOIN(",", TRUE, IF(C33:F33=MAX(C33:F33), $C$1:$F$1, ""))</f>
        <v>ftllama3.1</v>
      </c>
      <c r="J33">
        <f t="shared" si="2"/>
        <v>0</v>
      </c>
    </row>
    <row r="34" spans="1:10" x14ac:dyDescent="0.2">
      <c r="A34" s="2">
        <v>33</v>
      </c>
      <c r="B34" s="2">
        <v>33</v>
      </c>
      <c r="C34" s="2">
        <v>0.65020765789917501</v>
      </c>
      <c r="D34" s="2">
        <v>0.36224721052816899</v>
      </c>
      <c r="E34" s="2">
        <v>0.43767361172607899</v>
      </c>
      <c r="F34" s="2">
        <v>0.31719108032328702</v>
      </c>
      <c r="G34" s="2">
        <f t="shared" si="0"/>
        <v>0.65020765789917501</v>
      </c>
      <c r="H34" s="2" t="str">
        <f t="shared" si="1"/>
        <v>ftllama3.1</v>
      </c>
      <c r="I34" t="str" cm="1">
        <f t="array" ref="I34">_xlfn.TEXTJOIN(",", TRUE, IF(C34:F34=MAX(C34:F34), $C$1:$F$1, ""))</f>
        <v>ftllama3.1</v>
      </c>
      <c r="J34">
        <f t="shared" si="2"/>
        <v>0</v>
      </c>
    </row>
    <row r="35" spans="1:10" x14ac:dyDescent="0.2">
      <c r="A35" s="2">
        <v>34</v>
      </c>
      <c r="B35" s="2">
        <v>34</v>
      </c>
      <c r="C35" s="2">
        <v>0.65837184233324797</v>
      </c>
      <c r="D35" s="2">
        <v>0.43564294193472097</v>
      </c>
      <c r="E35" s="2">
        <v>0.56622930041381203</v>
      </c>
      <c r="F35" s="2">
        <v>0.26974008721964698</v>
      </c>
      <c r="G35" s="2">
        <f t="shared" si="0"/>
        <v>0.65837184233324797</v>
      </c>
      <c r="H35" s="2" t="str">
        <f t="shared" si="1"/>
        <v>ftllama3.1</v>
      </c>
      <c r="I35" t="str" cm="1">
        <f t="array" ref="I35">_xlfn.TEXTJOIN(",", TRUE, IF(C35:F35=MAX(C35:F35), $C$1:$F$1, ""))</f>
        <v>ftllama3.1</v>
      </c>
      <c r="J35">
        <f t="shared" si="2"/>
        <v>0</v>
      </c>
    </row>
    <row r="36" spans="1:10" x14ac:dyDescent="0.2">
      <c r="A36" s="2">
        <v>35</v>
      </c>
      <c r="B36" s="2">
        <v>35</v>
      </c>
      <c r="C36" s="2">
        <v>0.75873014330863897</v>
      </c>
      <c r="D36" s="2">
        <v>0.48553923304591801</v>
      </c>
      <c r="E36" s="2">
        <v>0.57902725551809497</v>
      </c>
      <c r="F36" s="2">
        <v>0.25526988314730698</v>
      </c>
      <c r="G36" s="2">
        <f t="shared" si="0"/>
        <v>0.75873014330863897</v>
      </c>
      <c r="H36" s="2" t="str">
        <f t="shared" si="1"/>
        <v>ftllama3.1</v>
      </c>
      <c r="I36" t="str" cm="1">
        <f t="array" ref="I36">_xlfn.TEXTJOIN(",", TRUE, IF(C36:F36=MAX(C36:F36), $C$1:$F$1, ""))</f>
        <v>ftllama3.1</v>
      </c>
      <c r="J36">
        <f t="shared" si="2"/>
        <v>0</v>
      </c>
    </row>
    <row r="37" spans="1:10" x14ac:dyDescent="0.2">
      <c r="A37" s="2">
        <v>36</v>
      </c>
      <c r="B37" s="2">
        <v>36</v>
      </c>
      <c r="C37" s="2">
        <v>0.78456731034176597</v>
      </c>
      <c r="D37" s="2">
        <v>0.56198743496622305</v>
      </c>
      <c r="E37" s="2">
        <v>0.51122761900935798</v>
      </c>
      <c r="F37" s="2">
        <v>0.32482760974338998</v>
      </c>
      <c r="G37" s="2">
        <f t="shared" si="0"/>
        <v>0.78456731034176597</v>
      </c>
      <c r="H37" s="2" t="str">
        <f t="shared" si="1"/>
        <v>ftllama3.1</v>
      </c>
      <c r="I37" t="str" cm="1">
        <f t="array" ref="I37">_xlfn.TEXTJOIN(",", TRUE, IF(C37:F37=MAX(C37:F37), $C$1:$F$1, ""))</f>
        <v>ftllama3.1</v>
      </c>
      <c r="J37">
        <f t="shared" si="2"/>
        <v>0</v>
      </c>
    </row>
    <row r="38" spans="1:10" x14ac:dyDescent="0.2">
      <c r="A38" s="2">
        <v>37</v>
      </c>
      <c r="B38" s="2">
        <v>37</v>
      </c>
      <c r="C38" s="2">
        <v>0.87908306973321004</v>
      </c>
      <c r="D38" s="2">
        <v>0.63367690401417798</v>
      </c>
      <c r="E38" s="2">
        <v>0.57734377682209004</v>
      </c>
      <c r="F38" s="2">
        <v>0.483822673984936</v>
      </c>
      <c r="G38" s="2">
        <f t="shared" si="0"/>
        <v>0.87908306973321004</v>
      </c>
      <c r="H38" s="2" t="str">
        <f t="shared" si="1"/>
        <v>ftllama3.1</v>
      </c>
      <c r="I38" t="str" cm="1">
        <f t="array" ref="I38">_xlfn.TEXTJOIN(",", TRUE, IF(C38:F38=MAX(C38:F38), $C$1:$F$1, ""))</f>
        <v>ftllama3.1</v>
      </c>
      <c r="J38">
        <f t="shared" si="2"/>
        <v>0</v>
      </c>
    </row>
    <row r="39" spans="1:10" x14ac:dyDescent="0.2">
      <c r="A39" s="2">
        <v>38</v>
      </c>
      <c r="B39" s="2">
        <v>38</v>
      </c>
      <c r="C39" s="2">
        <v>0.77631643797670002</v>
      </c>
      <c r="D39" s="2">
        <v>0.65370097628661505</v>
      </c>
      <c r="E39" s="2">
        <v>0.57794350215366896</v>
      </c>
      <c r="F39" s="2">
        <v>0.30141629725694602</v>
      </c>
      <c r="G39" s="2">
        <f t="shared" si="0"/>
        <v>0.77631643797670002</v>
      </c>
      <c r="H39" s="2" t="str">
        <f t="shared" si="1"/>
        <v>ftllama3.1</v>
      </c>
      <c r="I39" t="str" cm="1">
        <f t="array" ref="I39">_xlfn.TEXTJOIN(",", TRUE, IF(C39:F39=MAX(C39:F39), $C$1:$F$1, ""))</f>
        <v>ftllama3.1</v>
      </c>
      <c r="J39">
        <f t="shared" si="2"/>
        <v>0</v>
      </c>
    </row>
    <row r="40" spans="1:10" x14ac:dyDescent="0.2">
      <c r="A40" s="2">
        <v>39</v>
      </c>
      <c r="B40" s="2">
        <v>39</v>
      </c>
      <c r="C40" s="2">
        <v>0.89560358119862404</v>
      </c>
      <c r="D40" s="2">
        <v>0.63031625556094295</v>
      </c>
      <c r="E40" s="2">
        <v>0.63995343915053704</v>
      </c>
      <c r="F40" s="2">
        <v>0.57002195588179905</v>
      </c>
      <c r="G40" s="2">
        <f t="shared" si="0"/>
        <v>0.89560358119862404</v>
      </c>
      <c r="H40" s="2" t="str">
        <f t="shared" si="1"/>
        <v>ftllama3.1</v>
      </c>
      <c r="I40" t="str" cm="1">
        <f t="array" ref="I40">_xlfn.TEXTJOIN(",", TRUE, IF(C40:F40=MAX(C40:F40), $C$1:$F$1, ""))</f>
        <v>ftllama3.1</v>
      </c>
      <c r="J40">
        <f t="shared" si="2"/>
        <v>0</v>
      </c>
    </row>
    <row r="41" spans="1:10" x14ac:dyDescent="0.2">
      <c r="A41" s="2">
        <v>40</v>
      </c>
      <c r="B41" s="2">
        <v>40</v>
      </c>
      <c r="C41" s="2">
        <v>0.84616095977170103</v>
      </c>
      <c r="D41" s="2">
        <v>0.25419978605849403</v>
      </c>
      <c r="E41" s="2">
        <v>0.35106003518615397</v>
      </c>
      <c r="F41" s="2">
        <v>0.25507345561470302</v>
      </c>
      <c r="G41" s="2">
        <f t="shared" si="0"/>
        <v>0.84616095977170103</v>
      </c>
      <c r="H41" s="2" t="str">
        <f t="shared" si="1"/>
        <v>ftllama3.1</v>
      </c>
      <c r="I41" t="str" cm="1">
        <f t="array" ref="I41">_xlfn.TEXTJOIN(",", TRUE, IF(C41:F41=MAX(C41:F41), $C$1:$F$1, ""))</f>
        <v>ftllama3.1</v>
      </c>
      <c r="J41">
        <f t="shared" si="2"/>
        <v>0</v>
      </c>
    </row>
    <row r="42" spans="1:10" x14ac:dyDescent="0.2">
      <c r="A42" s="2">
        <v>41</v>
      </c>
      <c r="B42" s="2">
        <v>41</v>
      </c>
      <c r="C42" s="2">
        <v>0.95379586560385499</v>
      </c>
      <c r="D42" s="2">
        <v>0.27388434750693103</v>
      </c>
      <c r="E42" s="2">
        <v>0.68556819728442597</v>
      </c>
      <c r="F42" s="2">
        <v>0.25088507660797599</v>
      </c>
      <c r="G42" s="2">
        <f t="shared" si="0"/>
        <v>0.95379586560385499</v>
      </c>
      <c r="H42" s="2" t="str">
        <f t="shared" si="1"/>
        <v>ftllama3.1</v>
      </c>
      <c r="I42" t="str" cm="1">
        <f t="array" ref="I42">_xlfn.TEXTJOIN(",", TRUE, IF(C42:F42=MAX(C42:F42), $C$1:$F$1, ""))</f>
        <v>ftllama3.1</v>
      </c>
      <c r="J42">
        <f t="shared" si="2"/>
        <v>0</v>
      </c>
    </row>
    <row r="43" spans="1:10" x14ac:dyDescent="0.2">
      <c r="A43" s="2">
        <v>42</v>
      </c>
      <c r="B43" s="2">
        <v>42</v>
      </c>
      <c r="C43" s="2">
        <v>0.95379586560385499</v>
      </c>
      <c r="D43" s="2">
        <v>0.30082714493785501</v>
      </c>
      <c r="E43" s="2">
        <v>0.65001762126173201</v>
      </c>
      <c r="F43" s="2">
        <v>0.25440925657749103</v>
      </c>
      <c r="G43" s="2">
        <f t="shared" si="0"/>
        <v>0.95379586560385499</v>
      </c>
      <c r="H43" s="2" t="str">
        <f t="shared" si="1"/>
        <v>ftllama3.1</v>
      </c>
      <c r="I43" t="str" cm="1">
        <f t="array" ref="I43">_xlfn.TEXTJOIN(",", TRUE, IF(C43:F43=MAX(C43:F43), $C$1:$F$1, ""))</f>
        <v>ftllama3.1</v>
      </c>
      <c r="J43">
        <f t="shared" si="2"/>
        <v>0</v>
      </c>
    </row>
    <row r="44" spans="1:10" x14ac:dyDescent="0.2">
      <c r="A44" s="2">
        <v>43</v>
      </c>
      <c r="B44" s="2">
        <v>43</v>
      </c>
      <c r="C44" s="2">
        <v>0.74308141193219501</v>
      </c>
      <c r="D44" s="2">
        <v>0.71427104664700303</v>
      </c>
      <c r="E44" s="2">
        <v>0.48135189626898001</v>
      </c>
      <c r="F44" s="2">
        <v>0.43351706798587503</v>
      </c>
      <c r="G44" s="2">
        <f t="shared" si="0"/>
        <v>0.74308141193219501</v>
      </c>
      <c r="H44" s="2" t="str">
        <f t="shared" si="1"/>
        <v>ftllama3.1</v>
      </c>
      <c r="I44" t="str" cm="1">
        <f t="array" ref="I44">_xlfn.TEXTJOIN(",", TRUE, IF(C44:F44=MAX(C44:F44), $C$1:$F$1, ""))</f>
        <v>ftllama3.1</v>
      </c>
      <c r="J44">
        <f t="shared" si="2"/>
        <v>0</v>
      </c>
    </row>
    <row r="45" spans="1:10" x14ac:dyDescent="0.2">
      <c r="A45" s="2">
        <v>44</v>
      </c>
      <c r="B45" s="2">
        <v>44</v>
      </c>
      <c r="C45" s="2">
        <v>0.83917251910482105</v>
      </c>
      <c r="D45" s="2">
        <v>0.464635125228336</v>
      </c>
      <c r="E45" s="2">
        <v>0.52610292498554501</v>
      </c>
      <c r="F45" s="2">
        <v>0.42764947393110803</v>
      </c>
      <c r="G45" s="2">
        <f t="shared" si="0"/>
        <v>0.83917251910482105</v>
      </c>
      <c r="H45" s="2" t="str">
        <f t="shared" si="1"/>
        <v>ftllama3.1</v>
      </c>
      <c r="I45" t="str" cm="1">
        <f t="array" ref="I45">_xlfn.TEXTJOIN(",", TRUE, IF(C45:F45=MAX(C45:F45), $C$1:$F$1, ""))</f>
        <v>ftllama3.1</v>
      </c>
      <c r="J45">
        <f t="shared" si="2"/>
        <v>0</v>
      </c>
    </row>
    <row r="46" spans="1:10" x14ac:dyDescent="0.2">
      <c r="A46" s="2">
        <v>45</v>
      </c>
      <c r="B46" s="2">
        <v>45</v>
      </c>
      <c r="C46" s="2">
        <v>0.60228877578462803</v>
      </c>
      <c r="D46" s="2">
        <v>0.47445069913353199</v>
      </c>
      <c r="E46" s="2">
        <v>0.320370783337524</v>
      </c>
      <c r="F46" s="2">
        <v>0.26436650305986398</v>
      </c>
      <c r="G46" s="2">
        <f t="shared" si="0"/>
        <v>0.60228877578462803</v>
      </c>
      <c r="H46" s="2" t="str">
        <f t="shared" si="1"/>
        <v>ftllama3.1</v>
      </c>
      <c r="I46" t="str" cm="1">
        <f t="array" ref="I46">_xlfn.TEXTJOIN(",", TRUE, IF(C46:F46=MAX(C46:F46), $C$1:$F$1, ""))</f>
        <v>ftllama3.1</v>
      </c>
      <c r="J46">
        <f t="shared" si="2"/>
        <v>0</v>
      </c>
    </row>
    <row r="47" spans="1:10" x14ac:dyDescent="0.2">
      <c r="A47" s="2">
        <v>46</v>
      </c>
      <c r="B47" s="2">
        <v>46</v>
      </c>
      <c r="C47" s="2">
        <v>0.364498893916606</v>
      </c>
      <c r="D47" s="2">
        <v>0.46841066564832401</v>
      </c>
      <c r="E47" s="2">
        <v>0.39347137425626999</v>
      </c>
      <c r="F47" s="2">
        <v>0.49115869700908599</v>
      </c>
      <c r="G47" s="2">
        <f t="shared" si="0"/>
        <v>0.49115869700908599</v>
      </c>
      <c r="H47" s="2" t="str">
        <f t="shared" si="1"/>
        <v>phi4</v>
      </c>
      <c r="I47" t="str" cm="1">
        <f t="array" ref="I47">_xlfn.TEXTJOIN(",", TRUE, IF(C47:F47=MAX(C47:F47), $C$1:$F$1, ""))</f>
        <v>phi4</v>
      </c>
      <c r="J47">
        <f t="shared" si="2"/>
        <v>0</v>
      </c>
    </row>
    <row r="48" spans="1:10" x14ac:dyDescent="0.2">
      <c r="A48" s="2">
        <v>47</v>
      </c>
      <c r="B48" s="2">
        <v>47</v>
      </c>
      <c r="C48" s="2">
        <v>0.86764191516808098</v>
      </c>
      <c r="D48" s="2">
        <v>0.72260853690760396</v>
      </c>
      <c r="E48" s="2">
        <v>0.65914939854826204</v>
      </c>
      <c r="F48" s="2">
        <v>0.68565703076975604</v>
      </c>
      <c r="G48" s="2">
        <f t="shared" si="0"/>
        <v>0.86764191516808098</v>
      </c>
      <c r="H48" s="2" t="str">
        <f t="shared" si="1"/>
        <v>ftllama3.1</v>
      </c>
      <c r="I48" t="str" cm="1">
        <f t="array" ref="I48">_xlfn.TEXTJOIN(",", TRUE, IF(C48:F48=MAX(C48:F48), $C$1:$F$1, ""))</f>
        <v>ftllama3.1</v>
      </c>
      <c r="J48">
        <f t="shared" si="2"/>
        <v>0</v>
      </c>
    </row>
    <row r="49" spans="1:10" x14ac:dyDescent="0.2">
      <c r="A49" s="2">
        <v>48</v>
      </c>
      <c r="B49" s="2">
        <v>48</v>
      </c>
      <c r="C49" s="2">
        <v>0.73755504063197497</v>
      </c>
      <c r="D49" s="2">
        <v>0.60462587752512498</v>
      </c>
      <c r="E49" s="2">
        <v>0.456559208886964</v>
      </c>
      <c r="F49" s="2">
        <v>0.59330680710928696</v>
      </c>
      <c r="G49" s="2">
        <f t="shared" si="0"/>
        <v>0.73755504063197497</v>
      </c>
      <c r="H49" s="2" t="str">
        <f t="shared" si="1"/>
        <v>ftllama3.1</v>
      </c>
      <c r="I49" t="str" cm="1">
        <f t="array" ref="I49">_xlfn.TEXTJOIN(",", TRUE, IF(C49:F49=MAX(C49:F49), $C$1:$F$1, ""))</f>
        <v>ftllama3.1</v>
      </c>
      <c r="J49">
        <f t="shared" si="2"/>
        <v>0</v>
      </c>
    </row>
    <row r="50" spans="1:10" x14ac:dyDescent="0.2">
      <c r="A50" s="2">
        <v>49</v>
      </c>
      <c r="B50" s="2">
        <v>49</v>
      </c>
      <c r="C50" s="2">
        <v>0.99001187554427506</v>
      </c>
      <c r="D50" s="2">
        <v>0.61636414804628903</v>
      </c>
      <c r="E50" s="2">
        <v>0.73542719547237601</v>
      </c>
      <c r="F50" s="2">
        <v>0.278733291157654</v>
      </c>
      <c r="G50" s="2">
        <f t="shared" si="0"/>
        <v>0.99001187554427506</v>
      </c>
      <c r="H50" s="2" t="str">
        <f t="shared" si="1"/>
        <v>ftllama3.1</v>
      </c>
      <c r="I50" t="str" cm="1">
        <f t="array" ref="I50">_xlfn.TEXTJOIN(",", TRUE, IF(C50:F50=MAX(C50:F50), $C$1:$F$1, ""))</f>
        <v>ftllama3.1</v>
      </c>
      <c r="J50">
        <f t="shared" si="2"/>
        <v>0</v>
      </c>
    </row>
    <row r="51" spans="1:10" x14ac:dyDescent="0.2">
      <c r="A51" s="2">
        <v>50</v>
      </c>
      <c r="B51" s="2">
        <v>50</v>
      </c>
      <c r="C51" s="2">
        <v>0.924801595721926</v>
      </c>
      <c r="D51" s="2">
        <v>0.83327414946896605</v>
      </c>
      <c r="E51" s="2">
        <v>0.43839752461228998</v>
      </c>
      <c r="F51" s="2">
        <v>0.66973504998854205</v>
      </c>
      <c r="G51" s="2">
        <f t="shared" si="0"/>
        <v>0.924801595721926</v>
      </c>
      <c r="H51" s="2" t="str">
        <f t="shared" si="1"/>
        <v>ftllama3.1</v>
      </c>
      <c r="I51" t="str" cm="1">
        <f t="array" ref="I51">_xlfn.TEXTJOIN(",", TRUE, IF(C51:F51=MAX(C51:F51), $C$1:$F$1, ""))</f>
        <v>ftllama3.1</v>
      </c>
      <c r="J51">
        <f t="shared" si="2"/>
        <v>0</v>
      </c>
    </row>
    <row r="52" spans="1:10" x14ac:dyDescent="0.2">
      <c r="A52" s="2">
        <v>51</v>
      </c>
      <c r="B52" s="2">
        <v>51</v>
      </c>
      <c r="C52" s="2">
        <v>0.54560134921755099</v>
      </c>
      <c r="D52" s="2">
        <v>0.44820169125284398</v>
      </c>
      <c r="E52" s="2">
        <v>0.37357107273169898</v>
      </c>
      <c r="F52" s="2">
        <v>0.41031771174498899</v>
      </c>
      <c r="G52" s="2">
        <f t="shared" si="0"/>
        <v>0.54560134921755099</v>
      </c>
      <c r="H52" s="2" t="str">
        <f t="shared" si="1"/>
        <v>ftllama3.1</v>
      </c>
      <c r="I52" t="str" cm="1">
        <f t="array" ref="I52">_xlfn.TEXTJOIN(",", TRUE, IF(C52:F52=MAX(C52:F52), $C$1:$F$1, ""))</f>
        <v>ftllama3.1</v>
      </c>
      <c r="J52">
        <f t="shared" si="2"/>
        <v>0</v>
      </c>
    </row>
    <row r="53" spans="1:10" x14ac:dyDescent="0.2">
      <c r="A53" s="2">
        <v>52</v>
      </c>
      <c r="B53" s="2">
        <v>52</v>
      </c>
      <c r="C53" s="2">
        <v>0.99999997190066703</v>
      </c>
      <c r="D53" s="2">
        <v>0.352777600714138</v>
      </c>
      <c r="E53" s="2">
        <v>0.49999998126711098</v>
      </c>
      <c r="F53" s="2">
        <v>0.35069425957543499</v>
      </c>
      <c r="G53" s="2">
        <f t="shared" si="0"/>
        <v>0.99999997190066703</v>
      </c>
      <c r="H53" s="2" t="str">
        <f t="shared" si="1"/>
        <v>ftllama3.1</v>
      </c>
      <c r="I53" t="str" cm="1">
        <f t="array" ref="I53">_xlfn.TEXTJOIN(",", TRUE, IF(C53:F53=MAX(C53:F53), $C$1:$F$1, ""))</f>
        <v>ftllama3.1</v>
      </c>
      <c r="J53">
        <f t="shared" si="2"/>
        <v>0</v>
      </c>
    </row>
    <row r="54" spans="1:10" x14ac:dyDescent="0.2">
      <c r="A54" s="2">
        <v>53</v>
      </c>
      <c r="B54" s="2">
        <v>53</v>
      </c>
      <c r="C54" s="2">
        <v>0.93736216851643095</v>
      </c>
      <c r="D54" s="2">
        <v>0.44044957906007698</v>
      </c>
      <c r="E54" s="2">
        <v>0.767018082099301</v>
      </c>
      <c r="F54" s="2">
        <v>0.41928242594003601</v>
      </c>
      <c r="G54" s="2">
        <f t="shared" si="0"/>
        <v>0.93736216851643095</v>
      </c>
      <c r="H54" s="2" t="str">
        <f t="shared" si="1"/>
        <v>ftllama3.1</v>
      </c>
      <c r="I54" t="str" cm="1">
        <f t="array" ref="I54">_xlfn.TEXTJOIN(",", TRUE, IF(C54:F54=MAX(C54:F54), $C$1:$F$1, ""))</f>
        <v>ftllama3.1</v>
      </c>
      <c r="J54">
        <f t="shared" si="2"/>
        <v>0</v>
      </c>
    </row>
    <row r="55" spans="1:10" x14ac:dyDescent="0.2">
      <c r="A55" s="2">
        <v>54</v>
      </c>
      <c r="B55" s="2">
        <v>54</v>
      </c>
      <c r="C55" s="2">
        <v>0.30093696181263202</v>
      </c>
      <c r="D55" s="2">
        <v>0.25682013630867001</v>
      </c>
      <c r="E55" s="2">
        <v>0.28633166125842502</v>
      </c>
      <c r="F55" s="2">
        <v>0.27107665368488798</v>
      </c>
      <c r="G55" s="2">
        <f t="shared" si="0"/>
        <v>0.30093696181263202</v>
      </c>
      <c r="H55" s="2" t="str">
        <f t="shared" si="1"/>
        <v>ftllama3.1</v>
      </c>
      <c r="I55" t="str" cm="1">
        <f t="array" ref="I55">_xlfn.TEXTJOIN(",", TRUE, IF(C55:F55=MAX(C55:F55), $C$1:$F$1, ""))</f>
        <v>ftllama3.1</v>
      </c>
      <c r="J55">
        <f t="shared" si="2"/>
        <v>0</v>
      </c>
    </row>
    <row r="56" spans="1:10" x14ac:dyDescent="0.2">
      <c r="A56" s="2">
        <v>55</v>
      </c>
      <c r="B56" s="2">
        <v>55</v>
      </c>
      <c r="C56" s="2">
        <v>0.44344112191881402</v>
      </c>
      <c r="D56" s="2">
        <v>0.29529858316693902</v>
      </c>
      <c r="E56" s="2">
        <v>0.602650673900331</v>
      </c>
      <c r="F56" s="2">
        <v>0.27560040376015998</v>
      </c>
      <c r="G56" s="2">
        <f t="shared" si="0"/>
        <v>0.602650673900331</v>
      </c>
      <c r="H56" s="2" t="str">
        <f t="shared" si="1"/>
        <v>llama3.1</v>
      </c>
      <c r="I56" t="str" cm="1">
        <f t="array" ref="I56">_xlfn.TEXTJOIN(",", TRUE, IF(C56:F56=MAX(C56:F56), $C$1:$F$1, ""))</f>
        <v>llama3.1</v>
      </c>
      <c r="J56">
        <f t="shared" si="2"/>
        <v>0</v>
      </c>
    </row>
    <row r="57" spans="1:10" x14ac:dyDescent="0.2">
      <c r="A57" s="2">
        <v>56</v>
      </c>
      <c r="B57" s="2">
        <v>56</v>
      </c>
      <c r="C57" s="2">
        <v>0.54710233381816298</v>
      </c>
      <c r="D57" s="2">
        <v>0.28248504889862802</v>
      </c>
      <c r="E57" s="2">
        <v>0.39041895908968699</v>
      </c>
      <c r="F57" s="2">
        <v>0.26418925055435699</v>
      </c>
      <c r="G57" s="2">
        <f t="shared" si="0"/>
        <v>0.54710233381816298</v>
      </c>
      <c r="H57" s="2" t="str">
        <f t="shared" si="1"/>
        <v>ftllama3.1</v>
      </c>
      <c r="I57" t="str" cm="1">
        <f t="array" ref="I57">_xlfn.TEXTJOIN(",", TRUE, IF(C57:F57=MAX(C57:F57), $C$1:$F$1, ""))</f>
        <v>ftllama3.1</v>
      </c>
      <c r="J57">
        <f t="shared" si="2"/>
        <v>0</v>
      </c>
    </row>
    <row r="58" spans="1:10" x14ac:dyDescent="0.2">
      <c r="A58" s="2">
        <v>57</v>
      </c>
      <c r="B58" s="2">
        <v>57</v>
      </c>
      <c r="C58" s="2">
        <v>0.85134664412055605</v>
      </c>
      <c r="D58" s="2">
        <v>0.57654827215841797</v>
      </c>
      <c r="E58" s="2">
        <v>0.726084660845143</v>
      </c>
      <c r="F58" s="2">
        <v>0.33754242360591802</v>
      </c>
      <c r="G58" s="2">
        <f t="shared" si="0"/>
        <v>0.85134664412055605</v>
      </c>
      <c r="H58" s="2" t="str">
        <f t="shared" si="1"/>
        <v>ftllama3.1</v>
      </c>
      <c r="I58" t="str" cm="1">
        <f t="array" ref="I58">_xlfn.TEXTJOIN(",", TRUE, IF(C58:F58=MAX(C58:F58), $C$1:$F$1, ""))</f>
        <v>ftllama3.1</v>
      </c>
      <c r="J58">
        <f t="shared" si="2"/>
        <v>0</v>
      </c>
    </row>
    <row r="59" spans="1:10" x14ac:dyDescent="0.2">
      <c r="A59" s="2">
        <v>58</v>
      </c>
      <c r="B59" s="2">
        <v>58</v>
      </c>
      <c r="C59" s="2">
        <v>0.69056845882109197</v>
      </c>
      <c r="D59" s="2">
        <v>0.42454937057835701</v>
      </c>
      <c r="E59" s="2">
        <v>0.57946613281965198</v>
      </c>
      <c r="F59" s="2">
        <v>0.35122563434498599</v>
      </c>
      <c r="G59" s="2">
        <f t="shared" si="0"/>
        <v>0.69056845882109197</v>
      </c>
      <c r="H59" s="2" t="str">
        <f t="shared" si="1"/>
        <v>ftllama3.1</v>
      </c>
      <c r="I59" t="str" cm="1">
        <f t="array" ref="I59">_xlfn.TEXTJOIN(",", TRUE, IF(C59:F59=MAX(C59:F59), $C$1:$F$1, ""))</f>
        <v>ftllama3.1</v>
      </c>
      <c r="J59">
        <f t="shared" si="2"/>
        <v>0</v>
      </c>
    </row>
    <row r="60" spans="1:10" x14ac:dyDescent="0.2">
      <c r="A60" s="2">
        <v>59</v>
      </c>
      <c r="B60" s="2">
        <v>59</v>
      </c>
      <c r="C60" s="2">
        <v>0.83308114750044604</v>
      </c>
      <c r="D60" s="2">
        <v>0.50293306750910605</v>
      </c>
      <c r="E60" s="2">
        <v>0.58511761554649899</v>
      </c>
      <c r="F60" s="2">
        <v>0.41669271843773897</v>
      </c>
      <c r="G60" s="2">
        <f t="shared" si="0"/>
        <v>0.83308114750044604</v>
      </c>
      <c r="H60" s="2" t="str">
        <f t="shared" si="1"/>
        <v>ftllama3.1</v>
      </c>
      <c r="I60" t="str" cm="1">
        <f t="array" ref="I60">_xlfn.TEXTJOIN(",", TRUE, IF(C60:F60=MAX(C60:F60), $C$1:$F$1, ""))</f>
        <v>ftllama3.1</v>
      </c>
      <c r="J60">
        <f t="shared" si="2"/>
        <v>0</v>
      </c>
    </row>
    <row r="61" spans="1:10" x14ac:dyDescent="0.2">
      <c r="A61" s="2">
        <v>60</v>
      </c>
      <c r="B61" s="2">
        <v>60</v>
      </c>
      <c r="C61" s="2">
        <v>0.81792499997786094</v>
      </c>
      <c r="D61" s="2">
        <v>0.458304719414029</v>
      </c>
      <c r="E61" s="2">
        <v>0.61068425689424699</v>
      </c>
      <c r="F61" s="2">
        <v>0.28238723874092098</v>
      </c>
      <c r="G61" s="2">
        <f t="shared" si="0"/>
        <v>0.81792499997786094</v>
      </c>
      <c r="H61" s="2" t="str">
        <f t="shared" si="1"/>
        <v>ftllama3.1</v>
      </c>
      <c r="I61" t="str" cm="1">
        <f t="array" ref="I61">_xlfn.TEXTJOIN(",", TRUE, IF(C61:F61=MAX(C61:F61), $C$1:$F$1, ""))</f>
        <v>ftllama3.1</v>
      </c>
      <c r="J61">
        <f t="shared" si="2"/>
        <v>0</v>
      </c>
    </row>
    <row r="62" spans="1:10" x14ac:dyDescent="0.2">
      <c r="A62" s="2">
        <v>61</v>
      </c>
      <c r="B62" s="2">
        <v>61</v>
      </c>
      <c r="C62" s="2">
        <v>0.59823887688773003</v>
      </c>
      <c r="D62" s="2">
        <v>0.31441553618226697</v>
      </c>
      <c r="E62" s="2">
        <v>0.33876580510820598</v>
      </c>
      <c r="F62" s="2">
        <v>0.29516312586409699</v>
      </c>
      <c r="G62" s="2">
        <f t="shared" si="0"/>
        <v>0.59823887688773003</v>
      </c>
      <c r="H62" s="2" t="str">
        <f t="shared" si="1"/>
        <v>ftllama3.1</v>
      </c>
      <c r="I62" t="str" cm="1">
        <f t="array" ref="I62">_xlfn.TEXTJOIN(",", TRUE, IF(C62:F62=MAX(C62:F62), $C$1:$F$1, ""))</f>
        <v>ftllama3.1</v>
      </c>
      <c r="J62">
        <f t="shared" si="2"/>
        <v>0</v>
      </c>
    </row>
    <row r="63" spans="1:10" x14ac:dyDescent="0.2">
      <c r="A63" s="2">
        <v>62</v>
      </c>
      <c r="B63" s="2">
        <v>62</v>
      </c>
      <c r="C63" s="2">
        <v>0.77494793023381903</v>
      </c>
      <c r="D63" s="2">
        <v>0.36774932060922799</v>
      </c>
      <c r="E63" s="2">
        <v>0.53799581272261399</v>
      </c>
      <c r="F63" s="2">
        <v>0.31068803412573598</v>
      </c>
      <c r="G63" s="2">
        <f t="shared" si="0"/>
        <v>0.77494793023381903</v>
      </c>
      <c r="H63" s="2" t="str">
        <f t="shared" si="1"/>
        <v>ftllama3.1</v>
      </c>
      <c r="I63" t="str" cm="1">
        <f t="array" ref="I63">_xlfn.TEXTJOIN(",", TRUE, IF(C63:F63=MAX(C63:F63), $C$1:$F$1, ""))</f>
        <v>ftllama3.1</v>
      </c>
      <c r="J63">
        <f t="shared" si="2"/>
        <v>0</v>
      </c>
    </row>
    <row r="64" spans="1:10" x14ac:dyDescent="0.2">
      <c r="A64" s="2">
        <v>63</v>
      </c>
      <c r="B64" s="2">
        <v>63</v>
      </c>
      <c r="C64" s="2">
        <v>0.90033017184053099</v>
      </c>
      <c r="D64" s="2">
        <v>0.58835358662264603</v>
      </c>
      <c r="E64" s="2">
        <v>0.56209097653627305</v>
      </c>
      <c r="F64" s="2">
        <v>0.58116921420608203</v>
      </c>
      <c r="G64" s="2">
        <f t="shared" si="0"/>
        <v>0.90033017184053099</v>
      </c>
      <c r="H64" s="2" t="str">
        <f t="shared" si="1"/>
        <v>ftllama3.1</v>
      </c>
      <c r="I64" t="str" cm="1">
        <f t="array" ref="I64">_xlfn.TEXTJOIN(",", TRUE, IF(C64:F64=MAX(C64:F64), $C$1:$F$1, ""))</f>
        <v>ftllama3.1</v>
      </c>
      <c r="J64">
        <f t="shared" si="2"/>
        <v>0</v>
      </c>
    </row>
    <row r="65" spans="1:10" x14ac:dyDescent="0.2">
      <c r="A65" s="2">
        <v>64</v>
      </c>
      <c r="B65" s="2">
        <v>64</v>
      </c>
      <c r="C65" s="2">
        <v>0.68336464081491699</v>
      </c>
      <c r="D65" s="2">
        <v>0.39592039819274599</v>
      </c>
      <c r="E65" s="2">
        <v>0.57950595212834199</v>
      </c>
      <c r="F65" s="2">
        <v>0.28124237188271101</v>
      </c>
      <c r="G65" s="2">
        <f t="shared" si="0"/>
        <v>0.68336464081491699</v>
      </c>
      <c r="H65" s="2" t="str">
        <f t="shared" si="1"/>
        <v>ftllama3.1</v>
      </c>
      <c r="I65" t="str" cm="1">
        <f t="array" ref="I65">_xlfn.TEXTJOIN(",", TRUE, IF(C65:F65=MAX(C65:F65), $C$1:$F$1, ""))</f>
        <v>ftllama3.1</v>
      </c>
      <c r="J65">
        <f t="shared" si="2"/>
        <v>0</v>
      </c>
    </row>
    <row r="66" spans="1:10" x14ac:dyDescent="0.2">
      <c r="A66" s="2">
        <v>65</v>
      </c>
      <c r="B66" s="2">
        <v>65</v>
      </c>
      <c r="C66" s="2">
        <v>0.82751919244016903</v>
      </c>
      <c r="D66" s="2">
        <v>0.45407506099769002</v>
      </c>
      <c r="E66" s="2">
        <v>0.64817873452390895</v>
      </c>
      <c r="F66" s="2">
        <v>0.49784375642027101</v>
      </c>
      <c r="G66" s="2">
        <f t="shared" si="0"/>
        <v>0.82751919244016903</v>
      </c>
      <c r="H66" s="2" t="str">
        <f t="shared" si="1"/>
        <v>ftllama3.1</v>
      </c>
      <c r="I66" t="str" cm="1">
        <f t="array" ref="I66">_xlfn.TEXTJOIN(",", TRUE, IF(C66:F66=MAX(C66:F66), $C$1:$F$1, ""))</f>
        <v>ftllama3.1</v>
      </c>
      <c r="J66">
        <f t="shared" si="2"/>
        <v>0</v>
      </c>
    </row>
    <row r="67" spans="1:10" x14ac:dyDescent="0.2">
      <c r="A67" s="2">
        <v>66</v>
      </c>
      <c r="B67" s="2">
        <v>66</v>
      </c>
      <c r="C67" s="2">
        <v>0.912304716450827</v>
      </c>
      <c r="D67" s="2">
        <v>0.28092648110219398</v>
      </c>
      <c r="E67" s="2">
        <v>0.35379217692783899</v>
      </c>
      <c r="F67" s="2">
        <v>0.255610130514417</v>
      </c>
      <c r="G67" s="2">
        <f t="shared" ref="G67:G95" si="3">MAX(C67:F67)</f>
        <v>0.912304716450827</v>
      </c>
      <c r="H67" s="2" t="str">
        <f t="shared" ref="H67:H95" si="4">IF(G67=F67,$F$1,IF(G67=E67,$E$1,IF(G67=D67,$D$1,IF(G67=C67,$C$1,""))))</f>
        <v>ftllama3.1</v>
      </c>
      <c r="I67" t="str" cm="1">
        <f t="array" ref="I67">_xlfn.TEXTJOIN(",", TRUE, IF(C67:F67=MAX(C67:F67), $C$1:$F$1, ""))</f>
        <v>ftllama3.1</v>
      </c>
      <c r="J67">
        <f t="shared" ref="J67:J95" si="5">IF(H67=I67,0,1)</f>
        <v>0</v>
      </c>
    </row>
    <row r="68" spans="1:10" x14ac:dyDescent="0.2">
      <c r="A68" s="2">
        <v>67</v>
      </c>
      <c r="B68" s="2">
        <v>67</v>
      </c>
      <c r="C68" s="2">
        <v>0.96055761745997803</v>
      </c>
      <c r="D68" s="2">
        <v>0.24899874478578499</v>
      </c>
      <c r="E68" s="2">
        <v>0.40198657597814202</v>
      </c>
      <c r="F68" s="2">
        <v>0.24785122019903999</v>
      </c>
      <c r="G68" s="2">
        <f t="shared" si="3"/>
        <v>0.96055761745997803</v>
      </c>
      <c r="H68" s="2" t="str">
        <f t="shared" si="4"/>
        <v>ftllama3.1</v>
      </c>
      <c r="I68" t="str" cm="1">
        <f t="array" ref="I68">_xlfn.TEXTJOIN(",", TRUE, IF(C68:F68=MAX(C68:F68), $C$1:$F$1, ""))</f>
        <v>ftllama3.1</v>
      </c>
      <c r="J68">
        <f t="shared" si="5"/>
        <v>0</v>
      </c>
    </row>
    <row r="69" spans="1:10" x14ac:dyDescent="0.2">
      <c r="A69" s="2">
        <v>68</v>
      </c>
      <c r="B69" s="2">
        <v>68</v>
      </c>
      <c r="C69" s="2">
        <v>0.95041498967579396</v>
      </c>
      <c r="D69" s="2">
        <v>0.25226523429155301</v>
      </c>
      <c r="E69" s="2">
        <v>0.147093568529401</v>
      </c>
      <c r="F69" s="2">
        <v>0.25012751626116803</v>
      </c>
      <c r="G69" s="2">
        <f t="shared" si="3"/>
        <v>0.95041498967579396</v>
      </c>
      <c r="H69" s="2" t="str">
        <f t="shared" si="4"/>
        <v>ftllama3.1</v>
      </c>
      <c r="I69" t="str" cm="1">
        <f t="array" ref="I69">_xlfn.TEXTJOIN(",", TRUE, IF(C69:F69=MAX(C69:F69), $C$1:$F$1, ""))</f>
        <v>ftllama3.1</v>
      </c>
      <c r="J69">
        <f t="shared" si="5"/>
        <v>0</v>
      </c>
    </row>
    <row r="70" spans="1:10" x14ac:dyDescent="0.2">
      <c r="A70" s="2">
        <v>69</v>
      </c>
      <c r="B70" s="2">
        <v>69</v>
      </c>
      <c r="C70" s="2">
        <v>0.83247206253664796</v>
      </c>
      <c r="D70" s="2">
        <v>0.57317908108234406</v>
      </c>
      <c r="E70" s="2">
        <v>0.72991673861231099</v>
      </c>
      <c r="F70" s="2">
        <v>0.380443205365112</v>
      </c>
      <c r="G70" s="2">
        <f t="shared" si="3"/>
        <v>0.83247206253664796</v>
      </c>
      <c r="H70" s="2" t="str">
        <f t="shared" si="4"/>
        <v>ftllama3.1</v>
      </c>
      <c r="I70" t="str" cm="1">
        <f t="array" ref="I70">_xlfn.TEXTJOIN(",", TRUE, IF(C70:F70=MAX(C70:F70), $C$1:$F$1, ""))</f>
        <v>ftllama3.1</v>
      </c>
      <c r="J70">
        <f t="shared" si="5"/>
        <v>0</v>
      </c>
    </row>
    <row r="71" spans="1:10" x14ac:dyDescent="0.2">
      <c r="A71" s="2">
        <v>70</v>
      </c>
      <c r="B71" s="2">
        <v>70</v>
      </c>
      <c r="C71" s="2">
        <v>0.86357131004333498</v>
      </c>
      <c r="D71" s="2">
        <v>0.40163268255335899</v>
      </c>
      <c r="E71" s="2">
        <v>0.55199510114533501</v>
      </c>
      <c r="F71" s="2">
        <v>0.39273011748279801</v>
      </c>
      <c r="G71" s="2">
        <f t="shared" si="3"/>
        <v>0.86357131004333498</v>
      </c>
      <c r="H71" s="2" t="str">
        <f t="shared" si="4"/>
        <v>ftllama3.1</v>
      </c>
      <c r="I71" t="str" cm="1">
        <f t="array" ref="I71">_xlfn.TEXTJOIN(",", TRUE, IF(C71:F71=MAX(C71:F71), $C$1:$F$1, ""))</f>
        <v>ftllama3.1</v>
      </c>
      <c r="J71">
        <f t="shared" si="5"/>
        <v>0</v>
      </c>
    </row>
    <row r="72" spans="1:10" x14ac:dyDescent="0.2">
      <c r="A72" s="2">
        <v>71</v>
      </c>
      <c r="B72" s="2">
        <v>71</v>
      </c>
      <c r="C72" s="2">
        <v>0.57282189471380995</v>
      </c>
      <c r="D72" s="2">
        <v>0.27348530718258401</v>
      </c>
      <c r="E72" s="2">
        <v>0.34693771728447498</v>
      </c>
      <c r="F72" s="2">
        <v>0.256869051711899</v>
      </c>
      <c r="G72" s="2">
        <f t="shared" si="3"/>
        <v>0.57282189471380995</v>
      </c>
      <c r="H72" s="2" t="str">
        <f t="shared" si="4"/>
        <v>ftllama3.1</v>
      </c>
      <c r="I72" t="str" cm="1">
        <f t="array" ref="I72">_xlfn.TEXTJOIN(",", TRUE, IF(C72:F72=MAX(C72:F72), $C$1:$F$1, ""))</f>
        <v>ftllama3.1</v>
      </c>
      <c r="J72">
        <f t="shared" si="5"/>
        <v>0</v>
      </c>
    </row>
    <row r="73" spans="1:10" x14ac:dyDescent="0.2">
      <c r="A73" s="2">
        <v>72</v>
      </c>
      <c r="B73" s="2">
        <v>72</v>
      </c>
      <c r="C73" s="2">
        <v>0.40095687572445099</v>
      </c>
      <c r="D73" s="2">
        <v>0.36130079009703198</v>
      </c>
      <c r="E73" s="2">
        <v>0.27843620159796301</v>
      </c>
      <c r="F73" s="2">
        <v>0.53340721981866002</v>
      </c>
      <c r="G73" s="2">
        <f t="shared" si="3"/>
        <v>0.53340721981866002</v>
      </c>
      <c r="H73" s="2" t="str">
        <f t="shared" si="4"/>
        <v>phi4</v>
      </c>
      <c r="I73" t="str" cm="1">
        <f t="array" ref="I73">_xlfn.TEXTJOIN(",", TRUE, IF(C73:F73=MAX(C73:F73), $C$1:$F$1, ""))</f>
        <v>phi4</v>
      </c>
      <c r="J73">
        <f t="shared" si="5"/>
        <v>0</v>
      </c>
    </row>
    <row r="74" spans="1:10" x14ac:dyDescent="0.2">
      <c r="A74" s="2">
        <v>73</v>
      </c>
      <c r="B74" s="2">
        <v>73</v>
      </c>
      <c r="C74" s="2">
        <v>0.86934676383222798</v>
      </c>
      <c r="D74" s="2">
        <v>0.71597125125782801</v>
      </c>
      <c r="E74" s="2">
        <v>0.77693429546696802</v>
      </c>
      <c r="F74" s="2">
        <v>0.56840076361383696</v>
      </c>
      <c r="G74" s="2">
        <f t="shared" si="3"/>
        <v>0.86934676383222798</v>
      </c>
      <c r="H74" s="2" t="str">
        <f t="shared" si="4"/>
        <v>ftllama3.1</v>
      </c>
      <c r="I74" t="str" cm="1">
        <f t="array" ref="I74">_xlfn.TEXTJOIN(",", TRUE, IF(C74:F74=MAX(C74:F74), $C$1:$F$1, ""))</f>
        <v>ftllama3.1</v>
      </c>
      <c r="J74">
        <f t="shared" si="5"/>
        <v>0</v>
      </c>
    </row>
    <row r="75" spans="1:10" x14ac:dyDescent="0.2">
      <c r="A75" s="2">
        <v>74</v>
      </c>
      <c r="B75" s="2">
        <v>74</v>
      </c>
      <c r="C75" s="2">
        <v>0.91011526371751506</v>
      </c>
      <c r="D75" s="2">
        <v>0.55316191485949895</v>
      </c>
      <c r="E75" s="2">
        <v>0.83306979451860697</v>
      </c>
      <c r="F75" s="2">
        <v>0.44275859530482897</v>
      </c>
      <c r="G75" s="2">
        <f t="shared" si="3"/>
        <v>0.91011526371751506</v>
      </c>
      <c r="H75" s="2" t="str">
        <f t="shared" si="4"/>
        <v>ftllama3.1</v>
      </c>
      <c r="I75" t="str" cm="1">
        <f t="array" ref="I75">_xlfn.TEXTJOIN(",", TRUE, IF(C75:F75=MAX(C75:F75), $C$1:$F$1, ""))</f>
        <v>ftllama3.1</v>
      </c>
      <c r="J75">
        <f t="shared" si="5"/>
        <v>0</v>
      </c>
    </row>
    <row r="76" spans="1:10" x14ac:dyDescent="0.2">
      <c r="A76" s="2">
        <v>75</v>
      </c>
      <c r="B76" s="2">
        <v>75</v>
      </c>
      <c r="C76" s="2">
        <v>0.98985737221581505</v>
      </c>
      <c r="D76" s="2">
        <v>0.26734108115945499</v>
      </c>
      <c r="E76" s="2">
        <v>0.62554936834744002</v>
      </c>
      <c r="F76" s="2">
        <v>0.24617732763290401</v>
      </c>
      <c r="G76" s="2">
        <f t="shared" si="3"/>
        <v>0.98985737221581505</v>
      </c>
      <c r="H76" s="2" t="str">
        <f t="shared" si="4"/>
        <v>ftllama3.1</v>
      </c>
      <c r="I76" t="str" cm="1">
        <f t="array" ref="I76">_xlfn.TEXTJOIN(",", TRUE, IF(C76:F76=MAX(C76:F76), $C$1:$F$1, ""))</f>
        <v>ftllama3.1</v>
      </c>
      <c r="J76">
        <f t="shared" si="5"/>
        <v>0</v>
      </c>
    </row>
    <row r="77" spans="1:10" x14ac:dyDescent="0.2">
      <c r="A77" s="2">
        <v>76</v>
      </c>
      <c r="B77" s="2">
        <v>76</v>
      </c>
      <c r="C77" s="2">
        <v>0.95308125955717904</v>
      </c>
      <c r="D77" s="2">
        <v>0.24335749064173001</v>
      </c>
      <c r="E77" s="2">
        <v>0.51595863593476099</v>
      </c>
      <c r="F77" s="2">
        <v>0.24096877511058501</v>
      </c>
      <c r="G77" s="2">
        <f t="shared" si="3"/>
        <v>0.95308125955717904</v>
      </c>
      <c r="H77" s="2" t="str">
        <f t="shared" si="4"/>
        <v>ftllama3.1</v>
      </c>
      <c r="I77" t="str" cm="1">
        <f t="array" ref="I77">_xlfn.TEXTJOIN(",", TRUE, IF(C77:F77=MAX(C77:F77), $C$1:$F$1, ""))</f>
        <v>ftllama3.1</v>
      </c>
      <c r="J77">
        <f t="shared" si="5"/>
        <v>0</v>
      </c>
    </row>
    <row r="78" spans="1:10" x14ac:dyDescent="0.2">
      <c r="A78" s="2">
        <v>77</v>
      </c>
      <c r="B78" s="2">
        <v>77</v>
      </c>
      <c r="C78" s="2">
        <v>0.42598264430250399</v>
      </c>
      <c r="D78" s="2">
        <v>0.263972019297736</v>
      </c>
      <c r="E78" s="2">
        <v>0.38868782882179498</v>
      </c>
      <c r="F78" s="2">
        <v>0.25618154342685401</v>
      </c>
      <c r="G78" s="2">
        <f t="shared" si="3"/>
        <v>0.42598264430250399</v>
      </c>
      <c r="H78" s="2" t="str">
        <f t="shared" si="4"/>
        <v>ftllama3.1</v>
      </c>
      <c r="I78" t="str" cm="1">
        <f t="array" ref="I78">_xlfn.TEXTJOIN(",", TRUE, IF(C78:F78=MAX(C78:F78), $C$1:$F$1, ""))</f>
        <v>ftllama3.1</v>
      </c>
      <c r="J78">
        <f t="shared" si="5"/>
        <v>0</v>
      </c>
    </row>
    <row r="79" spans="1:10" x14ac:dyDescent="0.2">
      <c r="A79" s="2">
        <v>78</v>
      </c>
      <c r="B79" s="2">
        <v>78</v>
      </c>
      <c r="C79" s="2">
        <v>0.33830253779888098</v>
      </c>
      <c r="D79" s="2">
        <v>0.26659275974546098</v>
      </c>
      <c r="E79" s="2">
        <v>0.32201849392482201</v>
      </c>
      <c r="F79" s="2">
        <v>0.25544974229165401</v>
      </c>
      <c r="G79" s="2">
        <f t="shared" si="3"/>
        <v>0.33830253779888098</v>
      </c>
      <c r="H79" s="2" t="str">
        <f t="shared" si="4"/>
        <v>ftllama3.1</v>
      </c>
      <c r="I79" t="str" cm="1">
        <f t="array" ref="I79">_xlfn.TEXTJOIN(",", TRUE, IF(C79:F79=MAX(C79:F79), $C$1:$F$1, ""))</f>
        <v>ftllama3.1</v>
      </c>
      <c r="J79">
        <f t="shared" si="5"/>
        <v>0</v>
      </c>
    </row>
    <row r="80" spans="1:10" x14ac:dyDescent="0.2">
      <c r="A80" s="2">
        <v>79</v>
      </c>
      <c r="B80" s="2">
        <v>79</v>
      </c>
      <c r="C80" s="2">
        <v>0.358261362569672</v>
      </c>
      <c r="D80" s="2">
        <v>0.28863493736301099</v>
      </c>
      <c r="E80" s="2">
        <v>0.36036814834390302</v>
      </c>
      <c r="F80" s="2">
        <v>0.25901886650494099</v>
      </c>
      <c r="G80" s="2">
        <f t="shared" si="3"/>
        <v>0.36036814834390302</v>
      </c>
      <c r="H80" s="2" t="str">
        <f t="shared" si="4"/>
        <v>llama3.1</v>
      </c>
      <c r="I80" t="str" cm="1">
        <f t="array" ref="I80">_xlfn.TEXTJOIN(",", TRUE, IF(C80:F80=MAX(C80:F80), $C$1:$F$1, ""))</f>
        <v>llama3.1</v>
      </c>
      <c r="J80">
        <f t="shared" si="5"/>
        <v>0</v>
      </c>
    </row>
    <row r="81" spans="1:10" x14ac:dyDescent="0.2">
      <c r="A81" s="2">
        <v>80</v>
      </c>
      <c r="B81" s="2">
        <v>80</v>
      </c>
      <c r="C81" s="2">
        <v>0.76881691898618398</v>
      </c>
      <c r="D81" s="2">
        <v>0.45473717770406102</v>
      </c>
      <c r="E81" s="2">
        <v>0.64259363391569602</v>
      </c>
      <c r="F81" s="2">
        <v>0.36734499888760702</v>
      </c>
      <c r="G81" s="2">
        <f t="shared" si="3"/>
        <v>0.76881691898618398</v>
      </c>
      <c r="H81" s="2" t="str">
        <f t="shared" si="4"/>
        <v>ftllama3.1</v>
      </c>
      <c r="I81" t="str" cm="1">
        <f t="array" ref="I81">_xlfn.TEXTJOIN(",", TRUE, IF(C81:F81=MAX(C81:F81), $C$1:$F$1, ""))</f>
        <v>ftllama3.1</v>
      </c>
      <c r="J81">
        <f t="shared" si="5"/>
        <v>0</v>
      </c>
    </row>
    <row r="82" spans="1:10" x14ac:dyDescent="0.2">
      <c r="A82" s="2">
        <v>81</v>
      </c>
      <c r="B82" s="2">
        <v>81</v>
      </c>
      <c r="C82" s="2">
        <v>0.99999997104917204</v>
      </c>
      <c r="D82" s="2">
        <v>0.292340463825634</v>
      </c>
      <c r="E82" s="2">
        <v>0.78810547973428402</v>
      </c>
      <c r="F82" s="2">
        <v>0.31216483286448798</v>
      </c>
      <c r="G82" s="2">
        <f t="shared" si="3"/>
        <v>0.99999997104917204</v>
      </c>
      <c r="H82" s="2" t="str">
        <f t="shared" si="4"/>
        <v>ftllama3.1</v>
      </c>
      <c r="I82" t="str" cm="1">
        <f t="array" ref="I82">_xlfn.TEXTJOIN(",", TRUE, IF(C82:F82=MAX(C82:F82), $C$1:$F$1, ""))</f>
        <v>ftllama3.1</v>
      </c>
      <c r="J82">
        <f t="shared" si="5"/>
        <v>0</v>
      </c>
    </row>
    <row r="83" spans="1:10" x14ac:dyDescent="0.2">
      <c r="A83" s="2">
        <v>82</v>
      </c>
      <c r="B83" s="2">
        <v>82</v>
      </c>
      <c r="C83" s="2">
        <v>0.91736046118395598</v>
      </c>
      <c r="D83" s="2">
        <v>0.37309501192399402</v>
      </c>
      <c r="E83" s="2">
        <v>0.67607614014829898</v>
      </c>
      <c r="F83" s="2">
        <v>0.333408921744142</v>
      </c>
      <c r="G83" s="2">
        <f t="shared" si="3"/>
        <v>0.91736046118395598</v>
      </c>
      <c r="H83" s="2" t="str">
        <f t="shared" si="4"/>
        <v>ftllama3.1</v>
      </c>
      <c r="I83" t="str" cm="1">
        <f t="array" ref="I83">_xlfn.TEXTJOIN(",", TRUE, IF(C83:F83=MAX(C83:F83), $C$1:$F$1, ""))</f>
        <v>ftllama3.1</v>
      </c>
      <c r="J83">
        <f t="shared" si="5"/>
        <v>0</v>
      </c>
    </row>
    <row r="84" spans="1:10" x14ac:dyDescent="0.2">
      <c r="A84" s="2">
        <v>83</v>
      </c>
      <c r="B84" s="2">
        <v>83</v>
      </c>
      <c r="C84" s="2">
        <v>0.98891336321830703</v>
      </c>
      <c r="D84" s="2">
        <v>0.473631580599716</v>
      </c>
      <c r="E84" s="2">
        <v>0.80378364920616097</v>
      </c>
      <c r="F84" s="2">
        <v>0.33015837264912401</v>
      </c>
      <c r="G84" s="2">
        <f t="shared" si="3"/>
        <v>0.98891336321830703</v>
      </c>
      <c r="H84" s="2" t="str">
        <f t="shared" si="4"/>
        <v>ftllama3.1</v>
      </c>
      <c r="I84" t="str" cm="1">
        <f t="array" ref="I84">_xlfn.TEXTJOIN(",", TRUE, IF(C84:F84=MAX(C84:F84), $C$1:$F$1, ""))</f>
        <v>ftllama3.1</v>
      </c>
      <c r="J84">
        <f t="shared" si="5"/>
        <v>0</v>
      </c>
    </row>
    <row r="85" spans="1:10" x14ac:dyDescent="0.2">
      <c r="A85" s="2">
        <v>84</v>
      </c>
      <c r="B85" s="2">
        <v>84</v>
      </c>
      <c r="C85" s="2">
        <v>0.79170783524002297</v>
      </c>
      <c r="D85" s="2">
        <v>0.441550632246903</v>
      </c>
      <c r="E85" s="2">
        <v>0.69284095977033799</v>
      </c>
      <c r="F85" s="2">
        <v>0.32096967888729899</v>
      </c>
      <c r="G85" s="2">
        <f t="shared" si="3"/>
        <v>0.79170783524002297</v>
      </c>
      <c r="H85" s="2" t="str">
        <f t="shared" si="4"/>
        <v>ftllama3.1</v>
      </c>
      <c r="I85" t="str" cm="1">
        <f t="array" ref="I85">_xlfn.TEXTJOIN(",", TRUE, IF(C85:F85=MAX(C85:F85), $C$1:$F$1, ""))</f>
        <v>ftllama3.1</v>
      </c>
      <c r="J85">
        <f t="shared" si="5"/>
        <v>0</v>
      </c>
    </row>
    <row r="86" spans="1:10" x14ac:dyDescent="0.2">
      <c r="A86" s="2">
        <v>85</v>
      </c>
      <c r="B86" s="2">
        <v>85</v>
      </c>
      <c r="C86" s="2">
        <v>0.88200630928788804</v>
      </c>
      <c r="D86" s="2">
        <v>0.36750196005616798</v>
      </c>
      <c r="E86" s="2">
        <v>0.83958833281482903</v>
      </c>
      <c r="F86" s="2">
        <v>0.28728482829672902</v>
      </c>
      <c r="G86" s="2">
        <f t="shared" si="3"/>
        <v>0.88200630928788804</v>
      </c>
      <c r="H86" s="2" t="str">
        <f t="shared" si="4"/>
        <v>ftllama3.1</v>
      </c>
      <c r="I86" t="str" cm="1">
        <f t="array" ref="I86">_xlfn.TEXTJOIN(",", TRUE, IF(C86:F86=MAX(C86:F86), $C$1:$F$1, ""))</f>
        <v>ftllama3.1</v>
      </c>
      <c r="J86">
        <f t="shared" si="5"/>
        <v>0</v>
      </c>
    </row>
    <row r="87" spans="1:10" x14ac:dyDescent="0.2">
      <c r="A87" s="2">
        <v>86</v>
      </c>
      <c r="B87" s="2">
        <v>86</v>
      </c>
      <c r="C87" s="2">
        <v>0.89435017662388905</v>
      </c>
      <c r="D87" s="2">
        <v>0.40636220510516802</v>
      </c>
      <c r="E87" s="2">
        <v>0.85141109228134104</v>
      </c>
      <c r="F87" s="2">
        <v>0.291110920480319</v>
      </c>
      <c r="G87" s="2">
        <f t="shared" si="3"/>
        <v>0.89435017662388905</v>
      </c>
      <c r="H87" s="2" t="str">
        <f t="shared" si="4"/>
        <v>ftllama3.1</v>
      </c>
      <c r="I87" t="str" cm="1">
        <f t="array" ref="I87">_xlfn.TEXTJOIN(",", TRUE, IF(C87:F87=MAX(C87:F87), $C$1:$F$1, ""))</f>
        <v>ftllama3.1</v>
      </c>
      <c r="J87">
        <f t="shared" si="5"/>
        <v>0</v>
      </c>
    </row>
    <row r="88" spans="1:10" x14ac:dyDescent="0.2">
      <c r="A88" s="2">
        <v>87</v>
      </c>
      <c r="B88" s="2">
        <v>87</v>
      </c>
      <c r="C88" s="2">
        <v>0.57923500984907095</v>
      </c>
      <c r="D88" s="2">
        <v>0.47199332437344899</v>
      </c>
      <c r="E88" s="2">
        <v>0.54448057349238999</v>
      </c>
      <c r="F88" s="2">
        <v>0.48606706517083298</v>
      </c>
      <c r="G88" s="2">
        <f t="shared" si="3"/>
        <v>0.57923500984907095</v>
      </c>
      <c r="H88" s="2" t="str">
        <f t="shared" si="4"/>
        <v>ftllama3.1</v>
      </c>
      <c r="I88" t="str" cm="1">
        <f t="array" ref="I88">_xlfn.TEXTJOIN(",", TRUE, IF(C88:F88=MAX(C88:F88), $C$1:$F$1, ""))</f>
        <v>ftllama3.1</v>
      </c>
      <c r="J88">
        <f t="shared" si="5"/>
        <v>0</v>
      </c>
    </row>
    <row r="89" spans="1:10" x14ac:dyDescent="0.2">
      <c r="A89" s="2">
        <v>88</v>
      </c>
      <c r="B89" s="2">
        <v>88</v>
      </c>
      <c r="C89" s="2">
        <v>0.73426994596208806</v>
      </c>
      <c r="D89" s="2">
        <v>0.26841887044055102</v>
      </c>
      <c r="E89" s="2">
        <v>0.38404258957930898</v>
      </c>
      <c r="F89" s="2">
        <v>0.25494671698127402</v>
      </c>
      <c r="G89" s="2">
        <f t="shared" si="3"/>
        <v>0.73426994596208806</v>
      </c>
      <c r="H89" s="2" t="str">
        <f t="shared" si="4"/>
        <v>ftllama3.1</v>
      </c>
      <c r="I89" t="str" cm="1">
        <f t="array" ref="I89">_xlfn.TEXTJOIN(",", TRUE, IF(C89:F89=MAX(C89:F89), $C$1:$F$1, ""))</f>
        <v>ftllama3.1</v>
      </c>
      <c r="J89">
        <f t="shared" si="5"/>
        <v>0</v>
      </c>
    </row>
    <row r="90" spans="1:10" x14ac:dyDescent="0.2">
      <c r="A90" s="2">
        <v>89</v>
      </c>
      <c r="B90" s="2">
        <v>89</v>
      </c>
      <c r="C90" s="2">
        <v>0.95942948886326296</v>
      </c>
      <c r="D90" s="2">
        <v>0.24870858341455401</v>
      </c>
      <c r="E90" s="2">
        <v>0.59039450372968405</v>
      </c>
      <c r="F90" s="2">
        <v>0.25045852895293902</v>
      </c>
      <c r="G90" s="2">
        <f t="shared" si="3"/>
        <v>0.95942948886326296</v>
      </c>
      <c r="H90" s="2" t="str">
        <f t="shared" si="4"/>
        <v>ftllama3.1</v>
      </c>
      <c r="I90" t="str" cm="1">
        <f t="array" ref="I90">_xlfn.TEXTJOIN(",", TRUE, IF(C90:F90=MAX(C90:F90), $C$1:$F$1, ""))</f>
        <v>ftllama3.1</v>
      </c>
      <c r="J90">
        <f t="shared" si="5"/>
        <v>0</v>
      </c>
    </row>
    <row r="91" spans="1:10" x14ac:dyDescent="0.2">
      <c r="A91" s="2">
        <v>90</v>
      </c>
      <c r="B91" s="2">
        <v>90</v>
      </c>
      <c r="C91" s="2">
        <v>0.949286861079079</v>
      </c>
      <c r="D91" s="2">
        <v>0.25247444404023001</v>
      </c>
      <c r="E91" s="2">
        <v>0.512456642304148</v>
      </c>
      <c r="F91" s="2">
        <v>0.25734698431832398</v>
      </c>
      <c r="G91" s="2">
        <f t="shared" si="3"/>
        <v>0.949286861079079</v>
      </c>
      <c r="H91" s="2" t="str">
        <f t="shared" si="4"/>
        <v>ftllama3.1</v>
      </c>
      <c r="I91" t="str" cm="1">
        <f t="array" ref="I91">_xlfn.TEXTJOIN(",", TRUE, IF(C91:F91=MAX(C91:F91), $C$1:$F$1, ""))</f>
        <v>ftllama3.1</v>
      </c>
      <c r="J91">
        <f t="shared" si="5"/>
        <v>0</v>
      </c>
    </row>
    <row r="92" spans="1:10" x14ac:dyDescent="0.2">
      <c r="A92" s="2">
        <v>91</v>
      </c>
      <c r="B92" s="2">
        <v>91</v>
      </c>
      <c r="C92" s="2">
        <v>0.67394143215247504</v>
      </c>
      <c r="D92" s="2">
        <v>0.40499885891164999</v>
      </c>
      <c r="E92" s="2">
        <v>0.66662668074880305</v>
      </c>
      <c r="F92" s="2">
        <v>0.33264905129160199</v>
      </c>
      <c r="G92" s="2">
        <f t="shared" si="3"/>
        <v>0.67394143215247504</v>
      </c>
      <c r="H92" s="2" t="str">
        <f t="shared" si="4"/>
        <v>ftllama3.1</v>
      </c>
      <c r="I92" t="str" cm="1">
        <f t="array" ref="I92">_xlfn.TEXTJOIN(",", TRUE, IF(C92:F92=MAX(C92:F92), $C$1:$F$1, ""))</f>
        <v>ftllama3.1</v>
      </c>
      <c r="J92">
        <f t="shared" si="5"/>
        <v>0</v>
      </c>
    </row>
    <row r="93" spans="1:10" x14ac:dyDescent="0.2">
      <c r="A93" s="2">
        <v>92</v>
      </c>
      <c r="B93" s="2">
        <v>92</v>
      </c>
      <c r="C93" s="2">
        <v>0.77775647789239799</v>
      </c>
      <c r="D93" s="2">
        <v>0.33700957873037801</v>
      </c>
      <c r="E93" s="2">
        <v>0.54765826442411902</v>
      </c>
      <c r="F93" s="2">
        <v>0.3438792518207</v>
      </c>
      <c r="G93" s="2">
        <f t="shared" si="3"/>
        <v>0.77775647789239799</v>
      </c>
      <c r="H93" s="2" t="str">
        <f t="shared" si="4"/>
        <v>ftllama3.1</v>
      </c>
      <c r="I93" t="str" cm="1">
        <f t="array" ref="I93">_xlfn.TEXTJOIN(",", TRUE, IF(C93:F93=MAX(C93:F93), $C$1:$F$1, ""))</f>
        <v>ftllama3.1</v>
      </c>
      <c r="J93">
        <f t="shared" si="5"/>
        <v>0</v>
      </c>
    </row>
    <row r="94" spans="1:10" x14ac:dyDescent="0.2">
      <c r="A94" s="2">
        <v>93</v>
      </c>
      <c r="B94" s="2">
        <v>93</v>
      </c>
      <c r="C94" s="2">
        <v>0.67805598463330896</v>
      </c>
      <c r="D94" s="2">
        <v>0.25573602701936399</v>
      </c>
      <c r="E94" s="2">
        <v>0.422605581581592</v>
      </c>
      <c r="F94" s="2">
        <v>0.25699897961957102</v>
      </c>
      <c r="G94" s="2">
        <f t="shared" si="3"/>
        <v>0.67805598463330896</v>
      </c>
      <c r="H94" s="2" t="str">
        <f t="shared" si="4"/>
        <v>ftllama3.1</v>
      </c>
      <c r="I94" t="str" cm="1">
        <f t="array" ref="I94">_xlfn.TEXTJOIN(",", TRUE, IF(C94:F94=MAX(C94:F94), $C$1:$F$1, ""))</f>
        <v>ftllama3.1</v>
      </c>
      <c r="J94">
        <f t="shared" si="5"/>
        <v>0</v>
      </c>
    </row>
    <row r="95" spans="1:10" x14ac:dyDescent="0.2">
      <c r="A95" s="2">
        <v>94</v>
      </c>
      <c r="B95" s="2">
        <v>94</v>
      </c>
      <c r="C95" s="2">
        <v>0.43793279400893598</v>
      </c>
      <c r="D95" s="2">
        <v>0.262010979226657</v>
      </c>
      <c r="E95" s="2">
        <v>0.14264297442776799</v>
      </c>
      <c r="F95" s="2">
        <v>0.29652629813977599</v>
      </c>
      <c r="G95" s="2">
        <f t="shared" si="3"/>
        <v>0.43793279400893598</v>
      </c>
      <c r="H95" s="2" t="str">
        <f t="shared" si="4"/>
        <v>ftllama3.1</v>
      </c>
      <c r="I95" t="str" cm="1">
        <f t="array" ref="I95">_xlfn.TEXTJOIN(",", TRUE, IF(C95:F95=MAX(C95:F95), $C$1:$F$1, ""))</f>
        <v>ftllama3.1</v>
      </c>
      <c r="J95">
        <f t="shared" si="5"/>
        <v>0</v>
      </c>
    </row>
    <row r="97" spans="3:10" x14ac:dyDescent="0.2">
      <c r="C97" s="40">
        <f>AVERAGE(C2:C95)</f>
        <v>0.78775492629381572</v>
      </c>
      <c r="D97" s="2">
        <f>AVERAGE(D2:D95)</f>
        <v>0.4863731671090723</v>
      </c>
      <c r="E97" s="2">
        <f>AVERAGE(E2:E95)</f>
        <v>0.5535148211570855</v>
      </c>
      <c r="F97" s="2">
        <f>AVERAGE(F2:F95)</f>
        <v>0.36100278929962887</v>
      </c>
      <c r="G97" s="8">
        <f>AVERAGE(G2:G95)</f>
        <v>0.79542684992803536</v>
      </c>
      <c r="J97">
        <f>SUM(J2:J95)</f>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56D53-A5E8-E34B-B0D1-4CDCC3B64F9C}">
  <dimension ref="A1:M28"/>
  <sheetViews>
    <sheetView zoomScale="99" workbookViewId="0">
      <selection activeCell="C28" sqref="C28:G28"/>
    </sheetView>
  </sheetViews>
  <sheetFormatPr baseColWidth="10" defaultRowHeight="16" x14ac:dyDescent="0.2"/>
  <cols>
    <col min="2" max="2" width="10.83203125" hidden="1" customWidth="1"/>
    <col min="13" max="13" width="10.83203125" style="35"/>
  </cols>
  <sheetData>
    <row r="1" spans="1:10" x14ac:dyDescent="0.2">
      <c r="A1" s="1" t="s">
        <v>0</v>
      </c>
      <c r="B1" s="1" t="s">
        <v>1</v>
      </c>
      <c r="C1" s="1" t="s">
        <v>2</v>
      </c>
      <c r="D1" s="1" t="s">
        <v>3</v>
      </c>
      <c r="E1" s="1" t="s">
        <v>6</v>
      </c>
      <c r="F1" s="1" t="s">
        <v>7</v>
      </c>
      <c r="G1" s="1" t="s">
        <v>4</v>
      </c>
      <c r="H1" s="1" t="s">
        <v>5</v>
      </c>
    </row>
    <row r="2" spans="1:10" x14ac:dyDescent="0.2">
      <c r="A2" s="2">
        <v>1</v>
      </c>
      <c r="B2" s="2">
        <v>40</v>
      </c>
      <c r="C2" s="2">
        <v>0.84616095977170103</v>
      </c>
      <c r="D2" s="2">
        <v>0.25419978605849403</v>
      </c>
      <c r="E2" s="2">
        <v>0.35106003518615397</v>
      </c>
      <c r="F2" s="2">
        <v>0.25507345561470302</v>
      </c>
      <c r="G2" s="2">
        <f t="shared" ref="G2:G10" si="0">MAX(C2:F2)</f>
        <v>0.84616095977170103</v>
      </c>
      <c r="H2" s="2" t="str">
        <f t="shared" ref="H2:H10" si="1">IF(G2=F2,$F$1,IF(G2=E2,$E$1,IF(G2=D2,$D$1,IF(G2=C2,$C$1,""))))</f>
        <v>ftllama3.1</v>
      </c>
      <c r="I2">
        <f>CHOOSE(MATCH(H2, $C$1:$F$1, 0), C2, D2, E2,F2)</f>
        <v>0.84616095977170103</v>
      </c>
      <c r="J2">
        <f>IF(G2=I2,0,1)</f>
        <v>0</v>
      </c>
    </row>
    <row r="3" spans="1:10" x14ac:dyDescent="0.2">
      <c r="A3" s="2">
        <v>2</v>
      </c>
      <c r="B3" s="2">
        <v>41</v>
      </c>
      <c r="C3" s="2">
        <v>0.95379586560385499</v>
      </c>
      <c r="D3" s="2">
        <v>0.27388434750693103</v>
      </c>
      <c r="E3" s="2">
        <v>0.68556819728442597</v>
      </c>
      <c r="F3" s="2">
        <v>0.25088507660797599</v>
      </c>
      <c r="G3" s="2">
        <f t="shared" si="0"/>
        <v>0.95379586560385499</v>
      </c>
      <c r="H3" s="2" t="str">
        <f t="shared" si="1"/>
        <v>ftllama3.1</v>
      </c>
      <c r="I3">
        <f t="shared" ref="I3:I26" si="2">CHOOSE(MATCH(H3, $C$1:$F$1, 0), C3, D3, E3,F3)</f>
        <v>0.95379586560385499</v>
      </c>
      <c r="J3">
        <f t="shared" ref="J3:J26" si="3">IF(G3=I3,0,1)</f>
        <v>0</v>
      </c>
    </row>
    <row r="4" spans="1:10" x14ac:dyDescent="0.2">
      <c r="A4" s="2">
        <v>3</v>
      </c>
      <c r="B4" s="2">
        <v>42</v>
      </c>
      <c r="C4" s="2">
        <v>0.95379586560385499</v>
      </c>
      <c r="D4" s="2">
        <v>0.30082714493785501</v>
      </c>
      <c r="E4" s="2">
        <v>0.65001762126173201</v>
      </c>
      <c r="F4" s="2">
        <v>0.25440925657749103</v>
      </c>
      <c r="G4" s="2">
        <f t="shared" si="0"/>
        <v>0.95379586560385499</v>
      </c>
      <c r="H4" s="2" t="str">
        <f t="shared" si="1"/>
        <v>ftllama3.1</v>
      </c>
      <c r="I4">
        <f t="shared" si="2"/>
        <v>0.95379586560385499</v>
      </c>
      <c r="J4">
        <f t="shared" si="3"/>
        <v>0</v>
      </c>
    </row>
    <row r="5" spans="1:10" x14ac:dyDescent="0.2">
      <c r="A5" s="2">
        <v>4</v>
      </c>
      <c r="B5" s="2">
        <v>43</v>
      </c>
      <c r="C5" s="2">
        <v>0.74308141193219501</v>
      </c>
      <c r="D5" s="2">
        <v>0.71427104664700303</v>
      </c>
      <c r="E5" s="2">
        <v>0.48135189626898001</v>
      </c>
      <c r="F5" s="2">
        <v>0.43351706798587503</v>
      </c>
      <c r="G5" s="2">
        <f t="shared" si="0"/>
        <v>0.74308141193219501</v>
      </c>
      <c r="H5" s="2" t="str">
        <f t="shared" si="1"/>
        <v>ftllama3.1</v>
      </c>
      <c r="I5">
        <f t="shared" si="2"/>
        <v>0.74308141193219501</v>
      </c>
      <c r="J5">
        <f t="shared" si="3"/>
        <v>0</v>
      </c>
    </row>
    <row r="6" spans="1:10" x14ac:dyDescent="0.2">
      <c r="A6" s="2">
        <v>5</v>
      </c>
      <c r="B6" s="2">
        <v>44</v>
      </c>
      <c r="C6" s="2">
        <v>0.83917251910482105</v>
      </c>
      <c r="D6" s="2">
        <v>0.464635125228336</v>
      </c>
      <c r="E6" s="2">
        <v>0.52610292498554501</v>
      </c>
      <c r="F6" s="2">
        <v>0.42764947393110803</v>
      </c>
      <c r="G6" s="2">
        <f t="shared" si="0"/>
        <v>0.83917251910482105</v>
      </c>
      <c r="H6" s="2" t="str">
        <f t="shared" si="1"/>
        <v>ftllama3.1</v>
      </c>
      <c r="I6">
        <f t="shared" si="2"/>
        <v>0.83917251910482105</v>
      </c>
      <c r="J6">
        <f t="shared" si="3"/>
        <v>0</v>
      </c>
    </row>
    <row r="7" spans="1:10" x14ac:dyDescent="0.2">
      <c r="A7" s="2">
        <v>6</v>
      </c>
      <c r="B7" s="2">
        <v>45</v>
      </c>
      <c r="C7" s="2">
        <v>0.60228877578462803</v>
      </c>
      <c r="D7" s="2">
        <v>0.47445069913353199</v>
      </c>
      <c r="E7" s="2">
        <v>0.320370783337524</v>
      </c>
      <c r="F7" s="2">
        <v>0.26436650305986398</v>
      </c>
      <c r="G7" s="2">
        <f t="shared" si="0"/>
        <v>0.60228877578462803</v>
      </c>
      <c r="H7" s="2" t="str">
        <f t="shared" si="1"/>
        <v>ftllama3.1</v>
      </c>
      <c r="I7">
        <f t="shared" si="2"/>
        <v>0.60228877578462803</v>
      </c>
      <c r="J7">
        <f t="shared" si="3"/>
        <v>0</v>
      </c>
    </row>
    <row r="8" spans="1:10" x14ac:dyDescent="0.2">
      <c r="A8" s="2">
        <v>7</v>
      </c>
      <c r="B8" s="2">
        <v>46</v>
      </c>
      <c r="C8" s="2">
        <v>0.364498893916606</v>
      </c>
      <c r="D8" s="2">
        <v>0.46841066564832401</v>
      </c>
      <c r="E8" s="2">
        <v>0.39347137425626999</v>
      </c>
      <c r="F8" s="2">
        <v>0.49115869700908599</v>
      </c>
      <c r="G8" s="2">
        <f t="shared" si="0"/>
        <v>0.49115869700908599</v>
      </c>
      <c r="H8" s="2" t="str">
        <f t="shared" si="1"/>
        <v>phi4</v>
      </c>
      <c r="I8">
        <f t="shared" si="2"/>
        <v>0.49115869700908599</v>
      </c>
      <c r="J8">
        <f t="shared" si="3"/>
        <v>0</v>
      </c>
    </row>
    <row r="9" spans="1:10" x14ac:dyDescent="0.2">
      <c r="A9" s="2">
        <v>8</v>
      </c>
      <c r="B9" s="2">
        <v>47</v>
      </c>
      <c r="C9" s="2">
        <v>0.86764191516808098</v>
      </c>
      <c r="D9" s="2">
        <v>0.72260853690760396</v>
      </c>
      <c r="E9" s="2">
        <v>0.65914939854826204</v>
      </c>
      <c r="F9" s="2">
        <v>0.68565703076975604</v>
      </c>
      <c r="G9" s="2">
        <f t="shared" si="0"/>
        <v>0.86764191516808098</v>
      </c>
      <c r="H9" s="2" t="str">
        <f t="shared" si="1"/>
        <v>ftllama3.1</v>
      </c>
      <c r="I9">
        <f t="shared" si="2"/>
        <v>0.86764191516808098</v>
      </c>
      <c r="J9">
        <f t="shared" si="3"/>
        <v>0</v>
      </c>
    </row>
    <row r="10" spans="1:10" x14ac:dyDescent="0.2">
      <c r="A10" s="2">
        <v>9</v>
      </c>
      <c r="B10" s="2">
        <v>48</v>
      </c>
      <c r="C10" s="2">
        <v>0.73755504063197497</v>
      </c>
      <c r="D10" s="2">
        <v>0.60462587752512498</v>
      </c>
      <c r="E10" s="2">
        <v>0.456559208886964</v>
      </c>
      <c r="F10" s="2">
        <v>0.59330680710928696</v>
      </c>
      <c r="G10" s="2">
        <f t="shared" si="0"/>
        <v>0.73755504063197497</v>
      </c>
      <c r="H10" s="2" t="str">
        <f t="shared" si="1"/>
        <v>ftllama3.1</v>
      </c>
      <c r="I10">
        <f t="shared" si="2"/>
        <v>0.73755504063197497</v>
      </c>
      <c r="J10">
        <f t="shared" si="3"/>
        <v>0</v>
      </c>
    </row>
    <row r="11" spans="1:10" x14ac:dyDescent="0.2">
      <c r="A11" s="2">
        <v>10</v>
      </c>
      <c r="B11" s="2">
        <v>66</v>
      </c>
      <c r="C11" s="2">
        <v>0.912304716450827</v>
      </c>
      <c r="D11" s="2">
        <v>0.28092648110219398</v>
      </c>
      <c r="E11" s="2">
        <v>0.35379217692783899</v>
      </c>
      <c r="F11" s="2">
        <v>0.255610130514417</v>
      </c>
      <c r="G11" s="2">
        <f t="shared" ref="G11:G26" si="4">MAX(C11:F11)</f>
        <v>0.912304716450827</v>
      </c>
      <c r="H11" s="2" t="str">
        <f t="shared" ref="H11:H26" si="5">IF(G11=F11,$F$1,IF(G11=E11,$E$1,IF(G11=D11,$D$1,IF(G11=C11,$C$1,""))))</f>
        <v>ftllama3.1</v>
      </c>
      <c r="I11">
        <f t="shared" si="2"/>
        <v>0.912304716450827</v>
      </c>
      <c r="J11">
        <f t="shared" si="3"/>
        <v>0</v>
      </c>
    </row>
    <row r="12" spans="1:10" x14ac:dyDescent="0.2">
      <c r="A12" s="2">
        <v>11</v>
      </c>
      <c r="B12" s="2">
        <v>67</v>
      </c>
      <c r="C12" s="2">
        <v>0.96055761745997803</v>
      </c>
      <c r="D12" s="2">
        <v>0.24899874478578499</v>
      </c>
      <c r="E12" s="2">
        <v>0.40198657597814202</v>
      </c>
      <c r="F12" s="2">
        <v>0.24785122019903999</v>
      </c>
      <c r="G12" s="2">
        <f t="shared" si="4"/>
        <v>0.96055761745997803</v>
      </c>
      <c r="H12" s="2" t="str">
        <f t="shared" si="5"/>
        <v>ftllama3.1</v>
      </c>
      <c r="I12">
        <f t="shared" si="2"/>
        <v>0.96055761745997803</v>
      </c>
      <c r="J12">
        <f t="shared" si="3"/>
        <v>0</v>
      </c>
    </row>
    <row r="13" spans="1:10" x14ac:dyDescent="0.2">
      <c r="A13" s="2">
        <v>12</v>
      </c>
      <c r="B13" s="2">
        <v>68</v>
      </c>
      <c r="C13" s="2">
        <v>0.95041498967579396</v>
      </c>
      <c r="D13" s="2">
        <v>0.25226523429155301</v>
      </c>
      <c r="E13" s="2">
        <v>0.147093568529401</v>
      </c>
      <c r="F13" s="2">
        <v>0.25012751626116803</v>
      </c>
      <c r="G13" s="2">
        <f t="shared" si="4"/>
        <v>0.95041498967579396</v>
      </c>
      <c r="H13" s="2" t="str">
        <f t="shared" si="5"/>
        <v>ftllama3.1</v>
      </c>
      <c r="I13">
        <f t="shared" si="2"/>
        <v>0.95041498967579396</v>
      </c>
      <c r="J13">
        <f t="shared" si="3"/>
        <v>0</v>
      </c>
    </row>
    <row r="14" spans="1:10" x14ac:dyDescent="0.2">
      <c r="A14" s="2">
        <v>13</v>
      </c>
      <c r="B14" s="2">
        <v>69</v>
      </c>
      <c r="C14" s="2">
        <v>0.83247206253664796</v>
      </c>
      <c r="D14" s="2">
        <v>0.57317908108234406</v>
      </c>
      <c r="E14" s="2">
        <v>0.72991673861231099</v>
      </c>
      <c r="F14" s="2">
        <v>0.380443205365112</v>
      </c>
      <c r="G14" s="2">
        <f t="shared" si="4"/>
        <v>0.83247206253664796</v>
      </c>
      <c r="H14" s="2" t="str">
        <f t="shared" si="5"/>
        <v>ftllama3.1</v>
      </c>
      <c r="I14">
        <f t="shared" si="2"/>
        <v>0.83247206253664796</v>
      </c>
      <c r="J14">
        <f t="shared" si="3"/>
        <v>0</v>
      </c>
    </row>
    <row r="15" spans="1:10" x14ac:dyDescent="0.2">
      <c r="A15" s="2">
        <v>14</v>
      </c>
      <c r="B15" s="2">
        <v>70</v>
      </c>
      <c r="C15" s="2">
        <v>0.86357131004333498</v>
      </c>
      <c r="D15" s="2">
        <v>0.40163268255335899</v>
      </c>
      <c r="E15" s="2">
        <v>0.55199510114533501</v>
      </c>
      <c r="F15" s="2">
        <v>0.39273011748279801</v>
      </c>
      <c r="G15" s="2">
        <f t="shared" si="4"/>
        <v>0.86357131004333498</v>
      </c>
      <c r="H15" s="2" t="str">
        <f t="shared" si="5"/>
        <v>ftllama3.1</v>
      </c>
      <c r="I15">
        <f t="shared" si="2"/>
        <v>0.86357131004333498</v>
      </c>
      <c r="J15">
        <f t="shared" si="3"/>
        <v>0</v>
      </c>
    </row>
    <row r="16" spans="1:10" x14ac:dyDescent="0.2">
      <c r="A16" s="2">
        <v>15</v>
      </c>
      <c r="B16" s="2">
        <v>71</v>
      </c>
      <c r="C16" s="2">
        <v>0.57282189471380995</v>
      </c>
      <c r="D16" s="2">
        <v>0.27348530718258401</v>
      </c>
      <c r="E16" s="2">
        <v>0.34693771728447498</v>
      </c>
      <c r="F16" s="2">
        <v>0.256869051711899</v>
      </c>
      <c r="G16" s="2">
        <f t="shared" si="4"/>
        <v>0.57282189471380995</v>
      </c>
      <c r="H16" s="2" t="str">
        <f t="shared" si="5"/>
        <v>ftllama3.1</v>
      </c>
      <c r="I16">
        <f t="shared" si="2"/>
        <v>0.57282189471380995</v>
      </c>
      <c r="J16">
        <f t="shared" si="3"/>
        <v>0</v>
      </c>
    </row>
    <row r="17" spans="1:10" x14ac:dyDescent="0.2">
      <c r="A17" s="2">
        <v>16</v>
      </c>
      <c r="B17" s="2">
        <v>72</v>
      </c>
      <c r="C17" s="2">
        <v>0.40095687572445099</v>
      </c>
      <c r="D17" s="2">
        <v>0.36130079009703198</v>
      </c>
      <c r="E17" s="2">
        <v>0.27843620159796301</v>
      </c>
      <c r="F17" s="2">
        <v>0.53340721981866002</v>
      </c>
      <c r="G17" s="2">
        <f t="shared" si="4"/>
        <v>0.53340721981866002</v>
      </c>
      <c r="H17" s="2" t="str">
        <f t="shared" si="5"/>
        <v>phi4</v>
      </c>
      <c r="I17">
        <f t="shared" si="2"/>
        <v>0.53340721981866002</v>
      </c>
      <c r="J17">
        <f t="shared" si="3"/>
        <v>0</v>
      </c>
    </row>
    <row r="18" spans="1:10" x14ac:dyDescent="0.2">
      <c r="A18" s="2">
        <v>17</v>
      </c>
      <c r="B18" s="2">
        <v>75</v>
      </c>
      <c r="C18" s="2">
        <v>0.98985737221581505</v>
      </c>
      <c r="D18" s="2">
        <v>0.26734108115945499</v>
      </c>
      <c r="E18" s="2">
        <v>0.62554936834744002</v>
      </c>
      <c r="F18" s="2">
        <v>0.24617732763290401</v>
      </c>
      <c r="G18" s="2">
        <f t="shared" si="4"/>
        <v>0.98985737221581505</v>
      </c>
      <c r="H18" s="2" t="str">
        <f t="shared" si="5"/>
        <v>ftllama3.1</v>
      </c>
      <c r="I18">
        <f t="shared" si="2"/>
        <v>0.98985737221581505</v>
      </c>
      <c r="J18">
        <f t="shared" si="3"/>
        <v>0</v>
      </c>
    </row>
    <row r="19" spans="1:10" x14ac:dyDescent="0.2">
      <c r="A19" s="2">
        <v>18</v>
      </c>
      <c r="B19" s="2">
        <v>76</v>
      </c>
      <c r="C19" s="2">
        <v>0.95308125955717904</v>
      </c>
      <c r="D19" s="2">
        <v>0.24335749064173001</v>
      </c>
      <c r="E19" s="2">
        <v>0.51595863593476099</v>
      </c>
      <c r="F19" s="2">
        <v>0.24096877511058501</v>
      </c>
      <c r="G19" s="2">
        <f t="shared" si="4"/>
        <v>0.95308125955717904</v>
      </c>
      <c r="H19" s="2" t="str">
        <f t="shared" si="5"/>
        <v>ftllama3.1</v>
      </c>
      <c r="I19">
        <f t="shared" si="2"/>
        <v>0.95308125955717904</v>
      </c>
      <c r="J19">
        <f t="shared" si="3"/>
        <v>0</v>
      </c>
    </row>
    <row r="20" spans="1:10" x14ac:dyDescent="0.2">
      <c r="A20" s="2">
        <v>19</v>
      </c>
      <c r="B20" s="2">
        <v>88</v>
      </c>
      <c r="C20" s="2">
        <v>0.73426994596208806</v>
      </c>
      <c r="D20" s="2">
        <v>0.26841887044055102</v>
      </c>
      <c r="E20" s="2">
        <v>0.38404258957930898</v>
      </c>
      <c r="F20" s="2">
        <v>0.25494671698127402</v>
      </c>
      <c r="G20" s="2">
        <f t="shared" si="4"/>
        <v>0.73426994596208806</v>
      </c>
      <c r="H20" s="2" t="str">
        <f t="shared" si="5"/>
        <v>ftllama3.1</v>
      </c>
      <c r="I20">
        <f t="shared" si="2"/>
        <v>0.73426994596208806</v>
      </c>
      <c r="J20">
        <f t="shared" si="3"/>
        <v>0</v>
      </c>
    </row>
    <row r="21" spans="1:10" x14ac:dyDescent="0.2">
      <c r="A21" s="2">
        <v>20</v>
      </c>
      <c r="B21" s="2">
        <v>89</v>
      </c>
      <c r="C21" s="2">
        <v>0.95942948886326296</v>
      </c>
      <c r="D21" s="2">
        <v>0.24870858341455401</v>
      </c>
      <c r="E21" s="2">
        <v>0.59039450372968405</v>
      </c>
      <c r="F21" s="2">
        <v>0.25045852895293902</v>
      </c>
      <c r="G21" s="2">
        <f t="shared" si="4"/>
        <v>0.95942948886326296</v>
      </c>
      <c r="H21" s="2" t="str">
        <f t="shared" si="5"/>
        <v>ftllama3.1</v>
      </c>
      <c r="I21">
        <f t="shared" si="2"/>
        <v>0.95942948886326296</v>
      </c>
      <c r="J21">
        <f t="shared" si="3"/>
        <v>0</v>
      </c>
    </row>
    <row r="22" spans="1:10" x14ac:dyDescent="0.2">
      <c r="A22" s="2">
        <v>21</v>
      </c>
      <c r="B22" s="2">
        <v>90</v>
      </c>
      <c r="C22" s="2">
        <v>0.949286861079079</v>
      </c>
      <c r="D22" s="2">
        <v>0.25247444404023001</v>
      </c>
      <c r="E22" s="2">
        <v>0.512456642304148</v>
      </c>
      <c r="F22" s="2">
        <v>0.25734698431832398</v>
      </c>
      <c r="G22" s="2">
        <f t="shared" si="4"/>
        <v>0.949286861079079</v>
      </c>
      <c r="H22" s="2" t="str">
        <f t="shared" si="5"/>
        <v>ftllama3.1</v>
      </c>
      <c r="I22">
        <f t="shared" si="2"/>
        <v>0.949286861079079</v>
      </c>
      <c r="J22">
        <f t="shared" si="3"/>
        <v>0</v>
      </c>
    </row>
    <row r="23" spans="1:10" x14ac:dyDescent="0.2">
      <c r="A23" s="2">
        <v>22</v>
      </c>
      <c r="B23" s="2">
        <v>91</v>
      </c>
      <c r="C23" s="2">
        <v>0.67394143215247504</v>
      </c>
      <c r="D23" s="2">
        <v>0.40499885891164999</v>
      </c>
      <c r="E23" s="2">
        <v>0.66662668074880305</v>
      </c>
      <c r="F23" s="2">
        <v>0.33264905129160199</v>
      </c>
      <c r="G23" s="2">
        <f t="shared" si="4"/>
        <v>0.67394143215247504</v>
      </c>
      <c r="H23" s="2" t="str">
        <f t="shared" si="5"/>
        <v>ftllama3.1</v>
      </c>
      <c r="I23">
        <f t="shared" si="2"/>
        <v>0.67394143215247504</v>
      </c>
      <c r="J23">
        <f t="shared" si="3"/>
        <v>0</v>
      </c>
    </row>
    <row r="24" spans="1:10" x14ac:dyDescent="0.2">
      <c r="A24" s="2">
        <v>23</v>
      </c>
      <c r="B24" s="2">
        <v>92</v>
      </c>
      <c r="C24" s="2">
        <v>0.77775647789239799</v>
      </c>
      <c r="D24" s="2">
        <v>0.33700957873037801</v>
      </c>
      <c r="E24" s="2">
        <v>0.54765826442411902</v>
      </c>
      <c r="F24" s="2">
        <v>0.3438792518207</v>
      </c>
      <c r="G24" s="2">
        <f t="shared" si="4"/>
        <v>0.77775647789239799</v>
      </c>
      <c r="H24" s="2" t="str">
        <f t="shared" si="5"/>
        <v>ftllama3.1</v>
      </c>
      <c r="I24">
        <f t="shared" si="2"/>
        <v>0.77775647789239799</v>
      </c>
      <c r="J24">
        <f t="shared" si="3"/>
        <v>0</v>
      </c>
    </row>
    <row r="25" spans="1:10" x14ac:dyDescent="0.2">
      <c r="A25" s="2">
        <v>24</v>
      </c>
      <c r="B25" s="2">
        <v>93</v>
      </c>
      <c r="C25" s="2">
        <v>0.67805598463330896</v>
      </c>
      <c r="D25" s="2">
        <v>0.25573602701936399</v>
      </c>
      <c r="E25" s="2">
        <v>0.422605581581592</v>
      </c>
      <c r="F25" s="2">
        <v>0.25699897961957102</v>
      </c>
      <c r="G25" s="2">
        <f t="shared" si="4"/>
        <v>0.67805598463330896</v>
      </c>
      <c r="H25" s="2" t="str">
        <f t="shared" si="5"/>
        <v>ftllama3.1</v>
      </c>
      <c r="I25">
        <f t="shared" si="2"/>
        <v>0.67805598463330896</v>
      </c>
      <c r="J25">
        <f t="shared" si="3"/>
        <v>0</v>
      </c>
    </row>
    <row r="26" spans="1:10" x14ac:dyDescent="0.2">
      <c r="A26" s="2">
        <v>25</v>
      </c>
      <c r="B26" s="2">
        <v>94</v>
      </c>
      <c r="C26" s="2">
        <v>0.43793279400893598</v>
      </c>
      <c r="D26" s="2">
        <v>0.262010979226657</v>
      </c>
      <c r="E26" s="2">
        <v>0.14264297442776799</v>
      </c>
      <c r="F26" s="2">
        <v>0.29652629813977599</v>
      </c>
      <c r="G26" s="2">
        <f t="shared" si="4"/>
        <v>0.43793279400893598</v>
      </c>
      <c r="H26" s="2" t="str">
        <f t="shared" si="5"/>
        <v>ftllama3.1</v>
      </c>
      <c r="I26">
        <f t="shared" si="2"/>
        <v>0.43793279400893598</v>
      </c>
      <c r="J26">
        <f t="shared" si="3"/>
        <v>0</v>
      </c>
    </row>
    <row r="28" spans="1:10" x14ac:dyDescent="0.2">
      <c r="C28" s="40">
        <f>AVERAGE(C2:C26)</f>
        <v>0.78218809321948424</v>
      </c>
      <c r="D28" s="40">
        <f t="shared" ref="D28:G28" si="6">AVERAGE(D2:D26)</f>
        <v>0.36839029857090494</v>
      </c>
      <c r="E28" s="40">
        <f t="shared" si="6"/>
        <v>0.46966979044675788</v>
      </c>
      <c r="F28" s="40">
        <f t="shared" si="6"/>
        <v>0.33812054975543659</v>
      </c>
      <c r="G28" s="8">
        <f t="shared" si="6"/>
        <v>0.7925524991069518</v>
      </c>
      <c r="J28">
        <f>SUM(J2:J26)</f>
        <v>0</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D8CA9-539E-3F48-95BA-4215F09DD052}">
  <dimension ref="A1:N97"/>
  <sheetViews>
    <sheetView topLeftCell="A76" workbookViewId="0">
      <selection activeCell="O102" sqref="O102"/>
    </sheetView>
  </sheetViews>
  <sheetFormatPr baseColWidth="10" defaultRowHeight="16" x14ac:dyDescent="0.2"/>
  <cols>
    <col min="1" max="2" width="3.83203125" bestFit="1" customWidth="1"/>
    <col min="3" max="6" width="10.6640625" bestFit="1" customWidth="1"/>
    <col min="7" max="7" width="10.6640625" customWidth="1"/>
    <col min="8" max="8" width="9.33203125" customWidth="1"/>
    <col min="9" max="9" width="10.83203125" style="5"/>
  </cols>
  <sheetData>
    <row r="1" spans="1:14" s="10" customFormat="1" x14ac:dyDescent="0.2">
      <c r="A1" s="1" t="s">
        <v>0</v>
      </c>
      <c r="B1" s="1" t="s">
        <v>1</v>
      </c>
      <c r="C1" s="1" t="s">
        <v>2</v>
      </c>
      <c r="D1" s="1" t="s">
        <v>3</v>
      </c>
      <c r="E1" s="1" t="s">
        <v>6</v>
      </c>
      <c r="F1" s="1" t="s">
        <v>7</v>
      </c>
      <c r="G1" s="1" t="s">
        <v>8</v>
      </c>
      <c r="H1" s="1" t="s">
        <v>9</v>
      </c>
      <c r="I1" s="3" t="s">
        <v>4</v>
      </c>
      <c r="J1" s="1" t="s">
        <v>5</v>
      </c>
    </row>
    <row r="2" spans="1:14" x14ac:dyDescent="0.2">
      <c r="A2" s="2">
        <v>1</v>
      </c>
      <c r="B2" s="2">
        <v>1</v>
      </c>
      <c r="C2" s="4">
        <v>0.66363980940409995</v>
      </c>
      <c r="D2" s="4">
        <v>0.77083905168942002</v>
      </c>
      <c r="E2" s="4">
        <v>0.71293813586235</v>
      </c>
      <c r="F2" s="4">
        <v>0.722129007748195</v>
      </c>
      <c r="G2" s="4">
        <f>MAX(C2:F2)</f>
        <v>0.77083905168942002</v>
      </c>
      <c r="H2" s="2" t="str">
        <f>IF(G2=F2,$F$1,IF(G2=E2,$E$1,IF(G2=D2,$D$1,IF(G2=C2,$C$1,""))))</f>
        <v>ftphi4</v>
      </c>
      <c r="I2" s="4">
        <v>0.77083905168942002</v>
      </c>
      <c r="J2" s="2" t="s">
        <v>3</v>
      </c>
      <c r="K2" t="s">
        <v>3</v>
      </c>
      <c r="L2">
        <f>IF(J2=K2,0,1)</f>
        <v>0</v>
      </c>
      <c r="M2">
        <f>CHOOSE(MATCH(J2, $C$1:$F$1, 0), C2, D2, E2,F2)</f>
        <v>0.77083905168942002</v>
      </c>
      <c r="N2">
        <f>IF(I2=M2,0,1)</f>
        <v>0</v>
      </c>
    </row>
    <row r="3" spans="1:14" x14ac:dyDescent="0.2">
      <c r="A3" s="2">
        <v>2</v>
      </c>
      <c r="B3" s="2">
        <v>2</v>
      </c>
      <c r="C3" s="4">
        <v>0.71147442630359103</v>
      </c>
      <c r="D3" s="4">
        <v>0.73975997822625295</v>
      </c>
      <c r="E3" s="4">
        <v>0.81982589108603299</v>
      </c>
      <c r="F3" s="4">
        <v>0.77433927059173502</v>
      </c>
      <c r="G3" s="4">
        <f t="shared" ref="G3:G66" si="0">MAX(C3:F3)</f>
        <v>0.81982589108603299</v>
      </c>
      <c r="H3" s="2" t="str">
        <f t="shared" ref="H3:H66" si="1">IF(G3=F3,$F$1,IF(G3=E3,$E$1,IF(G3=D3,$D$1,IF(G3=C3,$C$1,""))))</f>
        <v>llama3.1</v>
      </c>
      <c r="I3" s="4">
        <v>0.77433927059173502</v>
      </c>
      <c r="J3" s="2" t="s">
        <v>7</v>
      </c>
      <c r="K3" t="s">
        <v>7</v>
      </c>
      <c r="L3">
        <f t="shared" ref="L3:L66" si="2">IF(J3=K3,0,1)</f>
        <v>0</v>
      </c>
      <c r="M3">
        <f t="shared" ref="M3:M66" si="3">CHOOSE(MATCH(J3, $C$1:$F$1, 0), C3, D3, E3,F3)</f>
        <v>0.77433927059173502</v>
      </c>
      <c r="N3">
        <f t="shared" ref="N3:N66" si="4">IF(I3=M3,0,1)</f>
        <v>0</v>
      </c>
    </row>
    <row r="4" spans="1:14" x14ac:dyDescent="0.2">
      <c r="A4" s="2">
        <v>3</v>
      </c>
      <c r="B4" s="2">
        <v>3</v>
      </c>
      <c r="C4" s="4">
        <v>0.88226216690880899</v>
      </c>
      <c r="D4" s="4">
        <v>0.78042769432067804</v>
      </c>
      <c r="E4" s="4">
        <v>0.73729464326586003</v>
      </c>
      <c r="F4" s="4">
        <v>0.81533377681459696</v>
      </c>
      <c r="G4" s="4">
        <f t="shared" si="0"/>
        <v>0.88226216690880899</v>
      </c>
      <c r="H4" s="2" t="str">
        <f t="shared" si="1"/>
        <v>ftllama3.1</v>
      </c>
      <c r="I4" s="4">
        <v>0.88226216690880899</v>
      </c>
      <c r="J4" s="2" t="s">
        <v>2</v>
      </c>
      <c r="K4" t="s">
        <v>2</v>
      </c>
      <c r="L4">
        <f t="shared" si="2"/>
        <v>0</v>
      </c>
      <c r="M4">
        <f t="shared" si="3"/>
        <v>0.88226216690880899</v>
      </c>
      <c r="N4">
        <f t="shared" si="4"/>
        <v>0</v>
      </c>
    </row>
    <row r="5" spans="1:14" x14ac:dyDescent="0.2">
      <c r="A5" s="2">
        <v>4</v>
      </c>
      <c r="B5" s="2">
        <v>4</v>
      </c>
      <c r="C5" s="4">
        <v>0.90499202523912703</v>
      </c>
      <c r="D5" s="4">
        <v>0.49551698054586102</v>
      </c>
      <c r="E5" s="4">
        <v>0.86710260765893099</v>
      </c>
      <c r="F5" s="4">
        <v>0.36634963921138203</v>
      </c>
      <c r="G5" s="4">
        <f t="shared" si="0"/>
        <v>0.90499202523912703</v>
      </c>
      <c r="H5" s="2" t="str">
        <f t="shared" si="1"/>
        <v>ftllama3.1</v>
      </c>
      <c r="I5" s="4">
        <v>0.90499202523912703</v>
      </c>
      <c r="J5" s="2" t="s">
        <v>2</v>
      </c>
      <c r="K5" t="s">
        <v>2</v>
      </c>
      <c r="L5">
        <f t="shared" si="2"/>
        <v>0</v>
      </c>
      <c r="M5">
        <f t="shared" si="3"/>
        <v>0.90499202523912703</v>
      </c>
      <c r="N5">
        <f t="shared" si="4"/>
        <v>0</v>
      </c>
    </row>
    <row r="6" spans="1:14" x14ac:dyDescent="0.2">
      <c r="A6" s="2">
        <v>5</v>
      </c>
      <c r="B6" s="2">
        <v>5</v>
      </c>
      <c r="C6" s="4">
        <v>0.94593289664813396</v>
      </c>
      <c r="D6" s="4">
        <v>0.84272955017430395</v>
      </c>
      <c r="E6" s="4">
        <v>0.77464779359953695</v>
      </c>
      <c r="F6" s="4">
        <v>0.58031541109085005</v>
      </c>
      <c r="G6" s="4">
        <f t="shared" si="0"/>
        <v>0.94593289664813396</v>
      </c>
      <c r="H6" s="2" t="str">
        <f t="shared" si="1"/>
        <v>ftllama3.1</v>
      </c>
      <c r="I6" s="4">
        <v>0.94593289664813396</v>
      </c>
      <c r="J6" s="2" t="s">
        <v>2</v>
      </c>
      <c r="K6" t="s">
        <v>2</v>
      </c>
      <c r="L6">
        <f t="shared" si="2"/>
        <v>0</v>
      </c>
      <c r="M6">
        <f t="shared" si="3"/>
        <v>0.94593289664813396</v>
      </c>
      <c r="N6">
        <f t="shared" si="4"/>
        <v>0</v>
      </c>
    </row>
    <row r="7" spans="1:14" x14ac:dyDescent="0.2">
      <c r="A7" s="2">
        <v>6</v>
      </c>
      <c r="B7" s="2">
        <v>6</v>
      </c>
      <c r="C7" s="4">
        <v>0.97404660327093895</v>
      </c>
      <c r="D7" s="4">
        <v>0.34042903270040198</v>
      </c>
      <c r="E7" s="4">
        <v>0.91721903341157096</v>
      </c>
      <c r="F7" s="4">
        <v>0.32812909356185299</v>
      </c>
      <c r="G7" s="4">
        <f t="shared" si="0"/>
        <v>0.97404660327093895</v>
      </c>
      <c r="H7" s="2" t="str">
        <f t="shared" si="1"/>
        <v>ftllama3.1</v>
      </c>
      <c r="I7" s="4">
        <v>0.97404660327093895</v>
      </c>
      <c r="J7" s="2" t="s">
        <v>2</v>
      </c>
      <c r="K7" t="s">
        <v>2</v>
      </c>
      <c r="L7">
        <f t="shared" si="2"/>
        <v>0</v>
      </c>
      <c r="M7">
        <f t="shared" si="3"/>
        <v>0.97404660327093895</v>
      </c>
      <c r="N7">
        <f t="shared" si="4"/>
        <v>0</v>
      </c>
    </row>
    <row r="8" spans="1:14" x14ac:dyDescent="0.2">
      <c r="A8" s="2">
        <v>7</v>
      </c>
      <c r="B8" s="2">
        <v>7</v>
      </c>
      <c r="C8" s="4">
        <v>0.85310288156781799</v>
      </c>
      <c r="D8" s="4">
        <v>0.52482901896749201</v>
      </c>
      <c r="E8" s="4">
        <v>0.71948821204049196</v>
      </c>
      <c r="F8" s="4">
        <v>0.72111329564026405</v>
      </c>
      <c r="G8" s="4">
        <f t="shared" si="0"/>
        <v>0.85310288156781799</v>
      </c>
      <c r="H8" s="2" t="str">
        <f t="shared" si="1"/>
        <v>ftllama3.1</v>
      </c>
      <c r="I8" s="4">
        <v>0.85310288156781799</v>
      </c>
      <c r="J8" s="2" t="s">
        <v>2</v>
      </c>
      <c r="K8" t="s">
        <v>2</v>
      </c>
      <c r="L8">
        <f t="shared" si="2"/>
        <v>0</v>
      </c>
      <c r="M8">
        <f t="shared" si="3"/>
        <v>0.85310288156781799</v>
      </c>
      <c r="N8">
        <f t="shared" si="4"/>
        <v>0</v>
      </c>
    </row>
    <row r="9" spans="1:14" x14ac:dyDescent="0.2">
      <c r="A9" s="2">
        <v>8</v>
      </c>
      <c r="B9" s="2">
        <v>8</v>
      </c>
      <c r="C9" s="4">
        <v>0.99469330821718405</v>
      </c>
      <c r="D9" s="4">
        <v>0.63503258398600904</v>
      </c>
      <c r="E9" s="4">
        <v>0.97597848687853095</v>
      </c>
      <c r="F9" s="4">
        <v>0.30518971042973603</v>
      </c>
      <c r="G9" s="4">
        <f t="shared" si="0"/>
        <v>0.99469330821718405</v>
      </c>
      <c r="H9" s="2" t="str">
        <f t="shared" si="1"/>
        <v>ftllama3.1</v>
      </c>
      <c r="I9" s="4">
        <v>0.99469330821718405</v>
      </c>
      <c r="J9" s="2" t="s">
        <v>2</v>
      </c>
      <c r="K9" t="s">
        <v>2</v>
      </c>
      <c r="L9">
        <f t="shared" si="2"/>
        <v>0</v>
      </c>
      <c r="M9">
        <f t="shared" si="3"/>
        <v>0.99469330821718405</v>
      </c>
      <c r="N9">
        <f t="shared" si="4"/>
        <v>0</v>
      </c>
    </row>
    <row r="10" spans="1:14" x14ac:dyDescent="0.2">
      <c r="A10" s="2">
        <v>9</v>
      </c>
      <c r="B10" s="2">
        <v>9</v>
      </c>
      <c r="C10" s="4">
        <v>0.87452836888176999</v>
      </c>
      <c r="D10" s="4">
        <v>0.74431703260966697</v>
      </c>
      <c r="E10" s="4">
        <v>0.51486792223794098</v>
      </c>
      <c r="F10" s="4">
        <v>0.46543967808995901</v>
      </c>
      <c r="G10" s="4">
        <f t="shared" si="0"/>
        <v>0.87452836888176999</v>
      </c>
      <c r="H10" s="2" t="str">
        <f t="shared" si="1"/>
        <v>ftllama3.1</v>
      </c>
      <c r="I10" s="4">
        <v>0.87452836888176999</v>
      </c>
      <c r="J10" s="2" t="s">
        <v>2</v>
      </c>
      <c r="K10" t="s">
        <v>2</v>
      </c>
      <c r="L10">
        <f t="shared" si="2"/>
        <v>0</v>
      </c>
      <c r="M10">
        <f t="shared" si="3"/>
        <v>0.87452836888176999</v>
      </c>
      <c r="N10">
        <f t="shared" si="4"/>
        <v>0</v>
      </c>
    </row>
    <row r="11" spans="1:14" x14ac:dyDescent="0.2">
      <c r="A11" s="2">
        <v>10</v>
      </c>
      <c r="B11" s="2">
        <v>10</v>
      </c>
      <c r="C11" s="4">
        <v>0.82028305360249099</v>
      </c>
      <c r="D11" s="4">
        <v>0.59380923765046201</v>
      </c>
      <c r="E11" s="4">
        <v>0.64842288579259599</v>
      </c>
      <c r="F11" s="4">
        <v>0.34155715703964201</v>
      </c>
      <c r="G11" s="4">
        <f t="shared" si="0"/>
        <v>0.82028305360249099</v>
      </c>
      <c r="H11" s="2" t="str">
        <f t="shared" si="1"/>
        <v>ftllama3.1</v>
      </c>
      <c r="I11" s="4">
        <v>0.82028305360249099</v>
      </c>
      <c r="J11" s="2" t="s">
        <v>2</v>
      </c>
      <c r="K11" t="s">
        <v>2</v>
      </c>
      <c r="L11">
        <f t="shared" si="2"/>
        <v>0</v>
      </c>
      <c r="M11">
        <f t="shared" si="3"/>
        <v>0.82028305360249099</v>
      </c>
      <c r="N11">
        <f t="shared" si="4"/>
        <v>0</v>
      </c>
    </row>
    <row r="12" spans="1:14" x14ac:dyDescent="0.2">
      <c r="A12" s="2">
        <v>11</v>
      </c>
      <c r="B12" s="2">
        <v>11</v>
      </c>
      <c r="C12" s="4">
        <v>0.84956690158162795</v>
      </c>
      <c r="D12" s="4">
        <v>0.88952592185565404</v>
      </c>
      <c r="E12" s="4">
        <v>0.48329170133386301</v>
      </c>
      <c r="F12" s="4">
        <v>0.25403771315302098</v>
      </c>
      <c r="G12" s="4">
        <f t="shared" si="0"/>
        <v>0.88952592185565404</v>
      </c>
      <c r="H12" s="2" t="str">
        <f t="shared" si="1"/>
        <v>ftphi4</v>
      </c>
      <c r="I12" s="4">
        <v>0.84956690158162795</v>
      </c>
      <c r="J12" s="2" t="s">
        <v>2</v>
      </c>
      <c r="K12" t="s">
        <v>2</v>
      </c>
      <c r="L12">
        <f t="shared" si="2"/>
        <v>0</v>
      </c>
      <c r="M12">
        <f t="shared" si="3"/>
        <v>0.84956690158162795</v>
      </c>
      <c r="N12">
        <f t="shared" si="4"/>
        <v>0</v>
      </c>
    </row>
    <row r="13" spans="1:14" x14ac:dyDescent="0.2">
      <c r="A13" s="2">
        <v>12</v>
      </c>
      <c r="B13" s="2">
        <v>12</v>
      </c>
      <c r="C13" s="4">
        <v>0.61792261345045896</v>
      </c>
      <c r="D13" s="4">
        <v>0.44359306224754802</v>
      </c>
      <c r="E13" s="4">
        <v>0.42726587568010599</v>
      </c>
      <c r="F13" s="4">
        <v>0.27574389193739202</v>
      </c>
      <c r="G13" s="4">
        <f t="shared" si="0"/>
        <v>0.61792261345045896</v>
      </c>
      <c r="H13" s="2" t="str">
        <f t="shared" si="1"/>
        <v>ftllama3.1</v>
      </c>
      <c r="I13" s="4">
        <v>0.61792261345045896</v>
      </c>
      <c r="J13" s="2" t="s">
        <v>2</v>
      </c>
      <c r="K13" t="s">
        <v>2</v>
      </c>
      <c r="L13">
        <f t="shared" si="2"/>
        <v>0</v>
      </c>
      <c r="M13">
        <f t="shared" si="3"/>
        <v>0.61792261345045896</v>
      </c>
      <c r="N13">
        <f t="shared" si="4"/>
        <v>0</v>
      </c>
    </row>
    <row r="14" spans="1:14" x14ac:dyDescent="0.2">
      <c r="A14" s="2">
        <v>13</v>
      </c>
      <c r="B14" s="2">
        <v>13</v>
      </c>
      <c r="C14" s="4">
        <v>0.631531580856868</v>
      </c>
      <c r="D14" s="4">
        <v>0.40569206944533698</v>
      </c>
      <c r="E14" s="4">
        <v>0.575601020029613</v>
      </c>
      <c r="F14" s="4">
        <v>0.25862713839326501</v>
      </c>
      <c r="G14" s="4">
        <f t="shared" si="0"/>
        <v>0.631531580856868</v>
      </c>
      <c r="H14" s="2" t="str">
        <f t="shared" si="1"/>
        <v>ftllama3.1</v>
      </c>
      <c r="I14" s="4">
        <v>0.631531580856868</v>
      </c>
      <c r="J14" s="2" t="s">
        <v>2</v>
      </c>
      <c r="K14" t="s">
        <v>2</v>
      </c>
      <c r="L14">
        <f t="shared" si="2"/>
        <v>0</v>
      </c>
      <c r="M14">
        <f t="shared" si="3"/>
        <v>0.631531580856868</v>
      </c>
      <c r="N14">
        <f t="shared" si="4"/>
        <v>0</v>
      </c>
    </row>
    <row r="15" spans="1:14" x14ac:dyDescent="0.2">
      <c r="A15" s="2">
        <v>14</v>
      </c>
      <c r="B15" s="2">
        <v>14</v>
      </c>
      <c r="C15" s="4">
        <v>0.69173930202211598</v>
      </c>
      <c r="D15" s="4">
        <v>0.32100189030170401</v>
      </c>
      <c r="E15" s="4">
        <v>0.27776309847831698</v>
      </c>
      <c r="F15" s="4">
        <v>0.27686778647559002</v>
      </c>
      <c r="G15" s="4">
        <f t="shared" si="0"/>
        <v>0.69173930202211598</v>
      </c>
      <c r="H15" s="2" t="str">
        <f t="shared" si="1"/>
        <v>ftllama3.1</v>
      </c>
      <c r="I15" s="4">
        <v>0.69173930202211598</v>
      </c>
      <c r="J15" s="2" t="s">
        <v>2</v>
      </c>
      <c r="K15" t="s">
        <v>2</v>
      </c>
      <c r="L15">
        <f t="shared" si="2"/>
        <v>0</v>
      </c>
      <c r="M15">
        <f t="shared" si="3"/>
        <v>0.69173930202211598</v>
      </c>
      <c r="N15">
        <f t="shared" si="4"/>
        <v>0</v>
      </c>
    </row>
    <row r="16" spans="1:14" x14ac:dyDescent="0.2">
      <c r="A16" s="2">
        <v>15</v>
      </c>
      <c r="B16" s="2">
        <v>15</v>
      </c>
      <c r="C16" s="4">
        <v>0.97171416623251705</v>
      </c>
      <c r="D16" s="4">
        <v>0.73392370215484004</v>
      </c>
      <c r="E16" s="4">
        <v>0.36863827620233802</v>
      </c>
      <c r="F16" s="4">
        <v>0.296924614906311</v>
      </c>
      <c r="G16" s="4">
        <f t="shared" si="0"/>
        <v>0.97171416623251705</v>
      </c>
      <c r="H16" s="2" t="str">
        <f t="shared" si="1"/>
        <v>ftllama3.1</v>
      </c>
      <c r="I16" s="4">
        <v>0.97171416623251705</v>
      </c>
      <c r="J16" s="2" t="s">
        <v>2</v>
      </c>
      <c r="K16" t="s">
        <v>2</v>
      </c>
      <c r="L16">
        <f t="shared" si="2"/>
        <v>0</v>
      </c>
      <c r="M16">
        <f t="shared" si="3"/>
        <v>0.97171416623251705</v>
      </c>
      <c r="N16">
        <f t="shared" si="4"/>
        <v>0</v>
      </c>
    </row>
    <row r="17" spans="1:14" x14ac:dyDescent="0.2">
      <c r="A17" s="2">
        <v>16</v>
      </c>
      <c r="B17" s="2">
        <v>16</v>
      </c>
      <c r="C17" s="4">
        <v>0.87512866854667604</v>
      </c>
      <c r="D17" s="4">
        <v>0.71722647121974403</v>
      </c>
      <c r="E17" s="4">
        <v>0.76019541961806103</v>
      </c>
      <c r="F17" s="4">
        <v>0.32712817915848302</v>
      </c>
      <c r="G17" s="4">
        <f t="shared" si="0"/>
        <v>0.87512866854667604</v>
      </c>
      <c r="H17" s="2" t="str">
        <f t="shared" si="1"/>
        <v>ftllama3.1</v>
      </c>
      <c r="I17" s="4">
        <v>0.87512866854667604</v>
      </c>
      <c r="J17" s="2" t="s">
        <v>2</v>
      </c>
      <c r="K17" t="s">
        <v>2</v>
      </c>
      <c r="L17">
        <f t="shared" si="2"/>
        <v>0</v>
      </c>
      <c r="M17">
        <f t="shared" si="3"/>
        <v>0.87512866854667604</v>
      </c>
      <c r="N17">
        <f t="shared" si="4"/>
        <v>0</v>
      </c>
    </row>
    <row r="18" spans="1:14" x14ac:dyDescent="0.2">
      <c r="A18" s="2">
        <v>17</v>
      </c>
      <c r="B18" s="2">
        <v>17</v>
      </c>
      <c r="C18" s="4">
        <v>0.49813511925084197</v>
      </c>
      <c r="D18" s="4">
        <v>0.56893175925527295</v>
      </c>
      <c r="E18" s="4">
        <v>0.41075872012546999</v>
      </c>
      <c r="F18" s="4">
        <v>0.297160728488649</v>
      </c>
      <c r="G18" s="4">
        <f t="shared" si="0"/>
        <v>0.56893175925527295</v>
      </c>
      <c r="H18" s="2" t="str">
        <f t="shared" si="1"/>
        <v>ftphi4</v>
      </c>
      <c r="I18" s="4">
        <v>0.56893175925527295</v>
      </c>
      <c r="J18" s="2" t="s">
        <v>3</v>
      </c>
      <c r="K18" t="s">
        <v>3</v>
      </c>
      <c r="L18">
        <f t="shared" si="2"/>
        <v>0</v>
      </c>
      <c r="M18">
        <f t="shared" si="3"/>
        <v>0.56893175925527295</v>
      </c>
      <c r="N18">
        <f t="shared" si="4"/>
        <v>0</v>
      </c>
    </row>
    <row r="19" spans="1:14" x14ac:dyDescent="0.2">
      <c r="A19" s="2">
        <v>18</v>
      </c>
      <c r="B19" s="2">
        <v>18</v>
      </c>
      <c r="C19" s="4">
        <v>0.89833536403519698</v>
      </c>
      <c r="D19" s="4">
        <v>0.82108984334128199</v>
      </c>
      <c r="E19" s="4">
        <v>0.45370295047760001</v>
      </c>
      <c r="F19" s="4">
        <v>0.263065960151808</v>
      </c>
      <c r="G19" s="4">
        <f t="shared" si="0"/>
        <v>0.89833536403519698</v>
      </c>
      <c r="H19" s="2" t="str">
        <f t="shared" si="1"/>
        <v>ftllama3.1</v>
      </c>
      <c r="I19" s="4">
        <v>0.89833536403519698</v>
      </c>
      <c r="J19" s="2" t="s">
        <v>2</v>
      </c>
      <c r="K19" t="s">
        <v>2</v>
      </c>
      <c r="L19">
        <f t="shared" si="2"/>
        <v>0</v>
      </c>
      <c r="M19">
        <f t="shared" si="3"/>
        <v>0.89833536403519698</v>
      </c>
      <c r="N19">
        <f t="shared" si="4"/>
        <v>0</v>
      </c>
    </row>
    <row r="20" spans="1:14" x14ac:dyDescent="0.2">
      <c r="A20" s="2">
        <v>19</v>
      </c>
      <c r="B20" s="2">
        <v>19</v>
      </c>
      <c r="C20" s="4">
        <v>0.77844405770301806</v>
      </c>
      <c r="D20" s="4">
        <v>0.45138283031327298</v>
      </c>
      <c r="E20" s="4">
        <v>0.53053296804428096</v>
      </c>
      <c r="F20" s="4">
        <v>0.31965459585189798</v>
      </c>
      <c r="G20" s="4">
        <f t="shared" si="0"/>
        <v>0.77844405770301806</v>
      </c>
      <c r="H20" s="2" t="str">
        <f t="shared" si="1"/>
        <v>ftllama3.1</v>
      </c>
      <c r="I20" s="4">
        <v>0.77844405770301806</v>
      </c>
      <c r="J20" s="2" t="s">
        <v>2</v>
      </c>
      <c r="K20" t="s">
        <v>2</v>
      </c>
      <c r="L20">
        <f t="shared" si="2"/>
        <v>0</v>
      </c>
      <c r="M20">
        <f t="shared" si="3"/>
        <v>0.77844405770301806</v>
      </c>
      <c r="N20">
        <f t="shared" si="4"/>
        <v>0</v>
      </c>
    </row>
    <row r="21" spans="1:14" x14ac:dyDescent="0.2">
      <c r="A21" s="2">
        <v>20</v>
      </c>
      <c r="B21" s="2">
        <v>20</v>
      </c>
      <c r="C21" s="4">
        <v>0.92593260492597296</v>
      </c>
      <c r="D21" s="4">
        <v>0.88480998362813601</v>
      </c>
      <c r="E21" s="4">
        <v>0.62938732504844597</v>
      </c>
      <c r="F21" s="4">
        <v>0.25460513915334398</v>
      </c>
      <c r="G21" s="4">
        <f t="shared" si="0"/>
        <v>0.92593260492597296</v>
      </c>
      <c r="H21" s="2" t="str">
        <f t="shared" si="1"/>
        <v>ftllama3.1</v>
      </c>
      <c r="I21" s="4">
        <v>0.92593260492597296</v>
      </c>
      <c r="J21" s="2" t="s">
        <v>2</v>
      </c>
      <c r="K21" t="s">
        <v>2</v>
      </c>
      <c r="L21">
        <f t="shared" si="2"/>
        <v>0</v>
      </c>
      <c r="M21">
        <f t="shared" si="3"/>
        <v>0.92593260492597296</v>
      </c>
      <c r="N21">
        <f t="shared" si="4"/>
        <v>0</v>
      </c>
    </row>
    <row r="22" spans="1:14" x14ac:dyDescent="0.2">
      <c r="A22" s="2">
        <v>21</v>
      </c>
      <c r="B22" s="2">
        <v>21</v>
      </c>
      <c r="C22" s="4">
        <v>0.87425938504082801</v>
      </c>
      <c r="D22" s="4">
        <v>0.77873498456818702</v>
      </c>
      <c r="E22" s="4">
        <v>0.58852756108556403</v>
      </c>
      <c r="F22" s="4">
        <v>0.37660207578114102</v>
      </c>
      <c r="G22" s="4">
        <f t="shared" si="0"/>
        <v>0.87425938504082801</v>
      </c>
      <c r="H22" s="2" t="str">
        <f t="shared" si="1"/>
        <v>ftllama3.1</v>
      </c>
      <c r="I22" s="4">
        <v>0.87425938504082801</v>
      </c>
      <c r="J22" s="2" t="s">
        <v>2</v>
      </c>
      <c r="K22" t="s">
        <v>2</v>
      </c>
      <c r="L22">
        <f t="shared" si="2"/>
        <v>0</v>
      </c>
      <c r="M22">
        <f t="shared" si="3"/>
        <v>0.87425938504082801</v>
      </c>
      <c r="N22">
        <f t="shared" si="4"/>
        <v>0</v>
      </c>
    </row>
    <row r="23" spans="1:14" x14ac:dyDescent="0.2">
      <c r="A23" s="2">
        <v>22</v>
      </c>
      <c r="B23" s="2">
        <v>22</v>
      </c>
      <c r="C23" s="4">
        <v>0.91749706694057998</v>
      </c>
      <c r="D23" s="4">
        <v>0.86233611958367395</v>
      </c>
      <c r="E23" s="4">
        <v>0.82965118629591805</v>
      </c>
      <c r="F23" s="4">
        <v>0.244915546263967</v>
      </c>
      <c r="G23" s="4">
        <f t="shared" si="0"/>
        <v>0.91749706694057998</v>
      </c>
      <c r="H23" s="2" t="str">
        <f t="shared" si="1"/>
        <v>ftllama3.1</v>
      </c>
      <c r="I23" s="4">
        <v>0.91749706694057998</v>
      </c>
      <c r="J23" s="2" t="s">
        <v>2</v>
      </c>
      <c r="K23" t="s">
        <v>2</v>
      </c>
      <c r="L23">
        <f t="shared" si="2"/>
        <v>0</v>
      </c>
      <c r="M23">
        <f t="shared" si="3"/>
        <v>0.91749706694057998</v>
      </c>
      <c r="N23">
        <f t="shared" si="4"/>
        <v>0</v>
      </c>
    </row>
    <row r="24" spans="1:14" x14ac:dyDescent="0.2">
      <c r="A24" s="2">
        <v>23</v>
      </c>
      <c r="B24" s="2">
        <v>23</v>
      </c>
      <c r="C24" s="4">
        <v>0.93530612502779198</v>
      </c>
      <c r="D24" s="4">
        <v>0.79649948137146998</v>
      </c>
      <c r="E24" s="4">
        <v>0.82925473366464797</v>
      </c>
      <c r="F24" s="4">
        <v>0.26013160433088001</v>
      </c>
      <c r="G24" s="4">
        <f t="shared" si="0"/>
        <v>0.93530612502779198</v>
      </c>
      <c r="H24" s="2" t="str">
        <f t="shared" si="1"/>
        <v>ftllama3.1</v>
      </c>
      <c r="I24" s="4">
        <v>0.93530612502779198</v>
      </c>
      <c r="J24" s="2" t="s">
        <v>2</v>
      </c>
      <c r="K24" t="s">
        <v>2</v>
      </c>
      <c r="L24">
        <f t="shared" si="2"/>
        <v>0</v>
      </c>
      <c r="M24">
        <f t="shared" si="3"/>
        <v>0.93530612502779198</v>
      </c>
      <c r="N24">
        <f t="shared" si="4"/>
        <v>0</v>
      </c>
    </row>
    <row r="25" spans="1:14" x14ac:dyDescent="0.2">
      <c r="A25" s="2">
        <v>24</v>
      </c>
      <c r="B25" s="2">
        <v>24</v>
      </c>
      <c r="C25" s="4">
        <v>0.78516542826379998</v>
      </c>
      <c r="D25" s="4">
        <v>0.66098970259938905</v>
      </c>
      <c r="E25" s="4">
        <v>0.71575094631739999</v>
      </c>
      <c r="F25" s="4">
        <v>0.36382668571812699</v>
      </c>
      <c r="G25" s="4">
        <f t="shared" si="0"/>
        <v>0.78516542826379998</v>
      </c>
      <c r="H25" s="2" t="str">
        <f t="shared" si="1"/>
        <v>ftllama3.1</v>
      </c>
      <c r="I25" s="4">
        <v>0.78516542826379998</v>
      </c>
      <c r="J25" s="2" t="s">
        <v>2</v>
      </c>
      <c r="K25" t="s">
        <v>2</v>
      </c>
      <c r="L25">
        <f t="shared" si="2"/>
        <v>0</v>
      </c>
      <c r="M25">
        <f t="shared" si="3"/>
        <v>0.78516542826379998</v>
      </c>
      <c r="N25">
        <f t="shared" si="4"/>
        <v>0</v>
      </c>
    </row>
    <row r="26" spans="1:14" x14ac:dyDescent="0.2">
      <c r="A26" s="2">
        <v>25</v>
      </c>
      <c r="B26" s="2">
        <v>25</v>
      </c>
      <c r="C26" s="4">
        <v>0.92134819115911204</v>
      </c>
      <c r="D26" s="4">
        <v>0.96096548352922695</v>
      </c>
      <c r="E26" s="4">
        <v>0.49078185728618001</v>
      </c>
      <c r="F26" s="4">
        <v>0.30038819227899799</v>
      </c>
      <c r="G26" s="4">
        <f t="shared" si="0"/>
        <v>0.96096548352922695</v>
      </c>
      <c r="H26" s="2" t="str">
        <f t="shared" si="1"/>
        <v>ftphi4</v>
      </c>
      <c r="I26" s="4">
        <v>0.96096548352922695</v>
      </c>
      <c r="J26" s="2" t="s">
        <v>3</v>
      </c>
      <c r="K26" t="s">
        <v>3</v>
      </c>
      <c r="L26">
        <f t="shared" si="2"/>
        <v>0</v>
      </c>
      <c r="M26">
        <f t="shared" si="3"/>
        <v>0.96096548352922695</v>
      </c>
      <c r="N26">
        <f t="shared" si="4"/>
        <v>0</v>
      </c>
    </row>
    <row r="27" spans="1:14" x14ac:dyDescent="0.2">
      <c r="A27" s="2">
        <v>26</v>
      </c>
      <c r="B27" s="2">
        <v>26</v>
      </c>
      <c r="C27" s="4">
        <v>0.69426895890917095</v>
      </c>
      <c r="D27" s="4">
        <v>0.433326290334974</v>
      </c>
      <c r="E27" s="4">
        <v>0.41988870842116199</v>
      </c>
      <c r="F27" s="4">
        <v>0.285097758259092</v>
      </c>
      <c r="G27" s="4">
        <f t="shared" si="0"/>
        <v>0.69426895890917095</v>
      </c>
      <c r="H27" s="2" t="str">
        <f t="shared" si="1"/>
        <v>ftllama3.1</v>
      </c>
      <c r="I27" s="4">
        <v>0.69426895890917095</v>
      </c>
      <c r="J27" s="2" t="s">
        <v>2</v>
      </c>
      <c r="K27" t="s">
        <v>2</v>
      </c>
      <c r="L27">
        <f t="shared" si="2"/>
        <v>0</v>
      </c>
      <c r="M27">
        <f t="shared" si="3"/>
        <v>0.69426895890917095</v>
      </c>
      <c r="N27">
        <f t="shared" si="4"/>
        <v>0</v>
      </c>
    </row>
    <row r="28" spans="1:14" x14ac:dyDescent="0.2">
      <c r="A28" s="2">
        <v>27</v>
      </c>
      <c r="B28" s="2">
        <v>27</v>
      </c>
      <c r="C28" s="4">
        <v>0.72639167649405301</v>
      </c>
      <c r="D28" s="4">
        <v>0.37426781739507398</v>
      </c>
      <c r="E28" s="4">
        <v>0.664405309302466</v>
      </c>
      <c r="F28" s="4">
        <v>0.25869231607232701</v>
      </c>
      <c r="G28" s="4">
        <f t="shared" si="0"/>
        <v>0.72639167649405301</v>
      </c>
      <c r="H28" s="2" t="str">
        <f t="shared" si="1"/>
        <v>ftllama3.1</v>
      </c>
      <c r="I28" s="4">
        <v>0.72639167649405301</v>
      </c>
      <c r="J28" s="2" t="s">
        <v>2</v>
      </c>
      <c r="K28" t="s">
        <v>2</v>
      </c>
      <c r="L28">
        <f t="shared" si="2"/>
        <v>0</v>
      </c>
      <c r="M28">
        <f t="shared" si="3"/>
        <v>0.72639167649405301</v>
      </c>
      <c r="N28">
        <f t="shared" si="4"/>
        <v>0</v>
      </c>
    </row>
    <row r="29" spans="1:14" x14ac:dyDescent="0.2">
      <c r="A29" s="2">
        <v>28</v>
      </c>
      <c r="B29" s="2">
        <v>28</v>
      </c>
      <c r="C29" s="4">
        <v>0.84152904238019599</v>
      </c>
      <c r="D29" s="4">
        <v>0.52924862887178103</v>
      </c>
      <c r="E29" s="4">
        <v>0.79221045460019701</v>
      </c>
      <c r="F29" s="4">
        <v>0.26921361046178</v>
      </c>
      <c r="G29" s="4">
        <f t="shared" si="0"/>
        <v>0.84152904238019599</v>
      </c>
      <c r="H29" s="2" t="str">
        <f t="shared" si="1"/>
        <v>ftllama3.1</v>
      </c>
      <c r="I29" s="4">
        <v>0.84152904238019599</v>
      </c>
      <c r="J29" s="2" t="s">
        <v>2</v>
      </c>
      <c r="K29" t="s">
        <v>2</v>
      </c>
      <c r="L29">
        <f t="shared" si="2"/>
        <v>0</v>
      </c>
      <c r="M29">
        <f t="shared" si="3"/>
        <v>0.84152904238019599</v>
      </c>
      <c r="N29">
        <f t="shared" si="4"/>
        <v>0</v>
      </c>
    </row>
    <row r="30" spans="1:14" x14ac:dyDescent="0.2">
      <c r="A30" s="2">
        <v>29</v>
      </c>
      <c r="B30" s="2">
        <v>29</v>
      </c>
      <c r="C30" s="4">
        <v>0.88924754304545195</v>
      </c>
      <c r="D30" s="4">
        <v>0.66688667791230305</v>
      </c>
      <c r="E30" s="4">
        <v>0.87697093955108096</v>
      </c>
      <c r="F30" s="4">
        <v>0.32338056394032</v>
      </c>
      <c r="G30" s="4">
        <f t="shared" si="0"/>
        <v>0.88924754304545195</v>
      </c>
      <c r="H30" s="2" t="str">
        <f t="shared" si="1"/>
        <v>ftllama3.1</v>
      </c>
      <c r="I30" s="4">
        <v>0.88924754304545195</v>
      </c>
      <c r="J30" s="2" t="s">
        <v>2</v>
      </c>
      <c r="K30" t="s">
        <v>2</v>
      </c>
      <c r="L30">
        <f t="shared" si="2"/>
        <v>0</v>
      </c>
      <c r="M30">
        <f t="shared" si="3"/>
        <v>0.88924754304545195</v>
      </c>
      <c r="N30">
        <f t="shared" si="4"/>
        <v>0</v>
      </c>
    </row>
    <row r="31" spans="1:14" x14ac:dyDescent="0.2">
      <c r="A31" s="2">
        <v>30</v>
      </c>
      <c r="B31" s="2">
        <v>30</v>
      </c>
      <c r="C31" s="4">
        <v>0.45068442353180399</v>
      </c>
      <c r="D31" s="4">
        <v>0.327474577512059</v>
      </c>
      <c r="E31" s="4">
        <v>0.38843440881797198</v>
      </c>
      <c r="F31" s="4">
        <v>0.320570865699223</v>
      </c>
      <c r="G31" s="4">
        <f t="shared" si="0"/>
        <v>0.45068442353180399</v>
      </c>
      <c r="H31" s="2" t="str">
        <f t="shared" si="1"/>
        <v>ftllama3.1</v>
      </c>
      <c r="I31" s="4">
        <v>0.45068442353180399</v>
      </c>
      <c r="J31" s="2" t="s">
        <v>2</v>
      </c>
      <c r="K31" t="s">
        <v>2</v>
      </c>
      <c r="L31">
        <f t="shared" si="2"/>
        <v>0</v>
      </c>
      <c r="M31">
        <f t="shared" si="3"/>
        <v>0.45068442353180399</v>
      </c>
      <c r="N31">
        <f t="shared" si="4"/>
        <v>0</v>
      </c>
    </row>
    <row r="32" spans="1:14" x14ac:dyDescent="0.2">
      <c r="A32" s="2">
        <v>31</v>
      </c>
      <c r="B32" s="2">
        <v>31</v>
      </c>
      <c r="C32" s="4">
        <v>0.61884374703679701</v>
      </c>
      <c r="D32" s="4">
        <v>0.51054891773632505</v>
      </c>
      <c r="E32" s="4">
        <v>0.53770937749317704</v>
      </c>
      <c r="F32" s="4">
        <v>0.31240015413079902</v>
      </c>
      <c r="G32" s="4">
        <f t="shared" si="0"/>
        <v>0.61884374703679701</v>
      </c>
      <c r="H32" s="2" t="str">
        <f t="shared" si="1"/>
        <v>ftllama3.1</v>
      </c>
      <c r="I32" s="4">
        <v>0.61884374703679701</v>
      </c>
      <c r="J32" s="2" t="s">
        <v>2</v>
      </c>
      <c r="K32" t="s">
        <v>2</v>
      </c>
      <c r="L32">
        <f t="shared" si="2"/>
        <v>0</v>
      </c>
      <c r="M32">
        <f t="shared" si="3"/>
        <v>0.61884374703679701</v>
      </c>
      <c r="N32">
        <f t="shared" si="4"/>
        <v>0</v>
      </c>
    </row>
    <row r="33" spans="1:14" x14ac:dyDescent="0.2">
      <c r="A33" s="2">
        <v>32</v>
      </c>
      <c r="B33" s="2">
        <v>32</v>
      </c>
      <c r="C33" s="4">
        <v>0.81312957746641901</v>
      </c>
      <c r="D33" s="4">
        <v>0.71649297560964298</v>
      </c>
      <c r="E33" s="4">
        <v>0.38605196603706898</v>
      </c>
      <c r="F33" s="4">
        <v>0.25554881010736702</v>
      </c>
      <c r="G33" s="4">
        <f t="shared" si="0"/>
        <v>0.81312957746641901</v>
      </c>
      <c r="H33" s="2" t="str">
        <f t="shared" si="1"/>
        <v>ftllama3.1</v>
      </c>
      <c r="I33" s="4">
        <v>0.81312957746641901</v>
      </c>
      <c r="J33" s="2" t="s">
        <v>2</v>
      </c>
      <c r="K33" t="s">
        <v>2</v>
      </c>
      <c r="L33">
        <f t="shared" si="2"/>
        <v>0</v>
      </c>
      <c r="M33">
        <f t="shared" si="3"/>
        <v>0.81312957746641901</v>
      </c>
      <c r="N33">
        <f t="shared" si="4"/>
        <v>0</v>
      </c>
    </row>
    <row r="34" spans="1:14" x14ac:dyDescent="0.2">
      <c r="A34" s="2">
        <v>33</v>
      </c>
      <c r="B34" s="2">
        <v>33</v>
      </c>
      <c r="C34" s="4">
        <v>0.60035094874245698</v>
      </c>
      <c r="D34" s="4">
        <v>0.397239409174237</v>
      </c>
      <c r="E34" s="4">
        <v>0.37745539546012802</v>
      </c>
      <c r="F34" s="4">
        <v>0.29436245262622801</v>
      </c>
      <c r="G34" s="4">
        <f t="shared" si="0"/>
        <v>0.60035094874245698</v>
      </c>
      <c r="H34" s="2" t="str">
        <f t="shared" si="1"/>
        <v>ftllama3.1</v>
      </c>
      <c r="I34" s="4">
        <v>0.60035094874245698</v>
      </c>
      <c r="J34" s="2" t="s">
        <v>2</v>
      </c>
      <c r="K34" t="s">
        <v>2</v>
      </c>
      <c r="L34">
        <f t="shared" si="2"/>
        <v>0</v>
      </c>
      <c r="M34">
        <f t="shared" si="3"/>
        <v>0.60035094874245698</v>
      </c>
      <c r="N34">
        <f t="shared" si="4"/>
        <v>0</v>
      </c>
    </row>
    <row r="35" spans="1:14" x14ac:dyDescent="0.2">
      <c r="A35" s="2">
        <v>34</v>
      </c>
      <c r="B35" s="2">
        <v>34</v>
      </c>
      <c r="C35" s="4">
        <v>0.69809177517890897</v>
      </c>
      <c r="D35" s="4">
        <v>0.464295576725687</v>
      </c>
      <c r="E35" s="4">
        <v>0.60451851657458699</v>
      </c>
      <c r="F35" s="4">
        <v>0.26596976390906701</v>
      </c>
      <c r="G35" s="4">
        <f t="shared" si="0"/>
        <v>0.69809177517890897</v>
      </c>
      <c r="H35" s="2" t="str">
        <f t="shared" si="1"/>
        <v>ftllama3.1</v>
      </c>
      <c r="I35" s="4">
        <v>0.69809177517890897</v>
      </c>
      <c r="J35" s="2" t="s">
        <v>2</v>
      </c>
      <c r="K35" t="s">
        <v>2</v>
      </c>
      <c r="L35">
        <f t="shared" si="2"/>
        <v>0</v>
      </c>
      <c r="M35">
        <f t="shared" si="3"/>
        <v>0.69809177517890897</v>
      </c>
      <c r="N35">
        <f t="shared" si="4"/>
        <v>0</v>
      </c>
    </row>
    <row r="36" spans="1:14" x14ac:dyDescent="0.2">
      <c r="A36" s="2">
        <v>35</v>
      </c>
      <c r="B36" s="2">
        <v>35</v>
      </c>
      <c r="C36" s="4">
        <v>0.77801793302808397</v>
      </c>
      <c r="D36" s="4">
        <v>0.56294615907328405</v>
      </c>
      <c r="E36" s="4">
        <v>0.59544288856642502</v>
      </c>
      <c r="F36" s="4">
        <v>0.265018140418188</v>
      </c>
      <c r="G36" s="4">
        <f t="shared" si="0"/>
        <v>0.77801793302808397</v>
      </c>
      <c r="H36" s="2" t="str">
        <f t="shared" si="1"/>
        <v>ftllama3.1</v>
      </c>
      <c r="I36" s="4">
        <v>0.77801793302808397</v>
      </c>
      <c r="J36" s="2" t="s">
        <v>2</v>
      </c>
      <c r="K36" t="s">
        <v>2</v>
      </c>
      <c r="L36">
        <f t="shared" si="2"/>
        <v>0</v>
      </c>
      <c r="M36">
        <f t="shared" si="3"/>
        <v>0.77801793302808397</v>
      </c>
      <c r="N36">
        <f t="shared" si="4"/>
        <v>0</v>
      </c>
    </row>
    <row r="37" spans="1:14" x14ac:dyDescent="0.2">
      <c r="A37" s="2">
        <v>36</v>
      </c>
      <c r="B37" s="2">
        <v>36</v>
      </c>
      <c r="C37" s="4">
        <v>0.695628002711704</v>
      </c>
      <c r="D37" s="4">
        <v>0.42738315079893302</v>
      </c>
      <c r="E37" s="4">
        <v>0.57181971158300104</v>
      </c>
      <c r="F37" s="4">
        <v>0.303512179851532</v>
      </c>
      <c r="G37" s="4">
        <f t="shared" si="0"/>
        <v>0.695628002711704</v>
      </c>
      <c r="H37" s="2" t="str">
        <f t="shared" si="1"/>
        <v>ftllama3.1</v>
      </c>
      <c r="I37" s="4">
        <v>0.695628002711704</v>
      </c>
      <c r="J37" s="2" t="s">
        <v>2</v>
      </c>
      <c r="K37" t="s">
        <v>2</v>
      </c>
      <c r="L37">
        <f t="shared" si="2"/>
        <v>0</v>
      </c>
      <c r="M37">
        <f t="shared" si="3"/>
        <v>0.695628002711704</v>
      </c>
      <c r="N37">
        <f t="shared" si="4"/>
        <v>0</v>
      </c>
    </row>
    <row r="38" spans="1:14" x14ac:dyDescent="0.2">
      <c r="A38" s="2">
        <v>37</v>
      </c>
      <c r="B38" s="2">
        <v>37</v>
      </c>
      <c r="C38" s="4">
        <v>0.88332188129425004</v>
      </c>
      <c r="D38" s="4">
        <v>0.67859752774238502</v>
      </c>
      <c r="E38" s="4">
        <v>0.52933162195341898</v>
      </c>
      <c r="F38" s="4">
        <v>0.46419368812015999</v>
      </c>
      <c r="G38" s="4">
        <f t="shared" si="0"/>
        <v>0.88332188129425004</v>
      </c>
      <c r="H38" s="2" t="str">
        <f t="shared" si="1"/>
        <v>ftllama3.1</v>
      </c>
      <c r="I38" s="4">
        <v>0.88332188129425004</v>
      </c>
      <c r="J38" s="2" t="s">
        <v>2</v>
      </c>
      <c r="K38" t="s">
        <v>2</v>
      </c>
      <c r="L38">
        <f t="shared" si="2"/>
        <v>0</v>
      </c>
      <c r="M38">
        <f t="shared" si="3"/>
        <v>0.88332188129425004</v>
      </c>
      <c r="N38">
        <f t="shared" si="4"/>
        <v>0</v>
      </c>
    </row>
    <row r="39" spans="1:14" x14ac:dyDescent="0.2">
      <c r="A39" s="2">
        <v>38</v>
      </c>
      <c r="B39" s="2">
        <v>38</v>
      </c>
      <c r="C39" s="4">
        <v>0.76508205107280103</v>
      </c>
      <c r="D39" s="4">
        <v>0.55457142719200603</v>
      </c>
      <c r="E39" s="4">
        <v>0.82728491425514195</v>
      </c>
      <c r="F39" s="4">
        <v>0.31561056034905499</v>
      </c>
      <c r="G39" s="4">
        <f t="shared" si="0"/>
        <v>0.82728491425514195</v>
      </c>
      <c r="H39" s="2" t="str">
        <f t="shared" si="1"/>
        <v>llama3.1</v>
      </c>
      <c r="I39" s="4">
        <v>0.76508205107280103</v>
      </c>
      <c r="J39" s="2" t="s">
        <v>2</v>
      </c>
      <c r="K39" t="s">
        <v>2</v>
      </c>
      <c r="L39">
        <f t="shared" si="2"/>
        <v>0</v>
      </c>
      <c r="M39">
        <f t="shared" si="3"/>
        <v>0.76508205107280103</v>
      </c>
      <c r="N39">
        <f t="shared" si="4"/>
        <v>0</v>
      </c>
    </row>
    <row r="40" spans="1:14" x14ac:dyDescent="0.2">
      <c r="A40" s="2">
        <v>39</v>
      </c>
      <c r="B40" s="2">
        <v>39</v>
      </c>
      <c r="C40" s="4">
        <v>0.831827041932514</v>
      </c>
      <c r="D40" s="4">
        <v>0.56621142796107704</v>
      </c>
      <c r="E40" s="4">
        <v>0.76226990818977303</v>
      </c>
      <c r="F40" s="4">
        <v>0.48509131584848603</v>
      </c>
      <c r="G40" s="4">
        <f t="shared" si="0"/>
        <v>0.831827041932514</v>
      </c>
      <c r="H40" s="2" t="str">
        <f t="shared" si="1"/>
        <v>ftllama3.1</v>
      </c>
      <c r="I40" s="4">
        <v>0.831827041932514</v>
      </c>
      <c r="J40" s="2" t="s">
        <v>2</v>
      </c>
      <c r="K40" t="s">
        <v>2</v>
      </c>
      <c r="L40">
        <f t="shared" si="2"/>
        <v>0</v>
      </c>
      <c r="M40">
        <f t="shared" si="3"/>
        <v>0.831827041932514</v>
      </c>
      <c r="N40">
        <f t="shared" si="4"/>
        <v>0</v>
      </c>
    </row>
    <row r="41" spans="1:14" x14ac:dyDescent="0.2">
      <c r="A41" s="2">
        <v>40</v>
      </c>
      <c r="B41" s="2">
        <v>40</v>
      </c>
      <c r="C41" s="4">
        <v>0.83707904815673795</v>
      </c>
      <c r="D41" s="4">
        <v>0.26350291456495001</v>
      </c>
      <c r="E41" s="4">
        <v>0.25962077549525597</v>
      </c>
      <c r="F41" s="4">
        <v>0.24976467107023501</v>
      </c>
      <c r="G41" s="4">
        <f t="shared" si="0"/>
        <v>0.83707904815673795</v>
      </c>
      <c r="H41" s="2" t="str">
        <f t="shared" si="1"/>
        <v>ftllama3.1</v>
      </c>
      <c r="I41" s="4">
        <v>0.83707904815673795</v>
      </c>
      <c r="J41" s="2" t="s">
        <v>2</v>
      </c>
      <c r="K41" t="s">
        <v>2</v>
      </c>
      <c r="L41">
        <f t="shared" si="2"/>
        <v>0</v>
      </c>
      <c r="M41">
        <f t="shared" si="3"/>
        <v>0.83707904815673795</v>
      </c>
      <c r="N41">
        <f t="shared" si="4"/>
        <v>0</v>
      </c>
    </row>
    <row r="42" spans="1:14" x14ac:dyDescent="0.2">
      <c r="A42" s="2">
        <v>41</v>
      </c>
      <c r="B42" s="2">
        <v>41</v>
      </c>
      <c r="C42" s="4">
        <v>0.98647649628775402</v>
      </c>
      <c r="D42" s="4">
        <v>0.25645468745912797</v>
      </c>
      <c r="E42" s="4">
        <v>0.571044009923934</v>
      </c>
      <c r="F42" s="4">
        <v>0.25031153389385702</v>
      </c>
      <c r="G42" s="4">
        <f t="shared" si="0"/>
        <v>0.98647649628775402</v>
      </c>
      <c r="H42" s="2" t="str">
        <f t="shared" si="1"/>
        <v>ftllama3.1</v>
      </c>
      <c r="I42" s="4">
        <v>0.98647649628775402</v>
      </c>
      <c r="J42" s="2" t="s">
        <v>2</v>
      </c>
      <c r="K42" t="s">
        <v>2</v>
      </c>
      <c r="L42">
        <f t="shared" si="2"/>
        <v>0</v>
      </c>
      <c r="M42">
        <f t="shared" si="3"/>
        <v>0.98647649628775402</v>
      </c>
      <c r="N42">
        <f t="shared" si="4"/>
        <v>0</v>
      </c>
    </row>
    <row r="43" spans="1:14" x14ac:dyDescent="0.2">
      <c r="A43" s="2">
        <v>42</v>
      </c>
      <c r="B43" s="2">
        <v>42</v>
      </c>
      <c r="C43" s="4">
        <v>0.93295725584030098</v>
      </c>
      <c r="D43" s="4">
        <v>0.29149400634424999</v>
      </c>
      <c r="E43" s="4">
        <v>0.45126415916851498</v>
      </c>
      <c r="F43" s="4">
        <v>0.25658095053264002</v>
      </c>
      <c r="G43" s="4">
        <f t="shared" si="0"/>
        <v>0.93295725584030098</v>
      </c>
      <c r="H43" s="2" t="str">
        <f t="shared" si="1"/>
        <v>ftllama3.1</v>
      </c>
      <c r="I43" s="4">
        <v>0.93295725584030098</v>
      </c>
      <c r="J43" s="2" t="s">
        <v>2</v>
      </c>
      <c r="K43" t="s">
        <v>2</v>
      </c>
      <c r="L43">
        <f t="shared" si="2"/>
        <v>0</v>
      </c>
      <c r="M43">
        <f t="shared" si="3"/>
        <v>0.93295725584030098</v>
      </c>
      <c r="N43">
        <f t="shared" si="4"/>
        <v>0</v>
      </c>
    </row>
    <row r="44" spans="1:14" x14ac:dyDescent="0.2">
      <c r="A44" s="2">
        <v>43</v>
      </c>
      <c r="B44" s="2">
        <v>43</v>
      </c>
      <c r="C44" s="4">
        <v>0.79757356728826201</v>
      </c>
      <c r="D44" s="4">
        <v>0.82302946703774504</v>
      </c>
      <c r="E44" s="4">
        <v>0.53669342398643405</v>
      </c>
      <c r="F44" s="4">
        <v>0.44675102233886699</v>
      </c>
      <c r="G44" s="4">
        <f t="shared" si="0"/>
        <v>0.82302946703774504</v>
      </c>
      <c r="H44" s="2" t="str">
        <f t="shared" si="1"/>
        <v>ftphi4</v>
      </c>
      <c r="I44" s="4">
        <v>0.79757356728826201</v>
      </c>
      <c r="J44" s="2" t="s">
        <v>2</v>
      </c>
      <c r="K44" t="s">
        <v>2</v>
      </c>
      <c r="L44">
        <f t="shared" si="2"/>
        <v>0</v>
      </c>
      <c r="M44">
        <f t="shared" si="3"/>
        <v>0.79757356728826201</v>
      </c>
      <c r="N44">
        <f t="shared" si="4"/>
        <v>0</v>
      </c>
    </row>
    <row r="45" spans="1:14" x14ac:dyDescent="0.2">
      <c r="A45" s="2">
        <v>44</v>
      </c>
      <c r="B45" s="2">
        <v>44</v>
      </c>
      <c r="C45" s="4">
        <v>0.81801019055502699</v>
      </c>
      <c r="D45" s="4">
        <v>0.52429169075829596</v>
      </c>
      <c r="E45" s="4">
        <v>0.55196085827691199</v>
      </c>
      <c r="F45" s="4">
        <v>0.44523509698254699</v>
      </c>
      <c r="G45" s="4">
        <f t="shared" si="0"/>
        <v>0.81801019055502699</v>
      </c>
      <c r="H45" s="2" t="str">
        <f t="shared" si="1"/>
        <v>ftllama3.1</v>
      </c>
      <c r="I45" s="4">
        <v>0.81801019055502699</v>
      </c>
      <c r="J45" s="2" t="s">
        <v>2</v>
      </c>
      <c r="K45" t="s">
        <v>2</v>
      </c>
      <c r="L45">
        <f t="shared" si="2"/>
        <v>0</v>
      </c>
      <c r="M45">
        <f t="shared" si="3"/>
        <v>0.81801019055502699</v>
      </c>
      <c r="N45">
        <f t="shared" si="4"/>
        <v>0</v>
      </c>
    </row>
    <row r="46" spans="1:14" x14ac:dyDescent="0.2">
      <c r="A46" s="2">
        <v>45</v>
      </c>
      <c r="B46" s="2">
        <v>45</v>
      </c>
      <c r="C46" s="4">
        <v>0.69868351135935103</v>
      </c>
      <c r="D46" s="4">
        <v>0.29389525311333697</v>
      </c>
      <c r="E46" s="4">
        <v>0.25311386500086103</v>
      </c>
      <c r="F46" s="4">
        <v>0.25916643100125403</v>
      </c>
      <c r="G46" s="4">
        <f t="shared" si="0"/>
        <v>0.69868351135935103</v>
      </c>
      <c r="H46" s="2" t="str">
        <f t="shared" si="1"/>
        <v>ftllama3.1</v>
      </c>
      <c r="I46" s="4">
        <v>0.69868351135935103</v>
      </c>
      <c r="J46" s="2" t="s">
        <v>2</v>
      </c>
      <c r="K46" t="s">
        <v>2</v>
      </c>
      <c r="L46">
        <f t="shared" si="2"/>
        <v>0</v>
      </c>
      <c r="M46">
        <f t="shared" si="3"/>
        <v>0.69868351135935103</v>
      </c>
      <c r="N46">
        <f t="shared" si="4"/>
        <v>0</v>
      </c>
    </row>
    <row r="47" spans="1:14" x14ac:dyDescent="0.2">
      <c r="A47" s="2">
        <v>46</v>
      </c>
      <c r="B47" s="2">
        <v>46</v>
      </c>
      <c r="C47" s="4">
        <v>0.33086721684251502</v>
      </c>
      <c r="D47" s="4">
        <v>0.45353069816316799</v>
      </c>
      <c r="E47" s="4">
        <v>0.307969972917011</v>
      </c>
      <c r="F47" s="4">
        <v>0.40640481625284403</v>
      </c>
      <c r="G47" s="4">
        <f t="shared" si="0"/>
        <v>0.45353069816316799</v>
      </c>
      <c r="H47" s="2" t="str">
        <f t="shared" si="1"/>
        <v>ftphi4</v>
      </c>
      <c r="I47" s="4">
        <v>0.40640481625284403</v>
      </c>
      <c r="J47" s="2" t="s">
        <v>7</v>
      </c>
      <c r="K47" t="s">
        <v>7</v>
      </c>
      <c r="L47">
        <f t="shared" si="2"/>
        <v>0</v>
      </c>
      <c r="M47">
        <f t="shared" si="3"/>
        <v>0.40640481625284403</v>
      </c>
      <c r="N47">
        <f t="shared" si="4"/>
        <v>0</v>
      </c>
    </row>
    <row r="48" spans="1:14" x14ac:dyDescent="0.2">
      <c r="A48" s="2">
        <v>47</v>
      </c>
      <c r="B48" s="2">
        <v>47</v>
      </c>
      <c r="C48" s="4">
        <v>0.84044902409825994</v>
      </c>
      <c r="D48" s="4">
        <v>0.81503998722348803</v>
      </c>
      <c r="E48" s="4">
        <v>0.752748167514801</v>
      </c>
      <c r="F48" s="4">
        <v>0.69985362972531995</v>
      </c>
      <c r="G48" s="4">
        <f t="shared" si="0"/>
        <v>0.84044902409825994</v>
      </c>
      <c r="H48" s="2" t="str">
        <f t="shared" si="1"/>
        <v>ftllama3.1</v>
      </c>
      <c r="I48" s="4">
        <v>0.84044902409825994</v>
      </c>
      <c r="J48" s="2" t="s">
        <v>2</v>
      </c>
      <c r="K48" t="s">
        <v>2</v>
      </c>
      <c r="L48">
        <f t="shared" si="2"/>
        <v>0</v>
      </c>
      <c r="M48">
        <f t="shared" si="3"/>
        <v>0.84044902409825994</v>
      </c>
      <c r="N48">
        <f t="shared" si="4"/>
        <v>0</v>
      </c>
    </row>
    <row r="49" spans="1:14" x14ac:dyDescent="0.2">
      <c r="A49" s="2">
        <v>48</v>
      </c>
      <c r="B49" s="2">
        <v>48</v>
      </c>
      <c r="C49" s="4">
        <v>0.76389904107366202</v>
      </c>
      <c r="D49" s="4">
        <v>0.63502092616898598</v>
      </c>
      <c r="E49" s="4">
        <v>0.60893276844705801</v>
      </c>
      <c r="F49" s="4">
        <v>0.57891679661614504</v>
      </c>
      <c r="G49" s="4">
        <f t="shared" si="0"/>
        <v>0.76389904107366202</v>
      </c>
      <c r="H49" s="2" t="str">
        <f t="shared" si="1"/>
        <v>ftllama3.1</v>
      </c>
      <c r="I49" s="4">
        <v>0.76389904107366202</v>
      </c>
      <c r="J49" s="2" t="s">
        <v>2</v>
      </c>
      <c r="K49" t="s">
        <v>2</v>
      </c>
      <c r="L49">
        <f t="shared" si="2"/>
        <v>0</v>
      </c>
      <c r="M49">
        <f t="shared" si="3"/>
        <v>0.76389904107366202</v>
      </c>
      <c r="N49">
        <f t="shared" si="4"/>
        <v>0</v>
      </c>
    </row>
    <row r="50" spans="1:14" x14ac:dyDescent="0.2">
      <c r="A50" s="2">
        <v>49</v>
      </c>
      <c r="B50" s="2">
        <v>49</v>
      </c>
      <c r="C50" s="4">
        <v>0.92584827968052397</v>
      </c>
      <c r="D50" s="4">
        <v>0.64844053345067099</v>
      </c>
      <c r="E50" s="4">
        <v>0.76525499182087997</v>
      </c>
      <c r="F50" s="4">
        <v>0.248579127447945</v>
      </c>
      <c r="G50" s="4">
        <f t="shared" si="0"/>
        <v>0.92584827968052397</v>
      </c>
      <c r="H50" s="2" t="str">
        <f t="shared" si="1"/>
        <v>ftllama3.1</v>
      </c>
      <c r="I50" s="4">
        <v>0.92584827968052397</v>
      </c>
      <c r="J50" s="2" t="s">
        <v>2</v>
      </c>
      <c r="K50" t="s">
        <v>2</v>
      </c>
      <c r="L50">
        <f t="shared" si="2"/>
        <v>0</v>
      </c>
      <c r="M50">
        <f t="shared" si="3"/>
        <v>0.92584827968052397</v>
      </c>
      <c r="N50">
        <f t="shared" si="4"/>
        <v>0</v>
      </c>
    </row>
    <row r="51" spans="1:14" x14ac:dyDescent="0.2">
      <c r="A51" s="2">
        <v>50</v>
      </c>
      <c r="B51" s="2">
        <v>50</v>
      </c>
      <c r="C51" s="4">
        <v>0.89924416882651104</v>
      </c>
      <c r="D51" s="4">
        <v>0.86499824055603503</v>
      </c>
      <c r="E51" s="4">
        <v>0.38862698674201901</v>
      </c>
      <c r="F51" s="4">
        <v>0.58086199419839002</v>
      </c>
      <c r="G51" s="4">
        <f t="shared" si="0"/>
        <v>0.89924416882651104</v>
      </c>
      <c r="H51" s="2" t="str">
        <f t="shared" si="1"/>
        <v>ftllama3.1</v>
      </c>
      <c r="I51" s="4">
        <v>0.89924416882651104</v>
      </c>
      <c r="J51" s="2" t="s">
        <v>2</v>
      </c>
      <c r="K51" t="s">
        <v>2</v>
      </c>
      <c r="L51">
        <f t="shared" si="2"/>
        <v>0</v>
      </c>
      <c r="M51">
        <f t="shared" si="3"/>
        <v>0.89924416882651104</v>
      </c>
      <c r="N51">
        <f t="shared" si="4"/>
        <v>0</v>
      </c>
    </row>
    <row r="52" spans="1:14" x14ac:dyDescent="0.2">
      <c r="A52" s="2">
        <v>51</v>
      </c>
      <c r="B52" s="2">
        <v>51</v>
      </c>
      <c r="C52" s="4">
        <v>0.40117201209068298</v>
      </c>
      <c r="D52" s="4">
        <v>0.466446903773716</v>
      </c>
      <c r="E52" s="4">
        <v>0.35466657876968299</v>
      </c>
      <c r="F52" s="4">
        <v>0.35839262902736602</v>
      </c>
      <c r="G52" s="4">
        <f t="shared" si="0"/>
        <v>0.466446903773716</v>
      </c>
      <c r="H52" s="2" t="str">
        <f t="shared" si="1"/>
        <v>ftphi4</v>
      </c>
      <c r="I52" s="4">
        <v>0.40117201209068298</v>
      </c>
      <c r="J52" s="2" t="s">
        <v>2</v>
      </c>
      <c r="K52" t="s">
        <v>2</v>
      </c>
      <c r="L52">
        <f t="shared" si="2"/>
        <v>0</v>
      </c>
      <c r="M52">
        <f t="shared" si="3"/>
        <v>0.40117201209068298</v>
      </c>
      <c r="N52">
        <f t="shared" si="4"/>
        <v>0</v>
      </c>
    </row>
    <row r="53" spans="1:14" x14ac:dyDescent="0.2">
      <c r="A53" s="2">
        <v>52</v>
      </c>
      <c r="B53" s="2">
        <v>52</v>
      </c>
      <c r="C53" s="4">
        <v>0.98028356262615701</v>
      </c>
      <c r="D53" s="4">
        <v>0.35201735113348198</v>
      </c>
      <c r="E53" s="4">
        <v>0.98028356262615701</v>
      </c>
      <c r="F53" s="4">
        <v>0.35069851108959699</v>
      </c>
      <c r="G53" s="4">
        <f t="shared" si="0"/>
        <v>0.98028356262615701</v>
      </c>
      <c r="H53" s="2" t="str">
        <f t="shared" si="1"/>
        <v>llama3.1</v>
      </c>
      <c r="I53" s="4">
        <v>0.98028356262615701</v>
      </c>
      <c r="J53" s="2" t="s">
        <v>2</v>
      </c>
      <c r="K53" t="s">
        <v>2</v>
      </c>
      <c r="L53">
        <f t="shared" si="2"/>
        <v>0</v>
      </c>
      <c r="M53">
        <f t="shared" si="3"/>
        <v>0.98028356262615701</v>
      </c>
      <c r="N53">
        <f t="shared" si="4"/>
        <v>0</v>
      </c>
    </row>
    <row r="54" spans="1:14" x14ac:dyDescent="0.2">
      <c r="A54" s="2">
        <v>53</v>
      </c>
      <c r="B54" s="2">
        <v>53</v>
      </c>
      <c r="C54" s="4">
        <v>0.927560605321611</v>
      </c>
      <c r="D54" s="4">
        <v>0.403448253018515</v>
      </c>
      <c r="E54" s="4">
        <v>0.85978816747665399</v>
      </c>
      <c r="F54" s="4">
        <v>0.43283949026039598</v>
      </c>
      <c r="G54" s="4">
        <f t="shared" si="0"/>
        <v>0.927560605321611</v>
      </c>
      <c r="H54" s="2" t="str">
        <f t="shared" si="1"/>
        <v>ftllama3.1</v>
      </c>
      <c r="I54" s="4">
        <v>0.927560605321611</v>
      </c>
      <c r="J54" s="2" t="s">
        <v>2</v>
      </c>
      <c r="K54" t="s">
        <v>2</v>
      </c>
      <c r="L54">
        <f t="shared" si="2"/>
        <v>0</v>
      </c>
      <c r="M54">
        <f t="shared" si="3"/>
        <v>0.927560605321611</v>
      </c>
      <c r="N54">
        <f t="shared" si="4"/>
        <v>0</v>
      </c>
    </row>
    <row r="55" spans="1:14" x14ac:dyDescent="0.2">
      <c r="A55" s="2">
        <v>54</v>
      </c>
      <c r="B55" s="2">
        <v>54</v>
      </c>
      <c r="C55" s="4">
        <v>0.27828502910477698</v>
      </c>
      <c r="D55" s="4">
        <v>0.25319693642003099</v>
      </c>
      <c r="E55" s="4">
        <v>0.277546620368957</v>
      </c>
      <c r="F55" s="4">
        <v>0.27045115487916099</v>
      </c>
      <c r="G55" s="4">
        <f t="shared" si="0"/>
        <v>0.27828502910477698</v>
      </c>
      <c r="H55" s="2" t="str">
        <f t="shared" si="1"/>
        <v>ftllama3.1</v>
      </c>
      <c r="I55" s="4">
        <v>0.27828502910477698</v>
      </c>
      <c r="J55" s="2" t="s">
        <v>2</v>
      </c>
      <c r="K55" t="s">
        <v>2</v>
      </c>
      <c r="L55">
        <f t="shared" si="2"/>
        <v>0</v>
      </c>
      <c r="M55">
        <f t="shared" si="3"/>
        <v>0.27828502910477698</v>
      </c>
      <c r="N55">
        <f t="shared" si="4"/>
        <v>0</v>
      </c>
    </row>
    <row r="56" spans="1:14" x14ac:dyDescent="0.2">
      <c r="A56" s="2">
        <v>55</v>
      </c>
      <c r="B56" s="2">
        <v>55</v>
      </c>
      <c r="C56" s="4">
        <v>0.49356932980673601</v>
      </c>
      <c r="D56" s="4">
        <v>0.300184181758335</v>
      </c>
      <c r="E56" s="4">
        <v>0.84813141567366401</v>
      </c>
      <c r="F56" s="4">
        <v>0.27536703518458699</v>
      </c>
      <c r="G56" s="4">
        <f t="shared" si="0"/>
        <v>0.84813141567366401</v>
      </c>
      <c r="H56" s="2" t="str">
        <f t="shared" si="1"/>
        <v>llama3.1</v>
      </c>
      <c r="I56" s="4">
        <v>0.84813141567366401</v>
      </c>
      <c r="J56" s="2" t="s">
        <v>6</v>
      </c>
      <c r="K56" t="s">
        <v>6</v>
      </c>
      <c r="L56">
        <f t="shared" si="2"/>
        <v>0</v>
      </c>
      <c r="M56">
        <f t="shared" si="3"/>
        <v>0.84813141567366401</v>
      </c>
      <c r="N56">
        <f t="shared" si="4"/>
        <v>0</v>
      </c>
    </row>
    <row r="57" spans="1:14" x14ac:dyDescent="0.2">
      <c r="A57" s="2">
        <v>56</v>
      </c>
      <c r="B57" s="2">
        <v>56</v>
      </c>
      <c r="C57" s="4">
        <v>0.56475816965103098</v>
      </c>
      <c r="D57" s="4">
        <v>0.26797374018601</v>
      </c>
      <c r="E57" s="4">
        <v>0.50000395859990798</v>
      </c>
      <c r="F57" s="4">
        <v>0.26632250973156502</v>
      </c>
      <c r="G57" s="4">
        <f t="shared" si="0"/>
        <v>0.56475816965103098</v>
      </c>
      <c r="H57" s="2" t="str">
        <f t="shared" si="1"/>
        <v>ftllama3.1</v>
      </c>
      <c r="I57" s="4">
        <v>0.56475816965103098</v>
      </c>
      <c r="J57" s="2" t="s">
        <v>2</v>
      </c>
      <c r="K57" t="s">
        <v>2</v>
      </c>
      <c r="L57">
        <f t="shared" si="2"/>
        <v>0</v>
      </c>
      <c r="M57">
        <f t="shared" si="3"/>
        <v>0.56475816965103098</v>
      </c>
      <c r="N57">
        <f t="shared" si="4"/>
        <v>0</v>
      </c>
    </row>
    <row r="58" spans="1:14" x14ac:dyDescent="0.2">
      <c r="A58" s="2">
        <v>57</v>
      </c>
      <c r="B58" s="2">
        <v>57</v>
      </c>
      <c r="C58" s="4">
        <v>0.841162540231432</v>
      </c>
      <c r="D58" s="4">
        <v>0.53714730867317695</v>
      </c>
      <c r="E58" s="4">
        <v>0.826244135413851</v>
      </c>
      <c r="F58" s="4">
        <v>0.332805034943989</v>
      </c>
      <c r="G58" s="4">
        <f t="shared" si="0"/>
        <v>0.841162540231432</v>
      </c>
      <c r="H58" s="2" t="str">
        <f t="shared" si="1"/>
        <v>ftllama3.1</v>
      </c>
      <c r="I58" s="4">
        <v>0.841162540231432</v>
      </c>
      <c r="J58" s="2" t="s">
        <v>2</v>
      </c>
      <c r="K58" t="s">
        <v>2</v>
      </c>
      <c r="L58">
        <f t="shared" si="2"/>
        <v>0</v>
      </c>
      <c r="M58">
        <f t="shared" si="3"/>
        <v>0.841162540231432</v>
      </c>
      <c r="N58">
        <f t="shared" si="4"/>
        <v>0</v>
      </c>
    </row>
    <row r="59" spans="1:14" x14ac:dyDescent="0.2">
      <c r="A59" s="2">
        <v>58</v>
      </c>
      <c r="B59" s="2">
        <v>58</v>
      </c>
      <c r="C59" s="4">
        <v>0.80015928660120195</v>
      </c>
      <c r="D59" s="4">
        <v>0.355570427860532</v>
      </c>
      <c r="E59" s="4">
        <v>0.77443190387317096</v>
      </c>
      <c r="F59" s="4">
        <v>0.336030562434877</v>
      </c>
      <c r="G59" s="4">
        <f t="shared" si="0"/>
        <v>0.80015928660120195</v>
      </c>
      <c r="H59" s="2" t="str">
        <f t="shared" si="1"/>
        <v>ftllama3.1</v>
      </c>
      <c r="I59" s="4">
        <v>0.80015928660120195</v>
      </c>
      <c r="J59" s="2" t="s">
        <v>2</v>
      </c>
      <c r="K59" t="s">
        <v>2</v>
      </c>
      <c r="L59">
        <f t="shared" si="2"/>
        <v>0</v>
      </c>
      <c r="M59">
        <f t="shared" si="3"/>
        <v>0.80015928660120195</v>
      </c>
      <c r="N59">
        <f t="shared" si="4"/>
        <v>0</v>
      </c>
    </row>
    <row r="60" spans="1:14" x14ac:dyDescent="0.2">
      <c r="A60" s="2">
        <v>59</v>
      </c>
      <c r="B60" s="2">
        <v>59</v>
      </c>
      <c r="C60" s="4">
        <v>0.84201715673719102</v>
      </c>
      <c r="D60" s="4">
        <v>0.43023188710212701</v>
      </c>
      <c r="E60" s="4">
        <v>0.82061228837285705</v>
      </c>
      <c r="F60" s="4">
        <v>0.34171788479600601</v>
      </c>
      <c r="G60" s="4">
        <f t="shared" si="0"/>
        <v>0.84201715673719102</v>
      </c>
      <c r="H60" s="2" t="str">
        <f t="shared" si="1"/>
        <v>ftllama3.1</v>
      </c>
      <c r="I60" s="4">
        <v>0.84201715673719102</v>
      </c>
      <c r="J60" s="2" t="s">
        <v>2</v>
      </c>
      <c r="K60" t="s">
        <v>2</v>
      </c>
      <c r="L60">
        <f t="shared" si="2"/>
        <v>0</v>
      </c>
      <c r="M60">
        <f t="shared" si="3"/>
        <v>0.84201715673719102</v>
      </c>
      <c r="N60">
        <f t="shared" si="4"/>
        <v>0</v>
      </c>
    </row>
    <row r="61" spans="1:14" x14ac:dyDescent="0.2">
      <c r="A61" s="2">
        <v>60</v>
      </c>
      <c r="B61" s="2">
        <v>60</v>
      </c>
      <c r="C61" s="4">
        <v>0.80777128764561201</v>
      </c>
      <c r="D61" s="4">
        <v>0.55520622304507605</v>
      </c>
      <c r="E61" s="4">
        <v>0.733824098110199</v>
      </c>
      <c r="F61" s="4">
        <v>0.31539536288806302</v>
      </c>
      <c r="G61" s="4">
        <f t="shared" si="0"/>
        <v>0.80777128764561201</v>
      </c>
      <c r="H61" s="2" t="str">
        <f t="shared" si="1"/>
        <v>ftllama3.1</v>
      </c>
      <c r="I61" s="4">
        <v>0.80777128764561201</v>
      </c>
      <c r="J61" s="2" t="s">
        <v>2</v>
      </c>
      <c r="K61" t="s">
        <v>2</v>
      </c>
      <c r="L61">
        <f t="shared" si="2"/>
        <v>0</v>
      </c>
      <c r="M61">
        <f t="shared" si="3"/>
        <v>0.80777128764561201</v>
      </c>
      <c r="N61">
        <f t="shared" si="4"/>
        <v>0</v>
      </c>
    </row>
    <row r="62" spans="1:14" x14ac:dyDescent="0.2">
      <c r="A62" s="2">
        <v>61</v>
      </c>
      <c r="B62" s="2">
        <v>61</v>
      </c>
      <c r="C62" s="4">
        <v>0.56463651529380199</v>
      </c>
      <c r="D62" s="4">
        <v>0.29494960265500197</v>
      </c>
      <c r="E62" s="4">
        <v>0.33256873786449398</v>
      </c>
      <c r="F62" s="4">
        <v>0.26376283551965402</v>
      </c>
      <c r="G62" s="4">
        <f t="shared" si="0"/>
        <v>0.56463651529380199</v>
      </c>
      <c r="H62" s="2" t="str">
        <f t="shared" si="1"/>
        <v>ftllama3.1</v>
      </c>
      <c r="I62" s="4">
        <v>0.56463651529380199</v>
      </c>
      <c r="J62" s="2" t="s">
        <v>2</v>
      </c>
      <c r="K62" t="s">
        <v>2</v>
      </c>
      <c r="L62">
        <f t="shared" si="2"/>
        <v>0</v>
      </c>
      <c r="M62">
        <f t="shared" si="3"/>
        <v>0.56463651529380199</v>
      </c>
      <c r="N62">
        <f t="shared" si="4"/>
        <v>0</v>
      </c>
    </row>
    <row r="63" spans="1:14" x14ac:dyDescent="0.2">
      <c r="A63" s="2">
        <v>62</v>
      </c>
      <c r="B63" s="2">
        <v>62</v>
      </c>
      <c r="C63" s="4">
        <v>0.76843255034514801</v>
      </c>
      <c r="D63" s="4">
        <v>0.320613520060266</v>
      </c>
      <c r="E63" s="4">
        <v>0.732070919445582</v>
      </c>
      <c r="F63" s="4">
        <v>0.27329963147640202</v>
      </c>
      <c r="G63" s="4">
        <f t="shared" si="0"/>
        <v>0.76843255034514801</v>
      </c>
      <c r="H63" s="2" t="str">
        <f t="shared" si="1"/>
        <v>ftllama3.1</v>
      </c>
      <c r="I63" s="4">
        <v>0.76843255034514801</v>
      </c>
      <c r="J63" s="2" t="s">
        <v>2</v>
      </c>
      <c r="K63" t="s">
        <v>2</v>
      </c>
      <c r="L63">
        <f t="shared" si="2"/>
        <v>0</v>
      </c>
      <c r="M63">
        <f t="shared" si="3"/>
        <v>0.76843255034514801</v>
      </c>
      <c r="N63">
        <f t="shared" si="4"/>
        <v>0</v>
      </c>
    </row>
    <row r="64" spans="1:14" x14ac:dyDescent="0.2">
      <c r="A64" s="2">
        <v>63</v>
      </c>
      <c r="B64" s="2">
        <v>63</v>
      </c>
      <c r="C64" s="4">
        <v>0.90884812474250798</v>
      </c>
      <c r="D64" s="4">
        <v>0.58782818189689001</v>
      </c>
      <c r="E64" s="4">
        <v>0.51881272792816102</v>
      </c>
      <c r="F64" s="4">
        <v>0.52956048122474098</v>
      </c>
      <c r="G64" s="4">
        <f t="shared" si="0"/>
        <v>0.90884812474250798</v>
      </c>
      <c r="H64" s="2" t="str">
        <f t="shared" si="1"/>
        <v>ftllama3.1</v>
      </c>
      <c r="I64" s="4">
        <v>0.90884812474250798</v>
      </c>
      <c r="J64" s="2" t="s">
        <v>2</v>
      </c>
      <c r="K64" t="s">
        <v>2</v>
      </c>
      <c r="L64">
        <f t="shared" si="2"/>
        <v>0</v>
      </c>
      <c r="M64">
        <f t="shared" si="3"/>
        <v>0.90884812474250798</v>
      </c>
      <c r="N64">
        <f t="shared" si="4"/>
        <v>0</v>
      </c>
    </row>
    <row r="65" spans="1:14" x14ac:dyDescent="0.2">
      <c r="A65" s="2">
        <v>64</v>
      </c>
      <c r="B65" s="2">
        <v>64</v>
      </c>
      <c r="C65" s="4">
        <v>0.70627363835062296</v>
      </c>
      <c r="D65" s="4">
        <v>0.341882203732218</v>
      </c>
      <c r="E65" s="4">
        <v>0.57803663355963497</v>
      </c>
      <c r="F65" s="4">
        <v>0.27752746130738898</v>
      </c>
      <c r="G65" s="4">
        <f t="shared" si="0"/>
        <v>0.70627363835062296</v>
      </c>
      <c r="H65" s="2" t="str">
        <f t="shared" si="1"/>
        <v>ftllama3.1</v>
      </c>
      <c r="I65" s="4">
        <v>0.70627363835062296</v>
      </c>
      <c r="J65" s="2" t="s">
        <v>2</v>
      </c>
      <c r="K65" t="s">
        <v>2</v>
      </c>
      <c r="L65">
        <f t="shared" si="2"/>
        <v>0</v>
      </c>
      <c r="M65">
        <f t="shared" si="3"/>
        <v>0.70627363835062296</v>
      </c>
      <c r="N65">
        <f t="shared" si="4"/>
        <v>0</v>
      </c>
    </row>
    <row r="66" spans="1:14" x14ac:dyDescent="0.2">
      <c r="A66" s="2">
        <v>65</v>
      </c>
      <c r="B66" s="2">
        <v>65</v>
      </c>
      <c r="C66" s="4">
        <v>0.82694104569298799</v>
      </c>
      <c r="D66" s="4">
        <v>0.43272375634738303</v>
      </c>
      <c r="E66" s="4">
        <v>0.70186619928904903</v>
      </c>
      <c r="F66" s="4">
        <v>0.46440085044928903</v>
      </c>
      <c r="G66" s="4">
        <f t="shared" si="0"/>
        <v>0.82694104569298799</v>
      </c>
      <c r="H66" s="2" t="str">
        <f t="shared" si="1"/>
        <v>ftllama3.1</v>
      </c>
      <c r="I66" s="4">
        <v>0.82694104569298799</v>
      </c>
      <c r="J66" s="2" t="s">
        <v>2</v>
      </c>
      <c r="K66" t="s">
        <v>2</v>
      </c>
      <c r="L66">
        <f t="shared" si="2"/>
        <v>0</v>
      </c>
      <c r="M66">
        <f t="shared" si="3"/>
        <v>0.82694104569298799</v>
      </c>
      <c r="N66">
        <f t="shared" si="4"/>
        <v>0</v>
      </c>
    </row>
    <row r="67" spans="1:14" x14ac:dyDescent="0.2">
      <c r="A67" s="2">
        <v>66</v>
      </c>
      <c r="B67" s="2">
        <v>66</v>
      </c>
      <c r="C67" s="4">
        <v>0.92868215186255298</v>
      </c>
      <c r="D67" s="4">
        <v>0.29503316325800699</v>
      </c>
      <c r="E67" s="4">
        <v>0.26128363140991701</v>
      </c>
      <c r="F67" s="4">
        <v>0.23631773633616299</v>
      </c>
      <c r="G67" s="4">
        <f t="shared" ref="G67:G95" si="5">MAX(C67:F67)</f>
        <v>0.92868215186255298</v>
      </c>
      <c r="H67" s="2" t="str">
        <f t="shared" ref="H67:H95" si="6">IF(G67=F67,$F$1,IF(G67=E67,$E$1,IF(G67=D67,$D$1,IF(G67=C67,$C$1,""))))</f>
        <v>ftllama3.1</v>
      </c>
      <c r="I67" s="4">
        <v>0.92868215186255298</v>
      </c>
      <c r="J67" s="2" t="s">
        <v>2</v>
      </c>
      <c r="K67" t="s">
        <v>2</v>
      </c>
      <c r="L67">
        <f t="shared" ref="L67:L95" si="7">IF(J67=K67,0,1)</f>
        <v>0</v>
      </c>
      <c r="M67">
        <f t="shared" ref="M67:M95" si="8">CHOOSE(MATCH(J67, $C$1:$F$1, 0), C67, D67, E67,F67)</f>
        <v>0.92868215186255298</v>
      </c>
      <c r="N67">
        <f t="shared" ref="N67:N95" si="9">IF(I67=M67,0,1)</f>
        <v>0</v>
      </c>
    </row>
    <row r="68" spans="1:14" x14ac:dyDescent="0.2">
      <c r="A68" s="2">
        <v>67</v>
      </c>
      <c r="B68" s="2">
        <v>67</v>
      </c>
      <c r="C68" s="4">
        <v>0.98647649628775402</v>
      </c>
      <c r="D68" s="4">
        <v>0.243310837660517</v>
      </c>
      <c r="E68" s="4">
        <v>0.31572358906268999</v>
      </c>
      <c r="F68" s="4">
        <v>0.245718287570135</v>
      </c>
      <c r="G68" s="4">
        <f t="shared" si="5"/>
        <v>0.98647649628775402</v>
      </c>
      <c r="H68" s="2" t="str">
        <f t="shared" si="6"/>
        <v>ftllama3.1</v>
      </c>
      <c r="I68" s="4">
        <v>0.98647649628775402</v>
      </c>
      <c r="J68" s="2" t="s">
        <v>2</v>
      </c>
      <c r="K68" t="s">
        <v>2</v>
      </c>
      <c r="L68">
        <f t="shared" si="7"/>
        <v>0</v>
      </c>
      <c r="M68">
        <f t="shared" si="8"/>
        <v>0.98647649628775402</v>
      </c>
      <c r="N68">
        <f t="shared" si="9"/>
        <v>0</v>
      </c>
    </row>
    <row r="69" spans="1:14" x14ac:dyDescent="0.2">
      <c r="A69" s="2">
        <v>68</v>
      </c>
      <c r="B69" s="2">
        <v>68</v>
      </c>
      <c r="C69" s="4">
        <v>0.92561168500355295</v>
      </c>
      <c r="D69" s="4">
        <v>0.243450418114662</v>
      </c>
      <c r="E69" s="4">
        <v>0.29263924530574198</v>
      </c>
      <c r="F69" s="4">
        <v>0.265060857364109</v>
      </c>
      <c r="G69" s="4">
        <f t="shared" si="5"/>
        <v>0.92561168500355295</v>
      </c>
      <c r="H69" s="2" t="str">
        <f t="shared" si="6"/>
        <v>ftllama3.1</v>
      </c>
      <c r="I69" s="4">
        <v>0.92561168500355295</v>
      </c>
      <c r="J69" s="2" t="s">
        <v>2</v>
      </c>
      <c r="K69" t="s">
        <v>2</v>
      </c>
      <c r="L69">
        <f t="shared" si="7"/>
        <v>0</v>
      </c>
      <c r="M69">
        <f t="shared" si="8"/>
        <v>0.92561168500355295</v>
      </c>
      <c r="N69">
        <f t="shared" si="9"/>
        <v>0</v>
      </c>
    </row>
    <row r="70" spans="1:14" x14ac:dyDescent="0.2">
      <c r="A70" s="2">
        <v>69</v>
      </c>
      <c r="B70" s="2">
        <v>69</v>
      </c>
      <c r="C70" s="4">
        <v>0.85800781420298899</v>
      </c>
      <c r="D70" s="4">
        <v>0.52910811815943004</v>
      </c>
      <c r="E70" s="4">
        <v>0.87817346027919196</v>
      </c>
      <c r="F70" s="4">
        <v>0.40775230271475599</v>
      </c>
      <c r="G70" s="4">
        <f t="shared" si="5"/>
        <v>0.87817346027919196</v>
      </c>
      <c r="H70" s="2" t="str">
        <f t="shared" si="6"/>
        <v>llama3.1</v>
      </c>
      <c r="I70" s="4">
        <v>0.85800781420298899</v>
      </c>
      <c r="J70" s="2" t="s">
        <v>2</v>
      </c>
      <c r="K70" t="s">
        <v>2</v>
      </c>
      <c r="L70">
        <f t="shared" si="7"/>
        <v>0</v>
      </c>
      <c r="M70">
        <f t="shared" si="8"/>
        <v>0.85800781420298899</v>
      </c>
      <c r="N70">
        <f t="shared" si="9"/>
        <v>0</v>
      </c>
    </row>
    <row r="71" spans="1:14" x14ac:dyDescent="0.2">
      <c r="A71" s="2">
        <v>70</v>
      </c>
      <c r="B71" s="2">
        <v>70</v>
      </c>
      <c r="C71" s="4">
        <v>0.88908435021127896</v>
      </c>
      <c r="D71" s="4">
        <v>0.38801437914371401</v>
      </c>
      <c r="E71" s="4">
        <v>0.65038287043571397</v>
      </c>
      <c r="F71" s="4">
        <v>0.41070515087672599</v>
      </c>
      <c r="G71" s="4">
        <f t="shared" si="5"/>
        <v>0.88908435021127896</v>
      </c>
      <c r="H71" s="2" t="str">
        <f t="shared" si="6"/>
        <v>ftllama3.1</v>
      </c>
      <c r="I71" s="4">
        <v>0.88908435021127896</v>
      </c>
      <c r="J71" s="2" t="s">
        <v>2</v>
      </c>
      <c r="K71" t="s">
        <v>2</v>
      </c>
      <c r="L71">
        <f t="shared" si="7"/>
        <v>0</v>
      </c>
      <c r="M71">
        <f t="shared" si="8"/>
        <v>0.88908435021127896</v>
      </c>
      <c r="N71">
        <f t="shared" si="9"/>
        <v>0</v>
      </c>
    </row>
    <row r="72" spans="1:14" x14ac:dyDescent="0.2">
      <c r="A72" s="2">
        <v>71</v>
      </c>
      <c r="B72" s="2">
        <v>71</v>
      </c>
      <c r="C72" s="4">
        <v>0.56293662020138302</v>
      </c>
      <c r="D72" s="4">
        <v>0.26018379586083501</v>
      </c>
      <c r="E72" s="4">
        <v>0.26269668936729401</v>
      </c>
      <c r="F72" s="4">
        <v>0.26060398433889598</v>
      </c>
      <c r="G72" s="4">
        <f t="shared" si="5"/>
        <v>0.56293662020138302</v>
      </c>
      <c r="H72" s="2" t="str">
        <f t="shared" si="6"/>
        <v>ftllama3.1</v>
      </c>
      <c r="I72" s="4">
        <v>0.56293662020138302</v>
      </c>
      <c r="J72" s="2" t="s">
        <v>2</v>
      </c>
      <c r="K72" t="s">
        <v>2</v>
      </c>
      <c r="L72">
        <f t="shared" si="7"/>
        <v>0</v>
      </c>
      <c r="M72">
        <f t="shared" si="8"/>
        <v>0.56293662020138302</v>
      </c>
      <c r="N72">
        <f t="shared" si="9"/>
        <v>0</v>
      </c>
    </row>
    <row r="73" spans="1:14" x14ac:dyDescent="0.2">
      <c r="A73" s="2">
        <v>72</v>
      </c>
      <c r="B73" s="2">
        <v>72</v>
      </c>
      <c r="C73" s="4">
        <v>0.34678597577980502</v>
      </c>
      <c r="D73" s="4">
        <v>0.34523236496107901</v>
      </c>
      <c r="E73" s="4">
        <v>0.31136354165417801</v>
      </c>
      <c r="F73" s="4">
        <v>0.51028630903788896</v>
      </c>
      <c r="G73" s="4">
        <f t="shared" si="5"/>
        <v>0.51028630903788896</v>
      </c>
      <c r="H73" s="2" t="str">
        <f t="shared" si="6"/>
        <v>phi4</v>
      </c>
      <c r="I73" s="4">
        <v>0.51028630903788896</v>
      </c>
      <c r="J73" s="2" t="s">
        <v>7</v>
      </c>
      <c r="K73" t="s">
        <v>7</v>
      </c>
      <c r="L73">
        <f t="shared" si="7"/>
        <v>0</v>
      </c>
      <c r="M73">
        <f t="shared" si="8"/>
        <v>0.51028630903788896</v>
      </c>
      <c r="N73">
        <f t="shared" si="9"/>
        <v>0</v>
      </c>
    </row>
    <row r="74" spans="1:14" x14ac:dyDescent="0.2">
      <c r="A74" s="2">
        <v>73</v>
      </c>
      <c r="B74" s="2">
        <v>73</v>
      </c>
      <c r="C74" s="4">
        <v>0.91000298346791897</v>
      </c>
      <c r="D74" s="4">
        <v>0.74038571800504405</v>
      </c>
      <c r="E74" s="4">
        <v>0.70684483987944402</v>
      </c>
      <c r="F74" s="4">
        <v>0.62554643622466499</v>
      </c>
      <c r="G74" s="4">
        <f t="shared" si="5"/>
        <v>0.91000298346791897</v>
      </c>
      <c r="H74" s="2" t="str">
        <f t="shared" si="6"/>
        <v>ftllama3.1</v>
      </c>
      <c r="I74" s="4">
        <v>0.91000298346791897</v>
      </c>
      <c r="J74" s="2" t="s">
        <v>2</v>
      </c>
      <c r="K74" t="s">
        <v>2</v>
      </c>
      <c r="L74">
        <f t="shared" si="7"/>
        <v>0</v>
      </c>
      <c r="M74">
        <f t="shared" si="8"/>
        <v>0.91000298346791897</v>
      </c>
      <c r="N74">
        <f t="shared" si="9"/>
        <v>0</v>
      </c>
    </row>
    <row r="75" spans="1:14" x14ac:dyDescent="0.2">
      <c r="A75" s="2">
        <v>74</v>
      </c>
      <c r="B75" s="2">
        <v>74</v>
      </c>
      <c r="C75" s="4">
        <v>0.92576268059866695</v>
      </c>
      <c r="D75" s="4">
        <v>0.61026072289262501</v>
      </c>
      <c r="E75" s="4">
        <v>0.86870732137135098</v>
      </c>
      <c r="F75" s="4">
        <v>0.54022292963095997</v>
      </c>
      <c r="G75" s="4">
        <f t="shared" si="5"/>
        <v>0.92576268059866695</v>
      </c>
      <c r="H75" s="2" t="str">
        <f t="shared" si="6"/>
        <v>ftllama3.1</v>
      </c>
      <c r="I75" s="4">
        <v>0.92576268059866695</v>
      </c>
      <c r="J75" s="2" t="s">
        <v>2</v>
      </c>
      <c r="K75" t="s">
        <v>2</v>
      </c>
      <c r="L75">
        <f t="shared" si="7"/>
        <v>0</v>
      </c>
      <c r="M75">
        <f t="shared" si="8"/>
        <v>0.92576268059866695</v>
      </c>
      <c r="N75">
        <f t="shared" si="9"/>
        <v>0</v>
      </c>
    </row>
    <row r="76" spans="1:14" x14ac:dyDescent="0.2">
      <c r="A76" s="2">
        <v>75</v>
      </c>
      <c r="B76" s="2">
        <v>75</v>
      </c>
      <c r="C76" s="4">
        <v>1</v>
      </c>
      <c r="D76" s="4">
        <v>0.26325022620814098</v>
      </c>
      <c r="E76" s="4">
        <v>0.92063000372477899</v>
      </c>
      <c r="F76" s="4">
        <v>0.25561847303594798</v>
      </c>
      <c r="G76" s="4">
        <f t="shared" si="5"/>
        <v>1</v>
      </c>
      <c r="H76" s="2" t="str">
        <f t="shared" si="6"/>
        <v>ftllama3.1</v>
      </c>
      <c r="I76" s="4">
        <v>1</v>
      </c>
      <c r="J76" s="2" t="s">
        <v>2</v>
      </c>
      <c r="K76" t="s">
        <v>2</v>
      </c>
      <c r="L76">
        <f t="shared" si="7"/>
        <v>0</v>
      </c>
      <c r="M76">
        <f t="shared" si="8"/>
        <v>1</v>
      </c>
      <c r="N76">
        <f t="shared" si="9"/>
        <v>0</v>
      </c>
    </row>
    <row r="77" spans="1:14" x14ac:dyDescent="0.2">
      <c r="A77" s="2">
        <v>76</v>
      </c>
      <c r="B77" s="2">
        <v>76</v>
      </c>
      <c r="C77" s="4">
        <v>0.966191240719386</v>
      </c>
      <c r="D77" s="4">
        <v>0.23996923693588801</v>
      </c>
      <c r="E77" s="4">
        <v>1</v>
      </c>
      <c r="F77" s="4">
        <v>0.239418774843215</v>
      </c>
      <c r="G77" s="4">
        <f t="shared" si="5"/>
        <v>1</v>
      </c>
      <c r="H77" s="2" t="str">
        <f t="shared" si="6"/>
        <v>llama3.1</v>
      </c>
      <c r="I77" s="4">
        <v>0.966191240719386</v>
      </c>
      <c r="J77" s="2" t="s">
        <v>2</v>
      </c>
      <c r="K77" t="s">
        <v>2</v>
      </c>
      <c r="L77">
        <f t="shared" si="7"/>
        <v>0</v>
      </c>
      <c r="M77">
        <f t="shared" si="8"/>
        <v>0.966191240719386</v>
      </c>
      <c r="N77">
        <f t="shared" si="9"/>
        <v>0</v>
      </c>
    </row>
    <row r="78" spans="1:14" x14ac:dyDescent="0.2">
      <c r="A78" s="2">
        <v>77</v>
      </c>
      <c r="B78" s="2">
        <v>77</v>
      </c>
      <c r="C78" s="4">
        <v>0.38167982442038401</v>
      </c>
      <c r="D78" s="4">
        <v>0.257423914330346</v>
      </c>
      <c r="E78" s="4">
        <v>0.29054251057760999</v>
      </c>
      <c r="F78" s="4">
        <v>0.25611728387219501</v>
      </c>
      <c r="G78" s="4">
        <f t="shared" si="5"/>
        <v>0.38167982442038401</v>
      </c>
      <c r="H78" s="2" t="str">
        <f t="shared" si="6"/>
        <v>ftllama3.1</v>
      </c>
      <c r="I78" s="4">
        <v>0.38167982442038401</v>
      </c>
      <c r="J78" s="2" t="s">
        <v>2</v>
      </c>
      <c r="K78" t="s">
        <v>2</v>
      </c>
      <c r="L78">
        <f t="shared" si="7"/>
        <v>0</v>
      </c>
      <c r="M78">
        <f t="shared" si="8"/>
        <v>0.38167982442038401</v>
      </c>
      <c r="N78">
        <f t="shared" si="9"/>
        <v>0</v>
      </c>
    </row>
    <row r="79" spans="1:14" x14ac:dyDescent="0.2">
      <c r="A79" s="2">
        <v>78</v>
      </c>
      <c r="B79" s="2">
        <v>78</v>
      </c>
      <c r="C79" s="4">
        <v>0.33362599526132802</v>
      </c>
      <c r="D79" s="4">
        <v>0.25268205617155298</v>
      </c>
      <c r="E79" s="4">
        <v>0.30647563082831197</v>
      </c>
      <c r="F79" s="4">
        <v>0.25105057656764901</v>
      </c>
      <c r="G79" s="4">
        <f t="shared" si="5"/>
        <v>0.33362599526132802</v>
      </c>
      <c r="H79" s="2" t="str">
        <f t="shared" si="6"/>
        <v>ftllama3.1</v>
      </c>
      <c r="I79" s="4">
        <v>0.33362599526132802</v>
      </c>
      <c r="J79" s="2" t="s">
        <v>2</v>
      </c>
      <c r="K79" t="s">
        <v>2</v>
      </c>
      <c r="L79">
        <f t="shared" si="7"/>
        <v>0</v>
      </c>
      <c r="M79">
        <f t="shared" si="8"/>
        <v>0.33362599526132802</v>
      </c>
      <c r="N79">
        <f t="shared" si="9"/>
        <v>0</v>
      </c>
    </row>
    <row r="80" spans="1:14" x14ac:dyDescent="0.2">
      <c r="A80" s="2">
        <v>79</v>
      </c>
      <c r="B80" s="2">
        <v>79</v>
      </c>
      <c r="C80" s="4">
        <v>0.31374044844082399</v>
      </c>
      <c r="D80" s="4">
        <v>0.29844591319560998</v>
      </c>
      <c r="E80" s="4">
        <v>0.33741895301001401</v>
      </c>
      <c r="F80" s="4">
        <v>0.26313379236630002</v>
      </c>
      <c r="G80" s="4">
        <f t="shared" si="5"/>
        <v>0.33741895301001401</v>
      </c>
      <c r="H80" s="2" t="str">
        <f t="shared" si="6"/>
        <v>llama3.1</v>
      </c>
      <c r="I80" s="4">
        <v>0.33741895301001401</v>
      </c>
      <c r="J80" s="2" t="s">
        <v>6</v>
      </c>
      <c r="K80" t="s">
        <v>6</v>
      </c>
      <c r="L80">
        <f t="shared" si="7"/>
        <v>0</v>
      </c>
      <c r="M80">
        <f t="shared" si="8"/>
        <v>0.33741895301001401</v>
      </c>
      <c r="N80">
        <f t="shared" si="9"/>
        <v>0</v>
      </c>
    </row>
    <row r="81" spans="1:14" x14ac:dyDescent="0.2">
      <c r="A81" s="2">
        <v>80</v>
      </c>
      <c r="B81" s="2">
        <v>80</v>
      </c>
      <c r="C81" s="4">
        <v>0.68656138522284305</v>
      </c>
      <c r="D81" s="4">
        <v>0.44021647827965799</v>
      </c>
      <c r="E81" s="4">
        <v>0.50350025551659705</v>
      </c>
      <c r="F81" s="4">
        <v>0.350267531190599</v>
      </c>
      <c r="G81" s="4">
        <f t="shared" si="5"/>
        <v>0.68656138522284305</v>
      </c>
      <c r="H81" s="2" t="str">
        <f t="shared" si="6"/>
        <v>ftllama3.1</v>
      </c>
      <c r="I81" s="4">
        <v>0.68656138522284305</v>
      </c>
      <c r="J81" s="2" t="s">
        <v>2</v>
      </c>
      <c r="K81" t="s">
        <v>2</v>
      </c>
      <c r="L81">
        <f t="shared" si="7"/>
        <v>0</v>
      </c>
      <c r="M81">
        <f t="shared" si="8"/>
        <v>0.68656138522284305</v>
      </c>
      <c r="N81">
        <f t="shared" si="9"/>
        <v>0</v>
      </c>
    </row>
    <row r="82" spans="1:14" x14ac:dyDescent="0.2">
      <c r="A82" s="2">
        <v>81</v>
      </c>
      <c r="B82" s="2">
        <v>81</v>
      </c>
      <c r="C82" s="4">
        <v>0.99999994380133495</v>
      </c>
      <c r="D82" s="4">
        <v>0.29920863509178097</v>
      </c>
      <c r="E82" s="4">
        <v>0.76479680878775402</v>
      </c>
      <c r="F82" s="4">
        <v>0.29552419739110097</v>
      </c>
      <c r="G82" s="4">
        <f t="shared" si="5"/>
        <v>0.99999994380133495</v>
      </c>
      <c r="H82" s="2" t="str">
        <f t="shared" si="6"/>
        <v>ftllama3.1</v>
      </c>
      <c r="I82" s="4">
        <v>0.99999994380133495</v>
      </c>
      <c r="J82" s="2" t="s">
        <v>2</v>
      </c>
      <c r="K82" t="s">
        <v>2</v>
      </c>
      <c r="L82">
        <f t="shared" si="7"/>
        <v>0</v>
      </c>
      <c r="M82">
        <f t="shared" si="8"/>
        <v>0.99999994380133495</v>
      </c>
      <c r="N82">
        <f t="shared" si="9"/>
        <v>0</v>
      </c>
    </row>
    <row r="83" spans="1:14" x14ac:dyDescent="0.2">
      <c r="A83" s="2">
        <v>82</v>
      </c>
      <c r="B83" s="2">
        <v>82</v>
      </c>
      <c r="C83" s="4">
        <v>0.92505446757589005</v>
      </c>
      <c r="D83" s="4">
        <v>0.39407597524779098</v>
      </c>
      <c r="E83" s="4">
        <v>0.84408126558576302</v>
      </c>
      <c r="F83" s="4">
        <v>0.33876690651689201</v>
      </c>
      <c r="G83" s="4">
        <f t="shared" si="5"/>
        <v>0.92505446757589005</v>
      </c>
      <c r="H83" s="2" t="str">
        <f t="shared" si="6"/>
        <v>ftllama3.1</v>
      </c>
      <c r="I83" s="4">
        <v>0.92505446757589005</v>
      </c>
      <c r="J83" s="2" t="s">
        <v>2</v>
      </c>
      <c r="K83" t="s">
        <v>2</v>
      </c>
      <c r="L83">
        <f t="shared" si="7"/>
        <v>0</v>
      </c>
      <c r="M83">
        <f t="shared" si="8"/>
        <v>0.92505446757589005</v>
      </c>
      <c r="N83">
        <f t="shared" si="9"/>
        <v>0</v>
      </c>
    </row>
    <row r="84" spans="1:14" x14ac:dyDescent="0.2">
      <c r="A84" s="2">
        <v>83</v>
      </c>
      <c r="B84" s="2">
        <v>83</v>
      </c>
      <c r="C84" s="4">
        <v>0.97568123170307697</v>
      </c>
      <c r="D84" s="4">
        <v>0.52366935695920602</v>
      </c>
      <c r="E84" s="4">
        <v>0.97392376491001598</v>
      </c>
      <c r="F84" s="4">
        <v>0.33190570005348702</v>
      </c>
      <c r="G84" s="4">
        <f t="shared" si="5"/>
        <v>0.97568123170307697</v>
      </c>
      <c r="H84" s="2" t="str">
        <f t="shared" si="6"/>
        <v>ftllama3.1</v>
      </c>
      <c r="I84" s="4">
        <v>0.97568123170307697</v>
      </c>
      <c r="J84" s="2" t="s">
        <v>2</v>
      </c>
      <c r="K84" t="s">
        <v>2</v>
      </c>
      <c r="L84">
        <f t="shared" si="7"/>
        <v>0</v>
      </c>
      <c r="M84">
        <f t="shared" si="8"/>
        <v>0.97568123170307697</v>
      </c>
      <c r="N84">
        <f t="shared" si="9"/>
        <v>0</v>
      </c>
    </row>
    <row r="85" spans="1:14" x14ac:dyDescent="0.2">
      <c r="A85" s="2">
        <v>84</v>
      </c>
      <c r="B85" s="2">
        <v>84</v>
      </c>
      <c r="C85" s="4">
        <v>0.75009357929229703</v>
      </c>
      <c r="D85" s="4">
        <v>0.37187565905707198</v>
      </c>
      <c r="E85" s="4">
        <v>0.78614327481814705</v>
      </c>
      <c r="F85" s="4">
        <v>0.31751090586185399</v>
      </c>
      <c r="G85" s="4">
        <f t="shared" si="5"/>
        <v>0.78614327481814705</v>
      </c>
      <c r="H85" s="2" t="str">
        <f t="shared" si="6"/>
        <v>llama3.1</v>
      </c>
      <c r="I85" s="4">
        <v>0.75009357929229703</v>
      </c>
      <c r="J85" s="2" t="s">
        <v>2</v>
      </c>
      <c r="K85" t="s">
        <v>2</v>
      </c>
      <c r="L85">
        <f t="shared" si="7"/>
        <v>0</v>
      </c>
      <c r="M85">
        <f t="shared" si="8"/>
        <v>0.75009357929229703</v>
      </c>
      <c r="N85">
        <f t="shared" si="9"/>
        <v>0</v>
      </c>
    </row>
    <row r="86" spans="1:14" x14ac:dyDescent="0.2">
      <c r="A86" s="2">
        <v>85</v>
      </c>
      <c r="B86" s="2">
        <v>85</v>
      </c>
      <c r="C86" s="4">
        <v>0.95908039041927795</v>
      </c>
      <c r="D86" s="4">
        <v>0.39893601962498199</v>
      </c>
      <c r="E86" s="4">
        <v>0.92899029936109201</v>
      </c>
      <c r="F86" s="4">
        <v>0.272808245675904</v>
      </c>
      <c r="G86" s="4">
        <f t="shared" si="5"/>
        <v>0.95908039041927795</v>
      </c>
      <c r="H86" s="2" t="str">
        <f t="shared" si="6"/>
        <v>ftllama3.1</v>
      </c>
      <c r="I86" s="4">
        <v>0.95908039041927795</v>
      </c>
      <c r="J86" s="2" t="s">
        <v>2</v>
      </c>
      <c r="K86" t="s">
        <v>2</v>
      </c>
      <c r="L86">
        <f t="shared" si="7"/>
        <v>0</v>
      </c>
      <c r="M86">
        <f t="shared" si="8"/>
        <v>0.95908039041927795</v>
      </c>
      <c r="N86">
        <f t="shared" si="9"/>
        <v>0</v>
      </c>
    </row>
    <row r="87" spans="1:14" x14ac:dyDescent="0.2">
      <c r="A87" s="2">
        <v>86</v>
      </c>
      <c r="B87" s="2">
        <v>86</v>
      </c>
      <c r="C87" s="4">
        <v>0.95555587921823704</v>
      </c>
      <c r="D87" s="4">
        <v>0.44026502626282799</v>
      </c>
      <c r="E87" s="4">
        <v>0.95688663806233998</v>
      </c>
      <c r="F87" s="4">
        <v>0.26921139870371102</v>
      </c>
      <c r="G87" s="4">
        <f t="shared" si="5"/>
        <v>0.95688663806233998</v>
      </c>
      <c r="H87" s="2" t="str">
        <f t="shared" si="6"/>
        <v>llama3.1</v>
      </c>
      <c r="I87" s="4">
        <v>0.95555587921823704</v>
      </c>
      <c r="J87" s="2" t="s">
        <v>2</v>
      </c>
      <c r="K87" t="s">
        <v>2</v>
      </c>
      <c r="L87">
        <f t="shared" si="7"/>
        <v>0</v>
      </c>
      <c r="M87">
        <f t="shared" si="8"/>
        <v>0.95555587921823704</v>
      </c>
      <c r="N87">
        <f t="shared" si="9"/>
        <v>0</v>
      </c>
    </row>
    <row r="88" spans="1:14" x14ac:dyDescent="0.2">
      <c r="A88" s="2">
        <v>87</v>
      </c>
      <c r="B88" s="2">
        <v>87</v>
      </c>
      <c r="C88" s="4">
        <v>0.60114604362419599</v>
      </c>
      <c r="D88" s="4">
        <v>0.46890336785997599</v>
      </c>
      <c r="E88" s="4">
        <v>0.56374798374516599</v>
      </c>
      <c r="F88" s="4">
        <v>0.475438787255968</v>
      </c>
      <c r="G88" s="4">
        <f t="shared" si="5"/>
        <v>0.60114604362419599</v>
      </c>
      <c r="H88" s="2" t="str">
        <f t="shared" si="6"/>
        <v>ftllama3.1</v>
      </c>
      <c r="I88" s="4">
        <v>0.60114604362419599</v>
      </c>
      <c r="J88" s="2" t="s">
        <v>2</v>
      </c>
      <c r="K88" t="s">
        <v>2</v>
      </c>
      <c r="L88">
        <f t="shared" si="7"/>
        <v>0</v>
      </c>
      <c r="M88">
        <f t="shared" si="8"/>
        <v>0.60114604362419599</v>
      </c>
      <c r="N88">
        <f t="shared" si="9"/>
        <v>0</v>
      </c>
    </row>
    <row r="89" spans="1:14" x14ac:dyDescent="0.2">
      <c r="A89" s="2">
        <v>88</v>
      </c>
      <c r="B89" s="2">
        <v>88</v>
      </c>
      <c r="C89" s="4">
        <v>0.76263322063854699</v>
      </c>
      <c r="D89" s="4">
        <v>0.26786141267844599</v>
      </c>
      <c r="E89" s="4">
        <v>0.32219515953745098</v>
      </c>
      <c r="F89" s="4">
        <v>0.25625332721642002</v>
      </c>
      <c r="G89" s="4">
        <f t="shared" si="5"/>
        <v>0.76263322063854699</v>
      </c>
      <c r="H89" s="2" t="str">
        <f t="shared" si="6"/>
        <v>ftllama3.1</v>
      </c>
      <c r="I89" s="4">
        <v>0.76263322063854699</v>
      </c>
      <c r="J89" s="2" t="s">
        <v>2</v>
      </c>
      <c r="K89" t="s">
        <v>2</v>
      </c>
      <c r="L89">
        <f t="shared" si="7"/>
        <v>0</v>
      </c>
      <c r="M89">
        <f t="shared" si="8"/>
        <v>0.76263322063854699</v>
      </c>
      <c r="N89">
        <f t="shared" si="9"/>
        <v>0</v>
      </c>
    </row>
    <row r="90" spans="1:14" x14ac:dyDescent="0.2">
      <c r="A90" s="2">
        <v>89</v>
      </c>
      <c r="B90" s="2">
        <v>89</v>
      </c>
      <c r="C90" s="4">
        <v>0.97860506858144403</v>
      </c>
      <c r="D90" s="4">
        <v>0.25543566899640202</v>
      </c>
      <c r="E90" s="4">
        <v>0.38280243277549703</v>
      </c>
      <c r="F90" s="4">
        <v>0.24828213325568599</v>
      </c>
      <c r="G90" s="4">
        <f t="shared" si="5"/>
        <v>0.97860506858144403</v>
      </c>
      <c r="H90" s="2" t="str">
        <f t="shared" si="6"/>
        <v>ftllama3.1</v>
      </c>
      <c r="I90" s="4">
        <v>0.97860506858144403</v>
      </c>
      <c r="J90" s="2" t="s">
        <v>2</v>
      </c>
      <c r="K90" t="s">
        <v>2</v>
      </c>
      <c r="L90">
        <f t="shared" si="7"/>
        <v>0</v>
      </c>
      <c r="M90">
        <f t="shared" si="8"/>
        <v>0.97860506858144403</v>
      </c>
      <c r="N90">
        <f t="shared" si="9"/>
        <v>0</v>
      </c>
    </row>
    <row r="91" spans="1:14" x14ac:dyDescent="0.2">
      <c r="A91" s="2">
        <v>90</v>
      </c>
      <c r="B91" s="2">
        <v>90</v>
      </c>
      <c r="C91" s="4">
        <v>0.95266773700714102</v>
      </c>
      <c r="D91" s="4">
        <v>0.25924345084598999</v>
      </c>
      <c r="E91" s="4">
        <v>0.29050457136971602</v>
      </c>
      <c r="F91" s="4">
        <v>0.257559291379792</v>
      </c>
      <c r="G91" s="4">
        <f t="shared" si="5"/>
        <v>0.95266773700714102</v>
      </c>
      <c r="H91" s="2" t="str">
        <f t="shared" si="6"/>
        <v>ftllama3.1</v>
      </c>
      <c r="I91" s="4">
        <v>0.95266773700714102</v>
      </c>
      <c r="J91" s="2" t="s">
        <v>2</v>
      </c>
      <c r="K91" t="s">
        <v>2</v>
      </c>
      <c r="L91">
        <f t="shared" si="7"/>
        <v>0</v>
      </c>
      <c r="M91">
        <f t="shared" si="8"/>
        <v>0.95266773700714102</v>
      </c>
      <c r="N91">
        <f t="shared" si="9"/>
        <v>0</v>
      </c>
    </row>
    <row r="92" spans="1:14" x14ac:dyDescent="0.2">
      <c r="A92" s="2">
        <v>91</v>
      </c>
      <c r="B92" s="2">
        <v>91</v>
      </c>
      <c r="C92" s="4">
        <v>0.84350262624876804</v>
      </c>
      <c r="D92" s="4">
        <v>0.41803890296391</v>
      </c>
      <c r="E92" s="4">
        <v>0.89552017705781095</v>
      </c>
      <c r="F92" s="4">
        <v>0.36621626104627297</v>
      </c>
      <c r="G92" s="4">
        <f t="shared" si="5"/>
        <v>0.89552017705781095</v>
      </c>
      <c r="H92" s="2" t="str">
        <f t="shared" si="6"/>
        <v>llama3.1</v>
      </c>
      <c r="I92" s="4">
        <v>0.84350262624876804</v>
      </c>
      <c r="J92" s="2" t="s">
        <v>2</v>
      </c>
      <c r="K92" t="s">
        <v>2</v>
      </c>
      <c r="L92">
        <f t="shared" si="7"/>
        <v>0</v>
      </c>
      <c r="M92">
        <f t="shared" si="8"/>
        <v>0.84350262624876804</v>
      </c>
      <c r="N92">
        <f t="shared" si="9"/>
        <v>0</v>
      </c>
    </row>
    <row r="93" spans="1:14" x14ac:dyDescent="0.2">
      <c r="A93" s="2">
        <v>92</v>
      </c>
      <c r="B93" s="2">
        <v>92</v>
      </c>
      <c r="C93" s="4">
        <v>0.92233850104468196</v>
      </c>
      <c r="D93" s="4">
        <v>0.344323504396847</v>
      </c>
      <c r="E93" s="4">
        <v>0.71299758808953395</v>
      </c>
      <c r="F93" s="4">
        <v>0.366878267696925</v>
      </c>
      <c r="G93" s="4">
        <f t="shared" si="5"/>
        <v>0.92233850104468196</v>
      </c>
      <c r="H93" s="2" t="str">
        <f t="shared" si="6"/>
        <v>ftllama3.1</v>
      </c>
      <c r="I93" s="4">
        <v>0.92233850104468196</v>
      </c>
      <c r="J93" s="2" t="s">
        <v>2</v>
      </c>
      <c r="K93" t="s">
        <v>2</v>
      </c>
      <c r="L93">
        <f t="shared" si="7"/>
        <v>0</v>
      </c>
      <c r="M93">
        <f t="shared" si="8"/>
        <v>0.92233850104468196</v>
      </c>
      <c r="N93">
        <f t="shared" si="9"/>
        <v>0</v>
      </c>
    </row>
    <row r="94" spans="1:14" x14ac:dyDescent="0.2">
      <c r="A94" s="2">
        <v>93</v>
      </c>
      <c r="B94" s="2">
        <v>93</v>
      </c>
      <c r="C94" s="4">
        <v>0.67805598463330896</v>
      </c>
      <c r="D94" s="4">
        <v>0.25406640895775301</v>
      </c>
      <c r="E94" s="4">
        <v>0.27567414471081297</v>
      </c>
      <c r="F94" s="4">
        <v>0.253719526955059</v>
      </c>
      <c r="G94" s="4">
        <f t="shared" si="5"/>
        <v>0.67805598463330896</v>
      </c>
      <c r="H94" s="2" t="str">
        <f t="shared" si="6"/>
        <v>ftllama3.1</v>
      </c>
      <c r="I94" s="4">
        <v>0.67805598463330896</v>
      </c>
      <c r="J94" s="2" t="s">
        <v>2</v>
      </c>
      <c r="K94" t="s">
        <v>2</v>
      </c>
      <c r="L94">
        <f t="shared" si="7"/>
        <v>0</v>
      </c>
      <c r="M94">
        <f t="shared" si="8"/>
        <v>0.67805598463330896</v>
      </c>
      <c r="N94">
        <f t="shared" si="9"/>
        <v>0</v>
      </c>
    </row>
    <row r="95" spans="1:14" x14ac:dyDescent="0.2">
      <c r="A95" s="2">
        <v>94</v>
      </c>
      <c r="B95" s="2">
        <v>94</v>
      </c>
      <c r="C95" s="4">
        <v>0.42901833823748903</v>
      </c>
      <c r="D95" s="4">
        <v>0.26362059329237197</v>
      </c>
      <c r="E95" s="4">
        <v>0.26011561495917102</v>
      </c>
      <c r="F95" s="4">
        <v>0.305658635071345</v>
      </c>
      <c r="G95" s="4">
        <f t="shared" si="5"/>
        <v>0.42901833823748903</v>
      </c>
      <c r="H95" s="2" t="str">
        <f t="shared" si="6"/>
        <v>ftllama3.1</v>
      </c>
      <c r="I95" s="4">
        <v>0.42901833823748903</v>
      </c>
      <c r="J95" s="2" t="s">
        <v>2</v>
      </c>
      <c r="K95" t="s">
        <v>2</v>
      </c>
      <c r="L95">
        <f t="shared" si="7"/>
        <v>0</v>
      </c>
      <c r="M95">
        <f t="shared" si="8"/>
        <v>0.42901833823748903</v>
      </c>
      <c r="N95">
        <f t="shared" si="9"/>
        <v>0</v>
      </c>
    </row>
    <row r="96" spans="1:14" x14ac:dyDescent="0.2">
      <c r="C96" s="5"/>
      <c r="D96" s="5"/>
      <c r="E96" s="5"/>
      <c r="F96" s="5"/>
      <c r="G96" s="5"/>
    </row>
    <row r="97" spans="3:14" x14ac:dyDescent="0.2">
      <c r="C97" s="11">
        <f>AVERAGE(C2:C95)</f>
        <v>0.78058444719002917</v>
      </c>
      <c r="D97" s="4">
        <f>AVERAGE(D2:D95)</f>
        <v>0.49052653444936523</v>
      </c>
      <c r="E97" s="4">
        <f>AVERAGE(E2:E95)</f>
        <v>0.60152727197006461</v>
      </c>
      <c r="F97" s="4">
        <f>AVERAGE(F2:F95)</f>
        <v>0.35311478284445175</v>
      </c>
      <c r="G97" s="9">
        <f>AVERAGE(G2:G95)</f>
        <v>0.79469757623132531</v>
      </c>
      <c r="H97" s="9"/>
      <c r="I97" s="9">
        <f t="shared" ref="I97" si="10">AVERAGE(I2:I95)</f>
        <v>0.79013504870122631</v>
      </c>
      <c r="L97">
        <f>SUM(L2:L95)</f>
        <v>0</v>
      </c>
      <c r="N97">
        <f>SUM(N2:N95)</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D9A93-1F91-504D-8F1F-CB7B8547CE7C}">
  <dimension ref="A1:L28"/>
  <sheetViews>
    <sheetView workbookViewId="0">
      <selection activeCell="C28" sqref="C28:I28"/>
    </sheetView>
  </sheetViews>
  <sheetFormatPr baseColWidth="10" defaultRowHeight="16" x14ac:dyDescent="0.2"/>
  <cols>
    <col min="1" max="1" width="3.83203125" bestFit="1" customWidth="1"/>
    <col min="2" max="2" width="3.83203125" hidden="1" customWidth="1"/>
    <col min="3" max="6" width="10.6640625" bestFit="1" customWidth="1"/>
    <col min="7" max="7" width="10.6640625" hidden="1" customWidth="1"/>
    <col min="8" max="8" width="9.83203125" hidden="1" customWidth="1"/>
    <col min="9" max="9" width="10.6640625" bestFit="1" customWidth="1"/>
    <col min="10" max="10" width="9.33203125" bestFit="1" customWidth="1"/>
    <col min="11" max="11" width="10.83203125" style="5"/>
  </cols>
  <sheetData>
    <row r="1" spans="1:12" x14ac:dyDescent="0.2">
      <c r="A1" s="1" t="s">
        <v>0</v>
      </c>
      <c r="B1" s="1" t="s">
        <v>1</v>
      </c>
      <c r="C1" s="1" t="s">
        <v>2</v>
      </c>
      <c r="D1" s="1" t="s">
        <v>3</v>
      </c>
      <c r="E1" s="1" t="s">
        <v>6</v>
      </c>
      <c r="F1" s="1" t="s">
        <v>7</v>
      </c>
      <c r="G1" s="1" t="s">
        <v>8</v>
      </c>
      <c r="H1" s="1" t="s">
        <v>9</v>
      </c>
      <c r="I1" s="3" t="s">
        <v>4</v>
      </c>
      <c r="J1" s="1" t="s">
        <v>5</v>
      </c>
    </row>
    <row r="2" spans="1:12" x14ac:dyDescent="0.2">
      <c r="A2" s="2">
        <v>1</v>
      </c>
      <c r="B2" s="2">
        <v>40</v>
      </c>
      <c r="C2" s="4">
        <v>0.83707904815673795</v>
      </c>
      <c r="D2" s="4">
        <v>0.26350291456495001</v>
      </c>
      <c r="E2" s="4">
        <v>0.25962077549525597</v>
      </c>
      <c r="F2" s="4">
        <v>0.24976467107023501</v>
      </c>
      <c r="G2" s="4">
        <f t="shared" ref="G2:G10" si="0">MAX(C2:F2)</f>
        <v>0.83707904815673795</v>
      </c>
      <c r="H2" s="2" t="str">
        <f t="shared" ref="H2:H10" si="1">IF(G2=F2,$F$1,IF(G2=E2,$E$1,IF(G2=D2,$D$1,IF(G2=C2,$C$1,""))))</f>
        <v>ftllama3.1</v>
      </c>
      <c r="I2" s="4">
        <v>0.83707904815673795</v>
      </c>
      <c r="J2" s="2" t="s">
        <v>2</v>
      </c>
      <c r="K2" s="5">
        <f>CHOOSE(MATCH(J2, $C$1:$F$1, 0), C2, D2, E2,F2)</f>
        <v>0.83707904815673795</v>
      </c>
      <c r="L2">
        <f>IF(I2=K2,0,1)</f>
        <v>0</v>
      </c>
    </row>
    <row r="3" spans="1:12" x14ac:dyDescent="0.2">
      <c r="A3" s="2">
        <v>2</v>
      </c>
      <c r="B3" s="2">
        <v>41</v>
      </c>
      <c r="C3" s="4">
        <v>0.98647649628775402</v>
      </c>
      <c r="D3" s="4">
        <v>0.25645468745912797</v>
      </c>
      <c r="E3" s="4">
        <v>0.571044009923934</v>
      </c>
      <c r="F3" s="4">
        <v>0.25031153389385702</v>
      </c>
      <c r="G3" s="4">
        <f t="shared" si="0"/>
        <v>0.98647649628775402</v>
      </c>
      <c r="H3" s="2" t="str">
        <f t="shared" si="1"/>
        <v>ftllama3.1</v>
      </c>
      <c r="I3" s="4">
        <v>0.98647649628775402</v>
      </c>
      <c r="J3" s="2" t="s">
        <v>2</v>
      </c>
      <c r="K3" s="5">
        <f t="shared" ref="K3:K26" si="2">CHOOSE(MATCH(J3, $C$1:$F$1, 0), C3, D3, E3,F3)</f>
        <v>0.98647649628775402</v>
      </c>
      <c r="L3">
        <f t="shared" ref="L3:L26" si="3">IF(I3=K3,0,1)</f>
        <v>0</v>
      </c>
    </row>
    <row r="4" spans="1:12" x14ac:dyDescent="0.2">
      <c r="A4" s="2">
        <v>3</v>
      </c>
      <c r="B4" s="2">
        <v>42</v>
      </c>
      <c r="C4" s="4">
        <v>0.93295725584030098</v>
      </c>
      <c r="D4" s="4">
        <v>0.29149400634424999</v>
      </c>
      <c r="E4" s="4">
        <v>0.45126415916851498</v>
      </c>
      <c r="F4" s="4">
        <v>0.25658095053264002</v>
      </c>
      <c r="G4" s="4">
        <f t="shared" si="0"/>
        <v>0.93295725584030098</v>
      </c>
      <c r="H4" s="2" t="str">
        <f t="shared" si="1"/>
        <v>ftllama3.1</v>
      </c>
      <c r="I4" s="4">
        <v>0.93295725584030098</v>
      </c>
      <c r="J4" s="2" t="s">
        <v>2</v>
      </c>
      <c r="K4" s="5">
        <f t="shared" si="2"/>
        <v>0.93295725584030098</v>
      </c>
      <c r="L4">
        <f t="shared" si="3"/>
        <v>0</v>
      </c>
    </row>
    <row r="5" spans="1:12" x14ac:dyDescent="0.2">
      <c r="A5" s="2">
        <v>4</v>
      </c>
      <c r="B5" s="2">
        <v>43</v>
      </c>
      <c r="C5" s="4">
        <v>0.79757356728826201</v>
      </c>
      <c r="D5" s="4">
        <v>0.82302946703774504</v>
      </c>
      <c r="E5" s="4">
        <v>0.53669342398643405</v>
      </c>
      <c r="F5" s="4">
        <v>0.44675102233886699</v>
      </c>
      <c r="G5" s="4">
        <f t="shared" si="0"/>
        <v>0.82302946703774504</v>
      </c>
      <c r="H5" s="2" t="str">
        <f t="shared" si="1"/>
        <v>ftphi4</v>
      </c>
      <c r="I5" s="4">
        <v>0.79757356728826201</v>
      </c>
      <c r="J5" s="2" t="s">
        <v>2</v>
      </c>
      <c r="K5" s="5">
        <f t="shared" si="2"/>
        <v>0.79757356728826201</v>
      </c>
      <c r="L5">
        <f t="shared" si="3"/>
        <v>0</v>
      </c>
    </row>
    <row r="6" spans="1:12" x14ac:dyDescent="0.2">
      <c r="A6" s="2">
        <v>5</v>
      </c>
      <c r="B6" s="2">
        <v>44</v>
      </c>
      <c r="C6" s="4">
        <v>0.81801019055502699</v>
      </c>
      <c r="D6" s="4">
        <v>0.52429169075829596</v>
      </c>
      <c r="E6" s="4">
        <v>0.55196085827691199</v>
      </c>
      <c r="F6" s="4">
        <v>0.44523509698254699</v>
      </c>
      <c r="G6" s="4">
        <f t="shared" si="0"/>
        <v>0.81801019055502699</v>
      </c>
      <c r="H6" s="2" t="str">
        <f t="shared" si="1"/>
        <v>ftllama3.1</v>
      </c>
      <c r="I6" s="4">
        <v>0.81801019055502699</v>
      </c>
      <c r="J6" s="2" t="s">
        <v>2</v>
      </c>
      <c r="K6" s="5">
        <f t="shared" si="2"/>
        <v>0.81801019055502699</v>
      </c>
      <c r="L6">
        <f t="shared" si="3"/>
        <v>0</v>
      </c>
    </row>
    <row r="7" spans="1:12" x14ac:dyDescent="0.2">
      <c r="A7" s="2">
        <v>6</v>
      </c>
      <c r="B7" s="2">
        <v>45</v>
      </c>
      <c r="C7" s="4">
        <v>0.69868351135935103</v>
      </c>
      <c r="D7" s="4">
        <v>0.29389525311333697</v>
      </c>
      <c r="E7" s="4">
        <v>0.25311386500086103</v>
      </c>
      <c r="F7" s="4">
        <v>0.25916643100125403</v>
      </c>
      <c r="G7" s="4">
        <f t="shared" si="0"/>
        <v>0.69868351135935103</v>
      </c>
      <c r="H7" s="2" t="str">
        <f t="shared" si="1"/>
        <v>ftllama3.1</v>
      </c>
      <c r="I7" s="4">
        <v>0.69868351135935103</v>
      </c>
      <c r="J7" s="2" t="s">
        <v>2</v>
      </c>
      <c r="K7" s="5">
        <f t="shared" si="2"/>
        <v>0.69868351135935103</v>
      </c>
      <c r="L7">
        <f t="shared" si="3"/>
        <v>0</v>
      </c>
    </row>
    <row r="8" spans="1:12" x14ac:dyDescent="0.2">
      <c r="A8" s="2">
        <v>7</v>
      </c>
      <c r="B8" s="2">
        <v>46</v>
      </c>
      <c r="C8" s="4">
        <v>0.33086721684251502</v>
      </c>
      <c r="D8" s="4">
        <v>0.45353069816316799</v>
      </c>
      <c r="E8" s="4">
        <v>0.307969972917011</v>
      </c>
      <c r="F8" s="4">
        <v>0.40640481625284403</v>
      </c>
      <c r="G8" s="4">
        <f t="shared" si="0"/>
        <v>0.45353069816316799</v>
      </c>
      <c r="H8" s="2" t="str">
        <f t="shared" si="1"/>
        <v>ftphi4</v>
      </c>
      <c r="I8" s="4">
        <v>0.40640481625284403</v>
      </c>
      <c r="J8" s="2" t="s">
        <v>7</v>
      </c>
      <c r="K8" s="5">
        <f t="shared" si="2"/>
        <v>0.40640481625284403</v>
      </c>
      <c r="L8">
        <f t="shared" si="3"/>
        <v>0</v>
      </c>
    </row>
    <row r="9" spans="1:12" x14ac:dyDescent="0.2">
      <c r="A9" s="2">
        <v>8</v>
      </c>
      <c r="B9" s="2">
        <v>47</v>
      </c>
      <c r="C9" s="4">
        <v>0.84044902409825994</v>
      </c>
      <c r="D9" s="4">
        <v>0.81503998722348803</v>
      </c>
      <c r="E9" s="4">
        <v>0.752748167514801</v>
      </c>
      <c r="F9" s="4">
        <v>0.69985362972531995</v>
      </c>
      <c r="G9" s="4">
        <f t="shared" si="0"/>
        <v>0.84044902409825994</v>
      </c>
      <c r="H9" s="2" t="str">
        <f t="shared" si="1"/>
        <v>ftllama3.1</v>
      </c>
      <c r="I9" s="4">
        <v>0.84044902409825994</v>
      </c>
      <c r="J9" s="2" t="s">
        <v>2</v>
      </c>
      <c r="K9" s="5">
        <f t="shared" si="2"/>
        <v>0.84044902409825994</v>
      </c>
      <c r="L9">
        <f t="shared" si="3"/>
        <v>0</v>
      </c>
    </row>
    <row r="10" spans="1:12" x14ac:dyDescent="0.2">
      <c r="A10" s="2">
        <v>9</v>
      </c>
      <c r="B10" s="2">
        <v>48</v>
      </c>
      <c r="C10" s="4">
        <v>0.76389904107366202</v>
      </c>
      <c r="D10" s="4">
        <v>0.63502092616898598</v>
      </c>
      <c r="E10" s="4">
        <v>0.60893276844705801</v>
      </c>
      <c r="F10" s="4">
        <v>0.57891679661614504</v>
      </c>
      <c r="G10" s="4">
        <f t="shared" si="0"/>
        <v>0.76389904107366202</v>
      </c>
      <c r="H10" s="2" t="str">
        <f t="shared" si="1"/>
        <v>ftllama3.1</v>
      </c>
      <c r="I10" s="4">
        <v>0.76389904107366202</v>
      </c>
      <c r="J10" s="2" t="s">
        <v>2</v>
      </c>
      <c r="K10" s="5">
        <f t="shared" si="2"/>
        <v>0.76389904107366202</v>
      </c>
      <c r="L10">
        <f t="shared" si="3"/>
        <v>0</v>
      </c>
    </row>
    <row r="11" spans="1:12" x14ac:dyDescent="0.2">
      <c r="A11" s="2">
        <v>10</v>
      </c>
      <c r="B11" s="2">
        <v>66</v>
      </c>
      <c r="C11" s="4">
        <v>0.92868215186255298</v>
      </c>
      <c r="D11" s="4">
        <v>0.29503316325800699</v>
      </c>
      <c r="E11" s="4">
        <v>0.26128363140991701</v>
      </c>
      <c r="F11" s="4">
        <v>0.23631773633616299</v>
      </c>
      <c r="G11" s="4">
        <f t="shared" ref="G11:G26" si="4">MAX(C11:F11)</f>
        <v>0.92868215186255298</v>
      </c>
      <c r="H11" s="2" t="str">
        <f t="shared" ref="H11:H26" si="5">IF(G11=F11,$F$1,IF(G11=E11,$E$1,IF(G11=D11,$D$1,IF(G11=C11,$C$1,""))))</f>
        <v>ftllama3.1</v>
      </c>
      <c r="I11" s="4">
        <v>0.92868215186255298</v>
      </c>
      <c r="J11" s="2" t="s">
        <v>2</v>
      </c>
      <c r="K11" s="5">
        <f t="shared" si="2"/>
        <v>0.92868215186255298</v>
      </c>
      <c r="L11">
        <f t="shared" si="3"/>
        <v>0</v>
      </c>
    </row>
    <row r="12" spans="1:12" x14ac:dyDescent="0.2">
      <c r="A12" s="2">
        <v>11</v>
      </c>
      <c r="B12" s="2">
        <v>67</v>
      </c>
      <c r="C12" s="4">
        <v>0.98647649628775402</v>
      </c>
      <c r="D12" s="4">
        <v>0.243310837660517</v>
      </c>
      <c r="E12" s="4">
        <v>0.31572358906268999</v>
      </c>
      <c r="F12" s="4">
        <v>0.245718287570135</v>
      </c>
      <c r="G12" s="4">
        <f t="shared" si="4"/>
        <v>0.98647649628775402</v>
      </c>
      <c r="H12" s="2" t="str">
        <f t="shared" si="5"/>
        <v>ftllama3.1</v>
      </c>
      <c r="I12" s="4">
        <v>0.98647649628775402</v>
      </c>
      <c r="J12" s="2" t="s">
        <v>2</v>
      </c>
      <c r="K12" s="5">
        <f t="shared" si="2"/>
        <v>0.98647649628775402</v>
      </c>
      <c r="L12">
        <f t="shared" si="3"/>
        <v>0</v>
      </c>
    </row>
    <row r="13" spans="1:12" x14ac:dyDescent="0.2">
      <c r="A13" s="2">
        <v>12</v>
      </c>
      <c r="B13" s="2">
        <v>68</v>
      </c>
      <c r="C13" s="4">
        <v>0.92561168500355295</v>
      </c>
      <c r="D13" s="4">
        <v>0.243450418114662</v>
      </c>
      <c r="E13" s="4">
        <v>0.29263924530574198</v>
      </c>
      <c r="F13" s="4">
        <v>0.265060857364109</v>
      </c>
      <c r="G13" s="4">
        <f t="shared" si="4"/>
        <v>0.92561168500355295</v>
      </c>
      <c r="H13" s="2" t="str">
        <f t="shared" si="5"/>
        <v>ftllama3.1</v>
      </c>
      <c r="I13" s="4">
        <v>0.92561168500355295</v>
      </c>
      <c r="J13" s="2" t="s">
        <v>2</v>
      </c>
      <c r="K13" s="5">
        <f t="shared" si="2"/>
        <v>0.92561168500355295</v>
      </c>
      <c r="L13">
        <f t="shared" si="3"/>
        <v>0</v>
      </c>
    </row>
    <row r="14" spans="1:12" x14ac:dyDescent="0.2">
      <c r="A14" s="2">
        <v>13</v>
      </c>
      <c r="B14" s="2">
        <v>69</v>
      </c>
      <c r="C14" s="4">
        <v>0.85800781420298899</v>
      </c>
      <c r="D14" s="4">
        <v>0.52910811815943004</v>
      </c>
      <c r="E14" s="4">
        <v>0.87817346027919196</v>
      </c>
      <c r="F14" s="4">
        <v>0.40775230271475599</v>
      </c>
      <c r="G14" s="4">
        <f t="shared" si="4"/>
        <v>0.87817346027919196</v>
      </c>
      <c r="H14" s="2" t="str">
        <f t="shared" si="5"/>
        <v>llama3.1</v>
      </c>
      <c r="I14" s="4">
        <v>0.85800781420298899</v>
      </c>
      <c r="J14" s="2" t="s">
        <v>2</v>
      </c>
      <c r="K14" s="5">
        <f t="shared" si="2"/>
        <v>0.85800781420298899</v>
      </c>
      <c r="L14">
        <f t="shared" si="3"/>
        <v>0</v>
      </c>
    </row>
    <row r="15" spans="1:12" x14ac:dyDescent="0.2">
      <c r="A15" s="2">
        <v>14</v>
      </c>
      <c r="B15" s="2">
        <v>70</v>
      </c>
      <c r="C15" s="4">
        <v>0.88908435021127896</v>
      </c>
      <c r="D15" s="4">
        <v>0.38801437914371401</v>
      </c>
      <c r="E15" s="4">
        <v>0.65038287043571397</v>
      </c>
      <c r="F15" s="4">
        <v>0.41070515087672599</v>
      </c>
      <c r="G15" s="4">
        <f t="shared" si="4"/>
        <v>0.88908435021127896</v>
      </c>
      <c r="H15" s="2" t="str">
        <f t="shared" si="5"/>
        <v>ftllama3.1</v>
      </c>
      <c r="I15" s="4">
        <v>0.88908435021127896</v>
      </c>
      <c r="J15" s="2" t="s">
        <v>2</v>
      </c>
      <c r="K15" s="5">
        <f t="shared" si="2"/>
        <v>0.88908435021127896</v>
      </c>
      <c r="L15">
        <f t="shared" si="3"/>
        <v>0</v>
      </c>
    </row>
    <row r="16" spans="1:12" x14ac:dyDescent="0.2">
      <c r="A16" s="2">
        <v>15</v>
      </c>
      <c r="B16" s="2">
        <v>71</v>
      </c>
      <c r="C16" s="4">
        <v>0.56293662020138302</v>
      </c>
      <c r="D16" s="4">
        <v>0.26018379586083501</v>
      </c>
      <c r="E16" s="4">
        <v>0.26269668936729401</v>
      </c>
      <c r="F16" s="4">
        <v>0.26060398433889598</v>
      </c>
      <c r="G16" s="4">
        <f t="shared" si="4"/>
        <v>0.56293662020138302</v>
      </c>
      <c r="H16" s="2" t="str">
        <f t="shared" si="5"/>
        <v>ftllama3.1</v>
      </c>
      <c r="I16" s="4">
        <v>0.56293662020138302</v>
      </c>
      <c r="J16" s="2" t="s">
        <v>2</v>
      </c>
      <c r="K16" s="5">
        <f t="shared" si="2"/>
        <v>0.56293662020138302</v>
      </c>
      <c r="L16">
        <f t="shared" si="3"/>
        <v>0</v>
      </c>
    </row>
    <row r="17" spans="1:12" x14ac:dyDescent="0.2">
      <c r="A17" s="2">
        <v>16</v>
      </c>
      <c r="B17" s="2">
        <v>72</v>
      </c>
      <c r="C17" s="4">
        <v>0.34678597577980502</v>
      </c>
      <c r="D17" s="4">
        <v>0.34523236496107901</v>
      </c>
      <c r="E17" s="4">
        <v>0.31136354165417801</v>
      </c>
      <c r="F17" s="4">
        <v>0.51028630903788896</v>
      </c>
      <c r="G17" s="4">
        <f t="shared" si="4"/>
        <v>0.51028630903788896</v>
      </c>
      <c r="H17" s="2" t="str">
        <f t="shared" si="5"/>
        <v>phi4</v>
      </c>
      <c r="I17" s="4">
        <v>0.51028630903788896</v>
      </c>
      <c r="J17" s="2" t="s">
        <v>7</v>
      </c>
      <c r="K17" s="5">
        <f t="shared" si="2"/>
        <v>0.51028630903788896</v>
      </c>
      <c r="L17">
        <f t="shared" si="3"/>
        <v>0</v>
      </c>
    </row>
    <row r="18" spans="1:12" x14ac:dyDescent="0.2">
      <c r="A18" s="2">
        <v>17</v>
      </c>
      <c r="B18" s="2">
        <v>75</v>
      </c>
      <c r="C18" s="4">
        <v>1</v>
      </c>
      <c r="D18" s="4">
        <v>0.26325022620814098</v>
      </c>
      <c r="E18" s="4">
        <v>0.92063000372477899</v>
      </c>
      <c r="F18" s="4">
        <v>0.25561847303594798</v>
      </c>
      <c r="G18" s="4">
        <f t="shared" si="4"/>
        <v>1</v>
      </c>
      <c r="H18" s="2" t="str">
        <f t="shared" si="5"/>
        <v>ftllama3.1</v>
      </c>
      <c r="I18" s="4">
        <v>1</v>
      </c>
      <c r="J18" s="2" t="s">
        <v>2</v>
      </c>
      <c r="K18" s="5">
        <f t="shared" si="2"/>
        <v>1</v>
      </c>
      <c r="L18">
        <f t="shared" si="3"/>
        <v>0</v>
      </c>
    </row>
    <row r="19" spans="1:12" x14ac:dyDescent="0.2">
      <c r="A19" s="2">
        <v>18</v>
      </c>
      <c r="B19" s="2">
        <v>76</v>
      </c>
      <c r="C19" s="4">
        <v>0.966191240719386</v>
      </c>
      <c r="D19" s="4">
        <v>0.23996923693588801</v>
      </c>
      <c r="E19" s="4">
        <v>1</v>
      </c>
      <c r="F19" s="4">
        <v>0.239418774843215</v>
      </c>
      <c r="G19" s="4">
        <f t="shared" si="4"/>
        <v>1</v>
      </c>
      <c r="H19" s="2" t="str">
        <f t="shared" si="5"/>
        <v>llama3.1</v>
      </c>
      <c r="I19" s="4">
        <v>0.966191240719386</v>
      </c>
      <c r="J19" s="2" t="s">
        <v>2</v>
      </c>
      <c r="K19" s="5">
        <f t="shared" si="2"/>
        <v>0.966191240719386</v>
      </c>
      <c r="L19">
        <f t="shared" si="3"/>
        <v>0</v>
      </c>
    </row>
    <row r="20" spans="1:12" x14ac:dyDescent="0.2">
      <c r="A20" s="2">
        <v>19</v>
      </c>
      <c r="B20" s="2">
        <v>88</v>
      </c>
      <c r="C20" s="4">
        <v>0.76263322063854699</v>
      </c>
      <c r="D20" s="4">
        <v>0.26786141267844599</v>
      </c>
      <c r="E20" s="4">
        <v>0.32219515953745098</v>
      </c>
      <c r="F20" s="4">
        <v>0.25625332721642002</v>
      </c>
      <c r="G20" s="4">
        <f t="shared" si="4"/>
        <v>0.76263322063854699</v>
      </c>
      <c r="H20" s="2" t="str">
        <f t="shared" si="5"/>
        <v>ftllama3.1</v>
      </c>
      <c r="I20" s="4">
        <v>0.76263322063854699</v>
      </c>
      <c r="J20" s="2" t="s">
        <v>2</v>
      </c>
      <c r="K20" s="5">
        <f t="shared" si="2"/>
        <v>0.76263322063854699</v>
      </c>
      <c r="L20">
        <f t="shared" si="3"/>
        <v>0</v>
      </c>
    </row>
    <row r="21" spans="1:12" x14ac:dyDescent="0.2">
      <c r="A21" s="2">
        <v>20</v>
      </c>
      <c r="B21" s="2">
        <v>89</v>
      </c>
      <c r="C21" s="4">
        <v>0.97860506858144403</v>
      </c>
      <c r="D21" s="4">
        <v>0.25543566899640202</v>
      </c>
      <c r="E21" s="4">
        <v>0.38280243277549703</v>
      </c>
      <c r="F21" s="4">
        <v>0.24828213325568599</v>
      </c>
      <c r="G21" s="4">
        <f t="shared" si="4"/>
        <v>0.97860506858144403</v>
      </c>
      <c r="H21" s="2" t="str">
        <f t="shared" si="5"/>
        <v>ftllama3.1</v>
      </c>
      <c r="I21" s="4">
        <v>0.97860506858144403</v>
      </c>
      <c r="J21" s="2" t="s">
        <v>2</v>
      </c>
      <c r="K21" s="5">
        <f t="shared" si="2"/>
        <v>0.97860506858144403</v>
      </c>
      <c r="L21">
        <f t="shared" si="3"/>
        <v>0</v>
      </c>
    </row>
    <row r="22" spans="1:12" x14ac:dyDescent="0.2">
      <c r="A22" s="2">
        <v>21</v>
      </c>
      <c r="B22" s="2">
        <v>90</v>
      </c>
      <c r="C22" s="4">
        <v>0.95266773700714102</v>
      </c>
      <c r="D22" s="4">
        <v>0.25924345084598999</v>
      </c>
      <c r="E22" s="4">
        <v>0.29050457136971602</v>
      </c>
      <c r="F22" s="4">
        <v>0.257559291379792</v>
      </c>
      <c r="G22" s="4">
        <f t="shared" si="4"/>
        <v>0.95266773700714102</v>
      </c>
      <c r="H22" s="2" t="str">
        <f t="shared" si="5"/>
        <v>ftllama3.1</v>
      </c>
      <c r="I22" s="4">
        <v>0.95266773700714102</v>
      </c>
      <c r="J22" s="2" t="s">
        <v>2</v>
      </c>
      <c r="K22" s="5">
        <f t="shared" si="2"/>
        <v>0.95266773700714102</v>
      </c>
      <c r="L22">
        <f t="shared" si="3"/>
        <v>0</v>
      </c>
    </row>
    <row r="23" spans="1:12" x14ac:dyDescent="0.2">
      <c r="A23" s="2">
        <v>22</v>
      </c>
      <c r="B23" s="2">
        <v>91</v>
      </c>
      <c r="C23" s="4">
        <v>0.84350262624876804</v>
      </c>
      <c r="D23" s="4">
        <v>0.41803890296391</v>
      </c>
      <c r="E23" s="4">
        <v>0.89552017705781095</v>
      </c>
      <c r="F23" s="4">
        <v>0.36621626104627297</v>
      </c>
      <c r="G23" s="4">
        <f t="shared" si="4"/>
        <v>0.89552017705781095</v>
      </c>
      <c r="H23" s="2" t="str">
        <f t="shared" si="5"/>
        <v>llama3.1</v>
      </c>
      <c r="I23" s="4">
        <v>0.84350262624876804</v>
      </c>
      <c r="J23" s="2" t="s">
        <v>2</v>
      </c>
      <c r="K23" s="5">
        <f t="shared" si="2"/>
        <v>0.84350262624876804</v>
      </c>
      <c r="L23">
        <f t="shared" si="3"/>
        <v>0</v>
      </c>
    </row>
    <row r="24" spans="1:12" x14ac:dyDescent="0.2">
      <c r="A24" s="2">
        <v>23</v>
      </c>
      <c r="B24" s="2">
        <v>92</v>
      </c>
      <c r="C24" s="4">
        <v>0.92233850104468196</v>
      </c>
      <c r="D24" s="4">
        <v>0.344323504396847</v>
      </c>
      <c r="E24" s="4">
        <v>0.71299758808953395</v>
      </c>
      <c r="F24" s="4">
        <v>0.366878267696925</v>
      </c>
      <c r="G24" s="4">
        <f t="shared" si="4"/>
        <v>0.92233850104468196</v>
      </c>
      <c r="H24" s="2" t="str">
        <f t="shared" si="5"/>
        <v>ftllama3.1</v>
      </c>
      <c r="I24" s="4">
        <v>0.92233850104468196</v>
      </c>
      <c r="J24" s="2" t="s">
        <v>2</v>
      </c>
      <c r="K24" s="5">
        <f t="shared" si="2"/>
        <v>0.92233850104468196</v>
      </c>
      <c r="L24">
        <f t="shared" si="3"/>
        <v>0</v>
      </c>
    </row>
    <row r="25" spans="1:12" x14ac:dyDescent="0.2">
      <c r="A25" s="2">
        <v>24</v>
      </c>
      <c r="B25" s="2">
        <v>93</v>
      </c>
      <c r="C25" s="4">
        <v>0.67805598463330896</v>
      </c>
      <c r="D25" s="4">
        <v>0.25406640895775301</v>
      </c>
      <c r="E25" s="4">
        <v>0.27567414471081297</v>
      </c>
      <c r="F25" s="4">
        <v>0.253719526955059</v>
      </c>
      <c r="G25" s="4">
        <f t="shared" si="4"/>
        <v>0.67805598463330896</v>
      </c>
      <c r="H25" s="2" t="str">
        <f t="shared" si="5"/>
        <v>ftllama3.1</v>
      </c>
      <c r="I25" s="4">
        <v>0.67805598463330896</v>
      </c>
      <c r="J25" s="2" t="s">
        <v>2</v>
      </c>
      <c r="K25" s="5">
        <f t="shared" si="2"/>
        <v>0.67805598463330896</v>
      </c>
      <c r="L25">
        <f t="shared" si="3"/>
        <v>0</v>
      </c>
    </row>
    <row r="26" spans="1:12" x14ac:dyDescent="0.2">
      <c r="A26" s="2">
        <v>25</v>
      </c>
      <c r="B26" s="2">
        <v>94</v>
      </c>
      <c r="C26" s="4">
        <v>0.42901833823748903</v>
      </c>
      <c r="D26" s="4">
        <v>0.26362059329237197</v>
      </c>
      <c r="E26" s="4">
        <v>0.26011561495917102</v>
      </c>
      <c r="F26" s="4">
        <v>0.305658635071345</v>
      </c>
      <c r="G26" s="4">
        <f t="shared" si="4"/>
        <v>0.42901833823748903</v>
      </c>
      <c r="H26" s="2" t="str">
        <f t="shared" si="5"/>
        <v>ftllama3.1</v>
      </c>
      <c r="I26" s="4">
        <v>0.42901833823748903</v>
      </c>
      <c r="J26" s="2" t="s">
        <v>2</v>
      </c>
      <c r="K26" s="5">
        <f t="shared" si="2"/>
        <v>0.42901833823748903</v>
      </c>
      <c r="L26">
        <f t="shared" si="3"/>
        <v>0</v>
      </c>
    </row>
    <row r="27" spans="1:12" x14ac:dyDescent="0.2">
      <c r="C27" s="5"/>
      <c r="D27" s="5"/>
      <c r="E27" s="5"/>
      <c r="F27" s="5"/>
      <c r="G27" s="5"/>
      <c r="I27" s="5"/>
    </row>
    <row r="28" spans="1:12" x14ac:dyDescent="0.2">
      <c r="C28" s="11">
        <f>AVERAGE(C2:C26)</f>
        <v>0.80146372648647801</v>
      </c>
      <c r="D28" s="4">
        <f>AVERAGE(D2:D26)</f>
        <v>0.36905608453069361</v>
      </c>
      <c r="E28" s="4">
        <f>AVERAGE(E2:E26)</f>
        <v>0.49304202881881126</v>
      </c>
      <c r="F28" s="4">
        <f>AVERAGE(F2:F26)</f>
        <v>0.33916137068612184</v>
      </c>
      <c r="G28" s="11">
        <f>AVERAGE(G2:G26)</f>
        <v>0.81816819330624124</v>
      </c>
      <c r="H28" s="9"/>
      <c r="I28" s="9">
        <f>AVERAGE(I2:I26)</f>
        <v>0.8110252437932145</v>
      </c>
      <c r="L28">
        <f>SUM(L2:L26)</f>
        <v>0</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943D-9CFF-AE4B-995F-08379F4F8B14}">
  <dimension ref="A1:H97"/>
  <sheetViews>
    <sheetView workbookViewId="0">
      <selection activeCell="J8" sqref="J8"/>
    </sheetView>
  </sheetViews>
  <sheetFormatPr baseColWidth="10" defaultRowHeight="16" x14ac:dyDescent="0.2"/>
  <cols>
    <col min="1" max="2" width="3.83203125" bestFit="1" customWidth="1"/>
    <col min="3" max="7" width="10.6640625" bestFit="1" customWidth="1"/>
    <col min="8" max="8" width="9.33203125" bestFit="1" customWidth="1"/>
  </cols>
  <sheetData>
    <row r="1" spans="1:8" x14ac:dyDescent="0.2">
      <c r="A1" s="1" t="s">
        <v>0</v>
      </c>
      <c r="B1" s="1" t="s">
        <v>1</v>
      </c>
      <c r="C1" s="3" t="s">
        <v>2</v>
      </c>
      <c r="D1" s="3" t="s">
        <v>3</v>
      </c>
      <c r="E1" s="3" t="s">
        <v>6</v>
      </c>
      <c r="F1" s="3" t="s">
        <v>7</v>
      </c>
      <c r="G1" s="26" t="s">
        <v>4</v>
      </c>
      <c r="H1" s="3" t="s">
        <v>5</v>
      </c>
    </row>
    <row r="2" spans="1:8" x14ac:dyDescent="0.2">
      <c r="A2" s="2">
        <v>1</v>
      </c>
      <c r="B2" s="2">
        <v>1</v>
      </c>
      <c r="C2" s="4">
        <v>1.19646876575123E-3</v>
      </c>
      <c r="D2" s="4">
        <v>1.14746811603773E-3</v>
      </c>
      <c r="E2" s="4">
        <v>2.07620713404139E-3</v>
      </c>
      <c r="F2" s="4">
        <v>9.1649149045609996E-4</v>
      </c>
      <c r="G2" s="4">
        <f>MAX(C2:F2)</f>
        <v>2.07620713404139E-3</v>
      </c>
      <c r="H2" s="2" t="str">
        <f>IF(G2=F2,$F$1,IF(G2=E2,$E$1,IF(G2=D2,$D$1,IF(G2=C2,$C$1,""))))</f>
        <v>llama3.1</v>
      </c>
    </row>
    <row r="3" spans="1:8" x14ac:dyDescent="0.2">
      <c r="A3" s="2">
        <v>2</v>
      </c>
      <c r="B3" s="2">
        <v>2</v>
      </c>
      <c r="C3" s="4">
        <v>4.2017803939857601E-2</v>
      </c>
      <c r="D3" s="4">
        <v>1.6133253799385499E-3</v>
      </c>
      <c r="E3" s="4">
        <v>5.3938175060985801E-3</v>
      </c>
      <c r="F3" s="4">
        <v>1.22008486817191E-3</v>
      </c>
      <c r="G3" s="4">
        <f t="shared" ref="G3:G66" si="0">MAX(C3:F3)</f>
        <v>4.2017803939857601E-2</v>
      </c>
      <c r="H3" s="2" t="str">
        <f t="shared" ref="H3:H66" si="1">IF(G3=F3,$F$1,IF(G3=E3,$E$1,IF(G3=D3,$D$1,IF(G3=C3,$C$1,""))))</f>
        <v>ftllama3.1</v>
      </c>
    </row>
    <row r="4" spans="1:8" x14ac:dyDescent="0.2">
      <c r="A4" s="2">
        <v>3</v>
      </c>
      <c r="B4" s="2">
        <v>3</v>
      </c>
      <c r="C4" s="4">
        <v>2.38556104055273E-3</v>
      </c>
      <c r="D4" s="4">
        <v>2.1384718802957099E-3</v>
      </c>
      <c r="E4" s="4">
        <v>5.5953204278401704E-3</v>
      </c>
      <c r="F4" s="4">
        <v>2.0528814198249598E-3</v>
      </c>
      <c r="G4" s="4">
        <f t="shared" si="0"/>
        <v>5.5953204278401704E-3</v>
      </c>
      <c r="H4" s="2" t="str">
        <f t="shared" si="1"/>
        <v>llama3.1</v>
      </c>
    </row>
    <row r="5" spans="1:8" x14ac:dyDescent="0.2">
      <c r="A5" s="2">
        <v>4</v>
      </c>
      <c r="B5" s="2">
        <v>4</v>
      </c>
      <c r="C5" s="4">
        <v>0</v>
      </c>
      <c r="D5" s="4">
        <v>1.17896710622257E-3</v>
      </c>
      <c r="E5" s="4">
        <v>6.6792636041230005E-4</v>
      </c>
      <c r="F5" s="4">
        <v>1.8205743183248801E-3</v>
      </c>
      <c r="G5" s="4">
        <f t="shared" si="0"/>
        <v>1.8205743183248801E-3</v>
      </c>
      <c r="H5" s="2" t="str">
        <f t="shared" si="1"/>
        <v>phi4</v>
      </c>
    </row>
    <row r="6" spans="1:8" x14ac:dyDescent="0.2">
      <c r="A6" s="2">
        <v>5</v>
      </c>
      <c r="B6" s="2">
        <v>5</v>
      </c>
      <c r="C6" s="4">
        <v>0</v>
      </c>
      <c r="D6" s="4">
        <v>1.3641541258299999E-4</v>
      </c>
      <c r="E6" s="4">
        <v>0</v>
      </c>
      <c r="F6" s="4">
        <v>5.1105536154600001E-4</v>
      </c>
      <c r="G6" s="4">
        <f t="shared" si="0"/>
        <v>5.1105536154600001E-4</v>
      </c>
      <c r="H6" s="2" t="str">
        <f t="shared" si="1"/>
        <v>phi4</v>
      </c>
    </row>
    <row r="7" spans="1:8" x14ac:dyDescent="0.2">
      <c r="A7" s="2">
        <v>6</v>
      </c>
      <c r="B7" s="2">
        <v>6</v>
      </c>
      <c r="C7" s="4">
        <v>0</v>
      </c>
      <c r="D7" s="4">
        <v>7.4142964357239995E-4</v>
      </c>
      <c r="E7" s="4">
        <v>3.4257567354609999E-4</v>
      </c>
      <c r="F7" s="4">
        <v>1.6313178764119999E-4</v>
      </c>
      <c r="G7" s="4">
        <f t="shared" si="0"/>
        <v>7.4142964357239995E-4</v>
      </c>
      <c r="H7" s="2" t="str">
        <f t="shared" si="1"/>
        <v>ftphi4</v>
      </c>
    </row>
    <row r="8" spans="1:8" x14ac:dyDescent="0.2">
      <c r="A8" s="2">
        <v>7</v>
      </c>
      <c r="B8" s="2">
        <v>7</v>
      </c>
      <c r="C8" s="4">
        <v>2.42452648069177E-3</v>
      </c>
      <c r="D8" s="4">
        <v>1.3718325794408301E-3</v>
      </c>
      <c r="E8" s="4">
        <v>2.8055307056222599E-3</v>
      </c>
      <c r="F8" s="4">
        <v>1.72997902845963E-3</v>
      </c>
      <c r="G8" s="4">
        <f t="shared" si="0"/>
        <v>2.8055307056222599E-3</v>
      </c>
      <c r="H8" s="2" t="str">
        <f t="shared" si="1"/>
        <v>llama3.1</v>
      </c>
    </row>
    <row r="9" spans="1:8" x14ac:dyDescent="0.2">
      <c r="A9" s="2">
        <v>8</v>
      </c>
      <c r="B9" s="2">
        <v>8</v>
      </c>
      <c r="C9" s="4">
        <v>1.4391233239855E-2</v>
      </c>
      <c r="D9" s="4">
        <v>1.0210795974957601E-2</v>
      </c>
      <c r="E9" s="4">
        <v>1.9942821642117799E-2</v>
      </c>
      <c r="F9" s="4">
        <v>1.1549574090167799E-3</v>
      </c>
      <c r="G9" s="4">
        <f t="shared" si="0"/>
        <v>1.9942821642117799E-2</v>
      </c>
      <c r="H9" s="2" t="str">
        <f t="shared" si="1"/>
        <v>llama3.1</v>
      </c>
    </row>
    <row r="10" spans="1:8" x14ac:dyDescent="0.2">
      <c r="A10" s="2">
        <v>9</v>
      </c>
      <c r="B10" s="2">
        <v>9</v>
      </c>
      <c r="C10" s="4">
        <v>7.68711843660899E-3</v>
      </c>
      <c r="D10" s="4">
        <v>1.0069669590198501E-3</v>
      </c>
      <c r="E10" s="4">
        <v>9.8631407267279992E-4</v>
      </c>
      <c r="F10" s="4">
        <v>1.1092416476458299E-3</v>
      </c>
      <c r="G10" s="4">
        <f t="shared" si="0"/>
        <v>7.68711843660899E-3</v>
      </c>
      <c r="H10" s="2" t="str">
        <f t="shared" si="1"/>
        <v>ftllama3.1</v>
      </c>
    </row>
    <row r="11" spans="1:8" x14ac:dyDescent="0.2">
      <c r="A11" s="2">
        <v>10</v>
      </c>
      <c r="B11" s="2">
        <v>10</v>
      </c>
      <c r="C11" s="4">
        <v>1.84035242934312E-2</v>
      </c>
      <c r="D11" s="4">
        <v>4.0470420316393802E-3</v>
      </c>
      <c r="E11" s="4">
        <v>9.3728991158838707E-3</v>
      </c>
      <c r="F11" s="4">
        <v>3.3837736883599802E-3</v>
      </c>
      <c r="G11" s="4">
        <f t="shared" si="0"/>
        <v>1.84035242934312E-2</v>
      </c>
      <c r="H11" s="2" t="str">
        <f t="shared" si="1"/>
        <v>ftllama3.1</v>
      </c>
    </row>
    <row r="12" spans="1:8" x14ac:dyDescent="0.2">
      <c r="A12" s="2">
        <v>11</v>
      </c>
      <c r="B12" s="2">
        <v>11</v>
      </c>
      <c r="C12" s="4">
        <v>0</v>
      </c>
      <c r="D12" s="4">
        <v>1.9770391684599999E-5</v>
      </c>
      <c r="E12" s="4">
        <v>2.2195894271140001E-4</v>
      </c>
      <c r="F12" s="4">
        <v>1.0120705701410001E-4</v>
      </c>
      <c r="G12" s="4">
        <f t="shared" si="0"/>
        <v>2.2195894271140001E-4</v>
      </c>
      <c r="H12" s="2" t="str">
        <f t="shared" si="1"/>
        <v>llama3.1</v>
      </c>
    </row>
    <row r="13" spans="1:8" x14ac:dyDescent="0.2">
      <c r="A13" s="2">
        <v>12</v>
      </c>
      <c r="B13" s="2">
        <v>12</v>
      </c>
      <c r="C13" s="4">
        <v>0</v>
      </c>
      <c r="D13" s="4">
        <v>4.9778632487039996E-4</v>
      </c>
      <c r="E13" s="4">
        <v>0</v>
      </c>
      <c r="F13" s="4">
        <v>6.6174091272320004E-4</v>
      </c>
      <c r="G13" s="4">
        <f t="shared" si="0"/>
        <v>6.6174091272320004E-4</v>
      </c>
      <c r="H13" s="2" t="str">
        <f t="shared" si="1"/>
        <v>phi4</v>
      </c>
    </row>
    <row r="14" spans="1:8" x14ac:dyDescent="0.2">
      <c r="A14" s="2">
        <v>13</v>
      </c>
      <c r="B14" s="2">
        <v>13</v>
      </c>
      <c r="C14" s="4">
        <v>0</v>
      </c>
      <c r="D14" s="4">
        <v>3.724778004523E-4</v>
      </c>
      <c r="E14" s="4">
        <v>7.9360545745920004E-4</v>
      </c>
      <c r="F14" s="4">
        <v>6.8885881919410002E-4</v>
      </c>
      <c r="G14" s="4">
        <f t="shared" si="0"/>
        <v>7.9360545745920004E-4</v>
      </c>
      <c r="H14" s="2" t="str">
        <f t="shared" si="1"/>
        <v>llama3.1</v>
      </c>
    </row>
    <row r="15" spans="1:8" x14ac:dyDescent="0.2">
      <c r="A15" s="2">
        <v>14</v>
      </c>
      <c r="B15" s="2">
        <v>14</v>
      </c>
      <c r="C15" s="4">
        <v>1.62317050354821E-3</v>
      </c>
      <c r="D15" s="4">
        <v>6.7234473036870005E-4</v>
      </c>
      <c r="E15" s="4">
        <v>9.7238957615840001E-4</v>
      </c>
      <c r="F15" s="4">
        <v>1.1594488169066599E-3</v>
      </c>
      <c r="G15" s="4">
        <f t="shared" si="0"/>
        <v>1.62317050354821E-3</v>
      </c>
      <c r="H15" s="2" t="str">
        <f t="shared" si="1"/>
        <v>ftllama3.1</v>
      </c>
    </row>
    <row r="16" spans="1:8" x14ac:dyDescent="0.2">
      <c r="A16" s="2">
        <v>15</v>
      </c>
      <c r="B16" s="2">
        <v>15</v>
      </c>
      <c r="C16" s="4">
        <v>0</v>
      </c>
      <c r="D16" s="4">
        <v>1.138123367647E-4</v>
      </c>
      <c r="E16" s="4">
        <v>2.3817963188775999E-3</v>
      </c>
      <c r="F16" s="4">
        <v>1.137462111988E-4</v>
      </c>
      <c r="G16" s="4">
        <f t="shared" si="0"/>
        <v>2.3817963188775999E-3</v>
      </c>
      <c r="H16" s="2" t="str">
        <f t="shared" si="1"/>
        <v>llama3.1</v>
      </c>
    </row>
    <row r="17" spans="1:8" x14ac:dyDescent="0.2">
      <c r="A17" s="2">
        <v>16</v>
      </c>
      <c r="B17" s="2">
        <v>16</v>
      </c>
      <c r="C17" s="4">
        <v>1.1597712416100001E-5</v>
      </c>
      <c r="D17" s="4">
        <v>4.8204392993019999E-4</v>
      </c>
      <c r="E17" s="4">
        <v>1.0335136697644199E-3</v>
      </c>
      <c r="F17" s="4">
        <v>6.0796671979400005E-4</v>
      </c>
      <c r="G17" s="4">
        <f t="shared" si="0"/>
        <v>1.0335136697644199E-3</v>
      </c>
      <c r="H17" s="2" t="str">
        <f t="shared" si="1"/>
        <v>llama3.1</v>
      </c>
    </row>
    <row r="18" spans="1:8" x14ac:dyDescent="0.2">
      <c r="A18" s="2">
        <v>17</v>
      </c>
      <c r="B18" s="2">
        <v>17</v>
      </c>
      <c r="C18" s="4">
        <v>0</v>
      </c>
      <c r="D18" s="4">
        <v>0</v>
      </c>
      <c r="E18" s="4">
        <v>9.3456059694290003E-4</v>
      </c>
      <c r="F18" s="4">
        <v>1.77590086657E-4</v>
      </c>
      <c r="G18" s="4">
        <f t="shared" si="0"/>
        <v>9.3456059694290003E-4</v>
      </c>
      <c r="H18" s="2" t="str">
        <f t="shared" si="1"/>
        <v>llama3.1</v>
      </c>
    </row>
    <row r="19" spans="1:8" x14ac:dyDescent="0.2">
      <c r="A19" s="2">
        <v>18</v>
      </c>
      <c r="B19" s="2">
        <v>18</v>
      </c>
      <c r="C19" s="4">
        <v>0</v>
      </c>
      <c r="D19" s="4">
        <v>2.8026417463219999E-4</v>
      </c>
      <c r="E19" s="4">
        <v>3.7091059078099998E-5</v>
      </c>
      <c r="F19" s="4">
        <v>3.2111610884649999E-4</v>
      </c>
      <c r="G19" s="4">
        <f t="shared" si="0"/>
        <v>3.2111610884649999E-4</v>
      </c>
      <c r="H19" s="2" t="str">
        <f t="shared" si="1"/>
        <v>phi4</v>
      </c>
    </row>
    <row r="20" spans="1:8" x14ac:dyDescent="0.2">
      <c r="A20" s="2">
        <v>19</v>
      </c>
      <c r="B20" s="2">
        <v>19</v>
      </c>
      <c r="C20" s="4">
        <v>5.6370614362614398E-3</v>
      </c>
      <c r="D20" s="4">
        <v>9.9462153489829992E-4</v>
      </c>
      <c r="E20" s="4">
        <v>9.9802146266610007E-4</v>
      </c>
      <c r="F20" s="4">
        <v>1.3848106260411399E-3</v>
      </c>
      <c r="G20" s="4">
        <f t="shared" si="0"/>
        <v>5.6370614362614398E-3</v>
      </c>
      <c r="H20" s="2" t="str">
        <f t="shared" si="1"/>
        <v>ftllama3.1</v>
      </c>
    </row>
    <row r="21" spans="1:8" x14ac:dyDescent="0.2">
      <c r="A21" s="2">
        <v>20</v>
      </c>
      <c r="B21" s="2">
        <v>20</v>
      </c>
      <c r="C21" s="4">
        <v>3.0734343667115398E-2</v>
      </c>
      <c r="D21" s="4">
        <v>1.25312655282739E-2</v>
      </c>
      <c r="E21" s="4">
        <v>7.2725354327953197E-3</v>
      </c>
      <c r="F21" s="4">
        <v>4.7509112661438301E-3</v>
      </c>
      <c r="G21" s="4">
        <f t="shared" si="0"/>
        <v>3.0734343667115398E-2</v>
      </c>
      <c r="H21" s="2" t="str">
        <f t="shared" si="1"/>
        <v>ftllama3.1</v>
      </c>
    </row>
    <row r="22" spans="1:8" x14ac:dyDescent="0.2">
      <c r="A22" s="2">
        <v>21</v>
      </c>
      <c r="B22" s="2">
        <v>21</v>
      </c>
      <c r="C22" s="4">
        <v>0</v>
      </c>
      <c r="D22" s="4">
        <v>1.93193238894E-5</v>
      </c>
      <c r="E22" s="4">
        <v>0</v>
      </c>
      <c r="F22" s="4">
        <v>3.71013629982E-4</v>
      </c>
      <c r="G22" s="4">
        <f t="shared" si="0"/>
        <v>3.71013629982E-4</v>
      </c>
      <c r="H22" s="2" t="str">
        <f t="shared" si="1"/>
        <v>phi4</v>
      </c>
    </row>
    <row r="23" spans="1:8" x14ac:dyDescent="0.2">
      <c r="A23" s="2">
        <v>22</v>
      </c>
      <c r="B23" s="2">
        <v>22</v>
      </c>
      <c r="C23" s="4">
        <v>1.62317050354821E-3</v>
      </c>
      <c r="D23" s="4">
        <v>3.6538062184779998E-4</v>
      </c>
      <c r="E23" s="4">
        <v>1.082247322691E-4</v>
      </c>
      <c r="F23" s="4">
        <v>1.3875250671320001E-4</v>
      </c>
      <c r="G23" s="4">
        <f t="shared" si="0"/>
        <v>1.62317050354821E-3</v>
      </c>
      <c r="H23" s="2" t="str">
        <f t="shared" si="1"/>
        <v>ftllama3.1</v>
      </c>
    </row>
    <row r="24" spans="1:8" x14ac:dyDescent="0.2">
      <c r="A24" s="2">
        <v>23</v>
      </c>
      <c r="B24" s="2">
        <v>23</v>
      </c>
      <c r="C24" s="4">
        <v>2.2063823682921201E-3</v>
      </c>
      <c r="D24" s="4">
        <v>1.7849740439230001E-4</v>
      </c>
      <c r="E24" s="4">
        <v>0</v>
      </c>
      <c r="F24" s="4">
        <v>2.0935314907030001E-4</v>
      </c>
      <c r="G24" s="4">
        <f t="shared" si="0"/>
        <v>2.2063823682921201E-3</v>
      </c>
      <c r="H24" s="2" t="str">
        <f t="shared" si="1"/>
        <v>ftllama3.1</v>
      </c>
    </row>
    <row r="25" spans="1:8" x14ac:dyDescent="0.2">
      <c r="A25" s="2">
        <v>24</v>
      </c>
      <c r="B25" s="2">
        <v>24</v>
      </c>
      <c r="C25" s="4">
        <v>1.94996642347957E-2</v>
      </c>
      <c r="D25" s="4">
        <v>5.4055373583521103E-3</v>
      </c>
      <c r="E25" s="4">
        <v>9.1511227456586696E-3</v>
      </c>
      <c r="F25" s="4">
        <v>3.4521766455976998E-3</v>
      </c>
      <c r="G25" s="4">
        <f t="shared" si="0"/>
        <v>1.94996642347957E-2</v>
      </c>
      <c r="H25" s="2" t="str">
        <f t="shared" si="1"/>
        <v>ftllama3.1</v>
      </c>
    </row>
    <row r="26" spans="1:8" x14ac:dyDescent="0.2">
      <c r="A26" s="2">
        <v>25</v>
      </c>
      <c r="B26" s="2">
        <v>25</v>
      </c>
      <c r="C26" s="4">
        <v>1.62317050354821E-3</v>
      </c>
      <c r="D26" s="4">
        <v>0</v>
      </c>
      <c r="E26" s="4">
        <v>1.9173507046499999E-5</v>
      </c>
      <c r="F26" s="4">
        <v>1.560722012073E-4</v>
      </c>
      <c r="G26" s="4">
        <f t="shared" si="0"/>
        <v>1.62317050354821E-3</v>
      </c>
      <c r="H26" s="2" t="str">
        <f t="shared" si="1"/>
        <v>ftllama3.1</v>
      </c>
    </row>
    <row r="27" spans="1:8" x14ac:dyDescent="0.2">
      <c r="A27" s="2">
        <v>26</v>
      </c>
      <c r="B27" s="2">
        <v>26</v>
      </c>
      <c r="C27" s="4">
        <v>0</v>
      </c>
      <c r="D27" s="4">
        <v>7.0479211696819997E-4</v>
      </c>
      <c r="E27" s="4">
        <v>0</v>
      </c>
      <c r="F27" s="4">
        <v>6.9581242943449998E-4</v>
      </c>
      <c r="G27" s="4">
        <f t="shared" si="0"/>
        <v>7.0479211696819997E-4</v>
      </c>
      <c r="H27" s="2" t="str">
        <f t="shared" si="1"/>
        <v>ftphi4</v>
      </c>
    </row>
    <row r="28" spans="1:8" x14ac:dyDescent="0.2">
      <c r="A28" s="2">
        <v>27</v>
      </c>
      <c r="B28" s="2">
        <v>27</v>
      </c>
      <c r="C28" s="4">
        <v>0</v>
      </c>
      <c r="D28" s="4">
        <v>6.9733495890559997E-4</v>
      </c>
      <c r="E28" s="4">
        <v>3.0066528623699999E-5</v>
      </c>
      <c r="F28" s="4">
        <v>8.3395154714319998E-4</v>
      </c>
      <c r="G28" s="4">
        <f t="shared" si="0"/>
        <v>8.3395154714319998E-4</v>
      </c>
      <c r="H28" s="2" t="str">
        <f t="shared" si="1"/>
        <v>phi4</v>
      </c>
    </row>
    <row r="29" spans="1:8" x14ac:dyDescent="0.2">
      <c r="A29" s="2">
        <v>28</v>
      </c>
      <c r="B29" s="2">
        <v>28</v>
      </c>
      <c r="C29" s="4">
        <v>0</v>
      </c>
      <c r="D29" s="4">
        <v>5.9953781643079995E-4</v>
      </c>
      <c r="E29" s="4">
        <v>0</v>
      </c>
      <c r="F29" s="4">
        <v>9.9665917722239995E-4</v>
      </c>
      <c r="G29" s="4">
        <f t="shared" si="0"/>
        <v>9.9665917722239995E-4</v>
      </c>
      <c r="H29" s="2" t="str">
        <f t="shared" si="1"/>
        <v>phi4</v>
      </c>
    </row>
    <row r="30" spans="1:8" x14ac:dyDescent="0.2">
      <c r="A30" s="2">
        <v>29</v>
      </c>
      <c r="B30" s="2">
        <v>29</v>
      </c>
      <c r="C30" s="4">
        <v>7.8121129689471998E-3</v>
      </c>
      <c r="D30" s="4">
        <v>2.8638305042740002E-4</v>
      </c>
      <c r="E30" s="4">
        <v>5.2429381757970002E-4</v>
      </c>
      <c r="F30" s="4">
        <v>1.15645995662946E-3</v>
      </c>
      <c r="G30" s="4">
        <f t="shared" si="0"/>
        <v>7.8121129689471998E-3</v>
      </c>
      <c r="H30" s="2" t="str">
        <f t="shared" si="1"/>
        <v>ftllama3.1</v>
      </c>
    </row>
    <row r="31" spans="1:8" x14ac:dyDescent="0.2">
      <c r="A31" s="2">
        <v>30</v>
      </c>
      <c r="B31" s="2">
        <v>30</v>
      </c>
      <c r="C31" s="4">
        <v>9.7726551832498093E-3</v>
      </c>
      <c r="D31" s="4">
        <v>3.4737617941573199E-3</v>
      </c>
      <c r="E31" s="4">
        <v>6.3095329928078798E-3</v>
      </c>
      <c r="F31" s="4">
        <v>2.6881462595026401E-3</v>
      </c>
      <c r="G31" s="4">
        <f t="shared" si="0"/>
        <v>9.7726551832498093E-3</v>
      </c>
      <c r="H31" s="2" t="str">
        <f t="shared" si="1"/>
        <v>ftllama3.1</v>
      </c>
    </row>
    <row r="32" spans="1:8" x14ac:dyDescent="0.2">
      <c r="A32" s="2">
        <v>31</v>
      </c>
      <c r="B32" s="2">
        <v>31</v>
      </c>
      <c r="C32" s="4">
        <v>2.1683381178549298E-2</v>
      </c>
      <c r="D32" s="4">
        <v>7.6500607770867597E-3</v>
      </c>
      <c r="E32" s="4">
        <v>1.0972234034644699E-2</v>
      </c>
      <c r="F32" s="4">
        <v>4.5507898903451799E-3</v>
      </c>
      <c r="G32" s="4">
        <f t="shared" si="0"/>
        <v>2.1683381178549298E-2</v>
      </c>
      <c r="H32" s="2" t="str">
        <f t="shared" si="1"/>
        <v>ftllama3.1</v>
      </c>
    </row>
    <row r="33" spans="1:8" x14ac:dyDescent="0.2">
      <c r="A33" s="2">
        <v>32</v>
      </c>
      <c r="B33" s="2">
        <v>32</v>
      </c>
      <c r="C33" s="4">
        <v>0</v>
      </c>
      <c r="D33" s="4">
        <v>2.077287728233E-4</v>
      </c>
      <c r="E33" s="4">
        <v>2.9440067508919998E-4</v>
      </c>
      <c r="F33" s="4">
        <v>1.77652693154E-4</v>
      </c>
      <c r="G33" s="4">
        <f t="shared" si="0"/>
        <v>2.9440067508919998E-4</v>
      </c>
      <c r="H33" s="2" t="str">
        <f t="shared" si="1"/>
        <v>llama3.1</v>
      </c>
    </row>
    <row r="34" spans="1:8" x14ac:dyDescent="0.2">
      <c r="A34" s="2">
        <v>33</v>
      </c>
      <c r="B34" s="2">
        <v>33</v>
      </c>
      <c r="C34" s="4">
        <v>0</v>
      </c>
      <c r="D34" s="4">
        <v>2.8427395404180002E-4</v>
      </c>
      <c r="E34" s="4">
        <v>0</v>
      </c>
      <c r="F34" s="4">
        <v>3.1924033038579998E-4</v>
      </c>
      <c r="G34" s="4">
        <f t="shared" si="0"/>
        <v>3.1924033038579998E-4</v>
      </c>
      <c r="H34" s="2" t="str">
        <f t="shared" si="1"/>
        <v>phi4</v>
      </c>
    </row>
    <row r="35" spans="1:8" x14ac:dyDescent="0.2">
      <c r="A35" s="2">
        <v>34</v>
      </c>
      <c r="B35" s="2">
        <v>34</v>
      </c>
      <c r="C35" s="4">
        <v>0</v>
      </c>
      <c r="D35" s="4">
        <v>7.12823089478E-5</v>
      </c>
      <c r="E35" s="4">
        <v>2.6929027267860001E-4</v>
      </c>
      <c r="F35" s="4">
        <v>4.2268623032469998E-4</v>
      </c>
      <c r="G35" s="4">
        <f t="shared" si="0"/>
        <v>4.2268623032469998E-4</v>
      </c>
      <c r="H35" s="2" t="str">
        <f t="shared" si="1"/>
        <v>phi4</v>
      </c>
    </row>
    <row r="36" spans="1:8" x14ac:dyDescent="0.2">
      <c r="A36" s="2">
        <v>35</v>
      </c>
      <c r="B36" s="2">
        <v>35</v>
      </c>
      <c r="C36" s="4">
        <v>0</v>
      </c>
      <c r="D36" s="4">
        <v>2.360064320133E-4</v>
      </c>
      <c r="E36" s="4">
        <v>2.2195894271140001E-4</v>
      </c>
      <c r="F36" s="4">
        <v>6.4931764333910004E-4</v>
      </c>
      <c r="G36" s="4">
        <f t="shared" si="0"/>
        <v>6.4931764333910004E-4</v>
      </c>
      <c r="H36" s="2" t="str">
        <f t="shared" si="1"/>
        <v>phi4</v>
      </c>
    </row>
    <row r="37" spans="1:8" x14ac:dyDescent="0.2">
      <c r="A37" s="2">
        <v>36</v>
      </c>
      <c r="B37" s="2">
        <v>36</v>
      </c>
      <c r="C37" s="4">
        <v>2.6929027267860001E-4</v>
      </c>
      <c r="D37" s="4">
        <v>1.79702518008915E-3</v>
      </c>
      <c r="E37" s="4">
        <v>7.4442420820039999E-4</v>
      </c>
      <c r="F37" s="4">
        <v>1.21575575654527E-3</v>
      </c>
      <c r="G37" s="4">
        <f t="shared" si="0"/>
        <v>1.79702518008915E-3</v>
      </c>
      <c r="H37" s="2" t="str">
        <f t="shared" si="1"/>
        <v>ftphi4</v>
      </c>
    </row>
    <row r="38" spans="1:8" x14ac:dyDescent="0.2">
      <c r="A38" s="2">
        <v>37</v>
      </c>
      <c r="B38" s="2">
        <v>37</v>
      </c>
      <c r="C38" s="4">
        <v>9.4891262772892199E-3</v>
      </c>
      <c r="D38" s="4">
        <v>4.64212067391989E-3</v>
      </c>
      <c r="E38" s="4">
        <v>3.6281746163565102E-3</v>
      </c>
      <c r="F38" s="4">
        <v>2.15111789626202E-3</v>
      </c>
      <c r="G38" s="4">
        <f t="shared" si="0"/>
        <v>9.4891262772892199E-3</v>
      </c>
      <c r="H38" s="2" t="str">
        <f t="shared" si="1"/>
        <v>ftllama3.1</v>
      </c>
    </row>
    <row r="39" spans="1:8" x14ac:dyDescent="0.2">
      <c r="A39" s="2">
        <v>38</v>
      </c>
      <c r="B39" s="2">
        <v>38</v>
      </c>
      <c r="C39" s="4">
        <v>4.3413473559277401E-3</v>
      </c>
      <c r="D39" s="4">
        <v>4.7127436680189998E-4</v>
      </c>
      <c r="E39" s="4">
        <v>2.7333109972200202E-3</v>
      </c>
      <c r="F39" s="4">
        <v>6.4499694687709995E-4</v>
      </c>
      <c r="G39" s="4">
        <f t="shared" si="0"/>
        <v>4.3413473559277401E-3</v>
      </c>
      <c r="H39" s="2" t="str">
        <f t="shared" si="1"/>
        <v>ftllama3.1</v>
      </c>
    </row>
    <row r="40" spans="1:8" x14ac:dyDescent="0.2">
      <c r="A40" s="2">
        <v>39</v>
      </c>
      <c r="B40" s="2">
        <v>39</v>
      </c>
      <c r="C40" s="4">
        <v>9.0040458333013294E-3</v>
      </c>
      <c r="D40" s="4">
        <v>1.85614958006356E-3</v>
      </c>
      <c r="E40" s="4">
        <v>6.8228848095584103E-3</v>
      </c>
      <c r="F40" s="4">
        <v>1.6121482987987901E-3</v>
      </c>
      <c r="G40" s="4">
        <f t="shared" si="0"/>
        <v>9.0040458333013294E-3</v>
      </c>
      <c r="H40" s="2" t="str">
        <f t="shared" si="1"/>
        <v>ftllama3.1</v>
      </c>
    </row>
    <row r="41" spans="1:8" x14ac:dyDescent="0.2">
      <c r="A41" s="2">
        <v>40</v>
      </c>
      <c r="B41" s="2">
        <v>40</v>
      </c>
      <c r="C41" s="4">
        <v>0</v>
      </c>
      <c r="D41" s="4">
        <v>8.6014591423499997E-5</v>
      </c>
      <c r="E41" s="4">
        <v>5.2393287686400003E-5</v>
      </c>
      <c r="F41" s="4">
        <v>6.3911402997200001E-5</v>
      </c>
      <c r="G41" s="4">
        <f t="shared" si="0"/>
        <v>8.6014591423499997E-5</v>
      </c>
      <c r="H41" s="2" t="str">
        <f t="shared" si="1"/>
        <v>ftphi4</v>
      </c>
    </row>
    <row r="42" spans="1:8" x14ac:dyDescent="0.2">
      <c r="A42" s="2">
        <v>41</v>
      </c>
      <c r="B42" s="2">
        <v>41</v>
      </c>
      <c r="C42" s="4">
        <v>0</v>
      </c>
      <c r="D42" s="4">
        <v>6.4504632194099999E-5</v>
      </c>
      <c r="E42" s="4">
        <v>0</v>
      </c>
      <c r="F42" s="4">
        <v>8.8748924567200006E-5</v>
      </c>
      <c r="G42" s="4">
        <f t="shared" si="0"/>
        <v>8.8748924567200006E-5</v>
      </c>
      <c r="H42" s="2" t="str">
        <f t="shared" si="1"/>
        <v>phi4</v>
      </c>
    </row>
    <row r="43" spans="1:8" x14ac:dyDescent="0.2">
      <c r="A43" s="2">
        <v>42</v>
      </c>
      <c r="B43" s="2">
        <v>42</v>
      </c>
      <c r="C43" s="4">
        <v>0</v>
      </c>
      <c r="D43" s="4">
        <v>4.2867986485400001E-5</v>
      </c>
      <c r="E43" s="4">
        <v>0</v>
      </c>
      <c r="F43" s="4">
        <v>2.0570876741999999E-5</v>
      </c>
      <c r="G43" s="4">
        <f t="shared" si="0"/>
        <v>4.2867986485400001E-5</v>
      </c>
      <c r="H43" s="2" t="str">
        <f t="shared" si="1"/>
        <v>ftphi4</v>
      </c>
    </row>
    <row r="44" spans="1:8" x14ac:dyDescent="0.2">
      <c r="A44" s="2">
        <v>43</v>
      </c>
      <c r="B44" s="2">
        <v>43</v>
      </c>
      <c r="C44" s="4">
        <v>3.7563794874586102E-3</v>
      </c>
      <c r="D44" s="4">
        <v>1.30348102788307E-3</v>
      </c>
      <c r="E44" s="4">
        <v>4.4977458027590598E-3</v>
      </c>
      <c r="F44" s="4">
        <v>1.17153768826808E-3</v>
      </c>
      <c r="G44" s="4">
        <f t="shared" si="0"/>
        <v>4.4977458027590598E-3</v>
      </c>
      <c r="H44" s="2" t="str">
        <f t="shared" si="1"/>
        <v>llama3.1</v>
      </c>
    </row>
    <row r="45" spans="1:8" x14ac:dyDescent="0.2">
      <c r="A45" s="2">
        <v>44</v>
      </c>
      <c r="B45" s="2">
        <v>44</v>
      </c>
      <c r="C45" s="4">
        <v>1.38727379630186E-3</v>
      </c>
      <c r="D45" s="4">
        <v>8.7484351409200002E-4</v>
      </c>
      <c r="E45" s="4">
        <v>1.57567446419437E-3</v>
      </c>
      <c r="F45" s="4">
        <v>7.7417587287659999E-4</v>
      </c>
      <c r="G45" s="4">
        <f t="shared" si="0"/>
        <v>1.57567446419437E-3</v>
      </c>
      <c r="H45" s="2" t="str">
        <f t="shared" si="1"/>
        <v>llama3.1</v>
      </c>
    </row>
    <row r="46" spans="1:8" x14ac:dyDescent="0.2">
      <c r="A46" s="2">
        <v>45</v>
      </c>
      <c r="B46" s="2">
        <v>45</v>
      </c>
      <c r="C46" s="4">
        <v>0</v>
      </c>
      <c r="D46" s="4">
        <v>5.3624557663799999E-5</v>
      </c>
      <c r="E46" s="4">
        <v>8.3554344850499996E-5</v>
      </c>
      <c r="F46" s="4">
        <v>9.0557948819200001E-5</v>
      </c>
      <c r="G46" s="4">
        <f t="shared" si="0"/>
        <v>9.0557948819200001E-5</v>
      </c>
      <c r="H46" s="2" t="str">
        <f t="shared" si="1"/>
        <v>phi4</v>
      </c>
    </row>
    <row r="47" spans="1:8" x14ac:dyDescent="0.2">
      <c r="A47" s="2">
        <v>46</v>
      </c>
      <c r="B47" s="2">
        <v>46</v>
      </c>
      <c r="C47" s="4">
        <v>7.1173815938109996E-4</v>
      </c>
      <c r="D47" s="4">
        <v>6.4100018270049999E-4</v>
      </c>
      <c r="E47" s="4">
        <v>3.6454146154159999E-4</v>
      </c>
      <c r="F47" s="4">
        <v>8.9260065828319999E-4</v>
      </c>
      <c r="G47" s="4">
        <f t="shared" si="0"/>
        <v>8.9260065828319999E-4</v>
      </c>
      <c r="H47" s="2" t="str">
        <f t="shared" si="1"/>
        <v>phi4</v>
      </c>
    </row>
    <row r="48" spans="1:8" x14ac:dyDescent="0.2">
      <c r="A48" s="2">
        <v>47</v>
      </c>
      <c r="B48" s="2">
        <v>47</v>
      </c>
      <c r="C48" s="4">
        <v>3.07812173268757E-3</v>
      </c>
      <c r="D48" s="4">
        <v>2.78192537537376E-3</v>
      </c>
      <c r="E48" s="4">
        <v>5.0894379599152901E-3</v>
      </c>
      <c r="F48" s="4">
        <v>2.9759403492789702E-3</v>
      </c>
      <c r="G48" s="4">
        <f t="shared" si="0"/>
        <v>5.0894379599152901E-3</v>
      </c>
      <c r="H48" s="2" t="str">
        <f t="shared" si="1"/>
        <v>llama3.1</v>
      </c>
    </row>
    <row r="49" spans="1:8" x14ac:dyDescent="0.2">
      <c r="A49" s="2">
        <v>48</v>
      </c>
      <c r="B49" s="2">
        <v>48</v>
      </c>
      <c r="C49" s="4">
        <v>1.59411548520438E-3</v>
      </c>
      <c r="D49" s="4">
        <v>1.9645785014810301E-3</v>
      </c>
      <c r="E49" s="4">
        <v>6.0826135608034997E-3</v>
      </c>
      <c r="F49" s="4">
        <v>1.33399152795651E-3</v>
      </c>
      <c r="G49" s="4">
        <f t="shared" si="0"/>
        <v>6.0826135608034997E-3</v>
      </c>
      <c r="H49" s="2" t="str">
        <f t="shared" si="1"/>
        <v>llama3.1</v>
      </c>
    </row>
    <row r="50" spans="1:8" x14ac:dyDescent="0.2">
      <c r="A50" s="2">
        <v>49</v>
      </c>
      <c r="B50" s="2">
        <v>49</v>
      </c>
      <c r="C50" s="4">
        <v>0</v>
      </c>
      <c r="D50" s="4">
        <v>3.80939537925E-5</v>
      </c>
      <c r="E50" s="4">
        <v>3.5384753452880001E-3</v>
      </c>
      <c r="F50" s="4">
        <v>3.3319283642669999E-4</v>
      </c>
      <c r="G50" s="4">
        <f t="shared" si="0"/>
        <v>3.5384753452880001E-3</v>
      </c>
      <c r="H50" s="2" t="str">
        <f t="shared" si="1"/>
        <v>llama3.1</v>
      </c>
    </row>
    <row r="51" spans="1:8" x14ac:dyDescent="0.2">
      <c r="A51" s="2">
        <v>50</v>
      </c>
      <c r="B51" s="2">
        <v>50</v>
      </c>
      <c r="C51" s="4">
        <v>1.61963552236557E-3</v>
      </c>
      <c r="D51" s="4">
        <v>1.189015672675E-4</v>
      </c>
      <c r="E51" s="4">
        <v>1.61963552236557E-3</v>
      </c>
      <c r="F51" s="4">
        <v>1.561904093251E-4</v>
      </c>
      <c r="G51" s="4">
        <f t="shared" si="0"/>
        <v>1.61963552236557E-3</v>
      </c>
      <c r="H51" s="2" t="str">
        <f t="shared" si="1"/>
        <v>llama3.1</v>
      </c>
    </row>
    <row r="52" spans="1:8" x14ac:dyDescent="0.2">
      <c r="A52" s="2">
        <v>51</v>
      </c>
      <c r="B52" s="2">
        <v>51</v>
      </c>
      <c r="C52" s="4">
        <v>6.6921918237182699E-3</v>
      </c>
      <c r="D52" s="4">
        <v>1.80128852537434E-3</v>
      </c>
      <c r="E52" s="4">
        <v>3.0303623859903599E-3</v>
      </c>
      <c r="F52" s="4">
        <v>1.9369761226698699E-3</v>
      </c>
      <c r="G52" s="4">
        <f t="shared" si="0"/>
        <v>6.6921918237182699E-3</v>
      </c>
      <c r="H52" s="2" t="str">
        <f t="shared" si="1"/>
        <v>ftllama3.1</v>
      </c>
    </row>
    <row r="53" spans="1:8" x14ac:dyDescent="0.2">
      <c r="A53" s="2">
        <v>52</v>
      </c>
      <c r="B53" s="2">
        <v>52</v>
      </c>
      <c r="C53" s="4">
        <v>0</v>
      </c>
      <c r="D53" s="4">
        <v>6.3657867057E-5</v>
      </c>
      <c r="E53" s="4">
        <v>0</v>
      </c>
      <c r="F53" s="4">
        <v>1.181517328535E-4</v>
      </c>
      <c r="G53" s="4">
        <f t="shared" si="0"/>
        <v>1.181517328535E-4</v>
      </c>
      <c r="H53" s="2" t="str">
        <f t="shared" si="1"/>
        <v>phi4</v>
      </c>
    </row>
    <row r="54" spans="1:8" x14ac:dyDescent="0.2">
      <c r="A54" s="2">
        <v>53</v>
      </c>
      <c r="B54" s="2">
        <v>53</v>
      </c>
      <c r="C54" s="4">
        <v>0</v>
      </c>
      <c r="D54" s="4">
        <v>1.8061974435113299E-3</v>
      </c>
      <c r="E54" s="4">
        <v>0</v>
      </c>
      <c r="F54" s="4">
        <v>1.41744883232084E-3</v>
      </c>
      <c r="G54" s="4">
        <f t="shared" si="0"/>
        <v>1.8061974435113299E-3</v>
      </c>
      <c r="H54" s="2" t="str">
        <f t="shared" si="1"/>
        <v>ftphi4</v>
      </c>
    </row>
    <row r="55" spans="1:8" x14ac:dyDescent="0.2">
      <c r="A55" s="2">
        <v>54</v>
      </c>
      <c r="B55" s="2">
        <v>54</v>
      </c>
      <c r="C55" s="4">
        <v>0</v>
      </c>
      <c r="D55" s="4">
        <v>6.112912619886E-4</v>
      </c>
      <c r="E55" s="4">
        <v>0</v>
      </c>
      <c r="F55" s="4">
        <v>1.28666485127593E-3</v>
      </c>
      <c r="G55" s="4">
        <f t="shared" si="0"/>
        <v>1.28666485127593E-3</v>
      </c>
      <c r="H55" s="2" t="str">
        <f t="shared" si="1"/>
        <v>phi4</v>
      </c>
    </row>
    <row r="56" spans="1:8" x14ac:dyDescent="0.2">
      <c r="A56" s="2">
        <v>55</v>
      </c>
      <c r="B56" s="2">
        <v>55</v>
      </c>
      <c r="C56" s="4">
        <v>0</v>
      </c>
      <c r="D56" s="4">
        <v>2.5320252170789998E-4</v>
      </c>
      <c r="E56" s="4">
        <v>1.3156396869039999E-4</v>
      </c>
      <c r="F56" s="4">
        <v>1.2088648176619999E-4</v>
      </c>
      <c r="G56" s="4">
        <f t="shared" si="0"/>
        <v>2.5320252170789998E-4</v>
      </c>
      <c r="H56" s="2" t="str">
        <f t="shared" si="1"/>
        <v>ftphi4</v>
      </c>
    </row>
    <row r="57" spans="1:8" x14ac:dyDescent="0.2">
      <c r="A57" s="2">
        <v>56</v>
      </c>
      <c r="B57" s="2">
        <v>56</v>
      </c>
      <c r="C57" s="4">
        <v>0</v>
      </c>
      <c r="D57" s="4">
        <v>2.6272500399500003E-4</v>
      </c>
      <c r="E57" s="4">
        <v>4.4377681998799997E-4</v>
      </c>
      <c r="F57" s="4">
        <v>1.713272583272E-4</v>
      </c>
      <c r="G57" s="4">
        <f t="shared" si="0"/>
        <v>4.4377681998799997E-4</v>
      </c>
      <c r="H57" s="2" t="str">
        <f t="shared" si="1"/>
        <v>llama3.1</v>
      </c>
    </row>
    <row r="58" spans="1:8" x14ac:dyDescent="0.2">
      <c r="A58" s="2">
        <v>57</v>
      </c>
      <c r="B58" s="2">
        <v>57</v>
      </c>
      <c r="C58" s="4">
        <v>3.80109321059925E-3</v>
      </c>
      <c r="D58" s="4">
        <v>9.5267785613290001E-4</v>
      </c>
      <c r="E58" s="4">
        <v>4.0739340973749999E-4</v>
      </c>
      <c r="F58" s="4">
        <v>1.26480702144492E-3</v>
      </c>
      <c r="G58" s="4">
        <f t="shared" si="0"/>
        <v>3.80109321059925E-3</v>
      </c>
      <c r="H58" s="2" t="str">
        <f t="shared" si="1"/>
        <v>ftllama3.1</v>
      </c>
    </row>
    <row r="59" spans="1:8" x14ac:dyDescent="0.2">
      <c r="A59" s="2">
        <v>58</v>
      </c>
      <c r="B59" s="2">
        <v>58</v>
      </c>
      <c r="C59" s="4">
        <v>9.2405240716678695E-3</v>
      </c>
      <c r="D59" s="4">
        <v>3.06518733933834E-3</v>
      </c>
      <c r="E59" s="4">
        <v>7.8416489064693402E-3</v>
      </c>
      <c r="F59" s="4">
        <v>1.68499739541273E-3</v>
      </c>
      <c r="G59" s="4">
        <f t="shared" si="0"/>
        <v>9.2405240716678695E-3</v>
      </c>
      <c r="H59" s="2" t="str">
        <f t="shared" si="1"/>
        <v>ftllama3.1</v>
      </c>
    </row>
    <row r="60" spans="1:8" x14ac:dyDescent="0.2">
      <c r="A60" s="2">
        <v>59</v>
      </c>
      <c r="B60" s="2">
        <v>59</v>
      </c>
      <c r="C60" s="4">
        <v>1.3122877185898101E-2</v>
      </c>
      <c r="D60" s="4">
        <v>3.7548470260974501E-3</v>
      </c>
      <c r="E60" s="4">
        <v>8.2195286639034706E-3</v>
      </c>
      <c r="F60" s="4">
        <v>3.3157686203984199E-3</v>
      </c>
      <c r="G60" s="4">
        <f t="shared" si="0"/>
        <v>1.3122877185898101E-2</v>
      </c>
      <c r="H60" s="2" t="str">
        <f t="shared" si="1"/>
        <v>ftllama3.1</v>
      </c>
    </row>
    <row r="61" spans="1:8" x14ac:dyDescent="0.2">
      <c r="A61" s="2">
        <v>60</v>
      </c>
      <c r="B61" s="2">
        <v>60</v>
      </c>
      <c r="C61" s="4">
        <v>2.6395515139609999E-4</v>
      </c>
      <c r="D61" s="4">
        <v>2.5767292328440002E-4</v>
      </c>
      <c r="E61" s="4">
        <v>2.54360599709408E-3</v>
      </c>
      <c r="F61" s="4">
        <v>4.4454748941849997E-4</v>
      </c>
      <c r="G61" s="4">
        <f t="shared" si="0"/>
        <v>2.54360599709408E-3</v>
      </c>
      <c r="H61" s="2" t="str">
        <f t="shared" si="1"/>
        <v>llama3.1</v>
      </c>
    </row>
    <row r="62" spans="1:8" x14ac:dyDescent="0.2">
      <c r="A62" s="2">
        <v>61</v>
      </c>
      <c r="B62" s="2">
        <v>61</v>
      </c>
      <c r="C62" s="4">
        <v>4.5585410203784699E-3</v>
      </c>
      <c r="D62" s="4">
        <v>2.2898065940742999E-3</v>
      </c>
      <c r="E62" s="4">
        <v>2.80799968999677E-3</v>
      </c>
      <c r="F62" s="4">
        <v>1.47398372979036E-3</v>
      </c>
      <c r="G62" s="4">
        <f t="shared" si="0"/>
        <v>4.5585410203784699E-3</v>
      </c>
      <c r="H62" s="2" t="str">
        <f t="shared" si="1"/>
        <v>ftllama3.1</v>
      </c>
    </row>
    <row r="63" spans="1:8" x14ac:dyDescent="0.2">
      <c r="A63" s="2">
        <v>62</v>
      </c>
      <c r="B63" s="2">
        <v>62</v>
      </c>
      <c r="C63" s="4">
        <v>9.5082176050969493E-3</v>
      </c>
      <c r="D63" s="4">
        <v>3.7063862030793501E-3</v>
      </c>
      <c r="E63" s="4">
        <v>6.1022409969674601E-3</v>
      </c>
      <c r="F63" s="4">
        <v>2.0820322529678898E-3</v>
      </c>
      <c r="G63" s="4">
        <f t="shared" si="0"/>
        <v>9.5082176050969493E-3</v>
      </c>
      <c r="H63" s="2" t="str">
        <f t="shared" si="1"/>
        <v>ftllama3.1</v>
      </c>
    </row>
    <row r="64" spans="1:8" x14ac:dyDescent="0.2">
      <c r="A64" s="2">
        <v>63</v>
      </c>
      <c r="B64" s="2">
        <v>63</v>
      </c>
      <c r="C64" s="4">
        <v>9.7611777284847805E-3</v>
      </c>
      <c r="D64" s="4">
        <v>5.55498024914413E-3</v>
      </c>
      <c r="E64" s="4">
        <v>3.5313302218647901E-3</v>
      </c>
      <c r="F64" s="4">
        <v>4.9722887575626299E-3</v>
      </c>
      <c r="G64" s="4">
        <f t="shared" si="0"/>
        <v>9.7611777284847805E-3</v>
      </c>
      <c r="H64" s="2" t="str">
        <f t="shared" si="1"/>
        <v>ftllama3.1</v>
      </c>
    </row>
    <row r="65" spans="1:8" x14ac:dyDescent="0.2">
      <c r="A65" s="2">
        <v>64</v>
      </c>
      <c r="B65" s="2">
        <v>64</v>
      </c>
      <c r="C65" s="4">
        <v>5.2715574790324401E-3</v>
      </c>
      <c r="D65" s="4">
        <v>5.1185805017929997E-4</v>
      </c>
      <c r="E65" s="4">
        <v>1.7908267144645901E-3</v>
      </c>
      <c r="F65" s="4">
        <v>6.8489868094080003E-4</v>
      </c>
      <c r="G65" s="4">
        <f t="shared" si="0"/>
        <v>5.2715574790324401E-3</v>
      </c>
      <c r="H65" s="2" t="str">
        <f t="shared" si="1"/>
        <v>ftllama3.1</v>
      </c>
    </row>
    <row r="66" spans="1:8" x14ac:dyDescent="0.2">
      <c r="A66" s="2">
        <v>65</v>
      </c>
      <c r="B66" s="2">
        <v>65</v>
      </c>
      <c r="C66" s="4">
        <v>1.00502054373334E-2</v>
      </c>
      <c r="D66" s="4">
        <v>1.5830012188026901E-3</v>
      </c>
      <c r="E66" s="4">
        <v>5.9854243017200904E-3</v>
      </c>
      <c r="F66" s="4">
        <v>2.0008804476154699E-3</v>
      </c>
      <c r="G66" s="4">
        <f t="shared" si="0"/>
        <v>1.00502054373334E-2</v>
      </c>
      <c r="H66" s="2" t="str">
        <f t="shared" si="1"/>
        <v>ftllama3.1</v>
      </c>
    </row>
    <row r="67" spans="1:8" x14ac:dyDescent="0.2">
      <c r="A67" s="2">
        <v>66</v>
      </c>
      <c r="B67" s="2">
        <v>66</v>
      </c>
      <c r="C67" s="4">
        <v>0</v>
      </c>
      <c r="D67" s="4">
        <v>4.0012488274699999E-5</v>
      </c>
      <c r="E67" s="4">
        <v>5.3188389366799998E-5</v>
      </c>
      <c r="F67" s="4">
        <v>2.97148113272E-5</v>
      </c>
      <c r="G67" s="4">
        <f t="shared" ref="G67:G95" si="2">MAX(C67:F67)</f>
        <v>5.3188389366799998E-5</v>
      </c>
      <c r="H67" s="2" t="str">
        <f t="shared" ref="H67:H95" si="3">IF(G67=F67,$F$1,IF(G67=E67,$E$1,IF(G67=D67,$D$1,IF(G67=C67,$C$1,""))))</f>
        <v>llama3.1</v>
      </c>
    </row>
    <row r="68" spans="1:8" x14ac:dyDescent="0.2">
      <c r="A68" s="2">
        <v>67</v>
      </c>
      <c r="B68" s="2">
        <v>67</v>
      </c>
      <c r="C68" s="4">
        <v>0</v>
      </c>
      <c r="D68" s="4">
        <v>8.98904433208E-5</v>
      </c>
      <c r="E68" s="4">
        <v>2.8707366436699999E-5</v>
      </c>
      <c r="F68" s="4">
        <v>1.154472369568E-4</v>
      </c>
      <c r="G68" s="4">
        <f t="shared" si="2"/>
        <v>1.154472369568E-4</v>
      </c>
      <c r="H68" s="2" t="str">
        <f t="shared" si="3"/>
        <v>phi4</v>
      </c>
    </row>
    <row r="69" spans="1:8" x14ac:dyDescent="0.2">
      <c r="A69" s="2">
        <v>68</v>
      </c>
      <c r="B69" s="2">
        <v>68</v>
      </c>
      <c r="C69" s="4">
        <v>0</v>
      </c>
      <c r="D69" s="4">
        <v>2.6057088481500001E-5</v>
      </c>
      <c r="E69" s="4">
        <v>1.9173507046499999E-5</v>
      </c>
      <c r="F69" s="4">
        <v>3.9391951369399997E-5</v>
      </c>
      <c r="G69" s="4">
        <f t="shared" si="2"/>
        <v>3.9391951369399997E-5</v>
      </c>
      <c r="H69" s="2" t="str">
        <f t="shared" si="3"/>
        <v>phi4</v>
      </c>
    </row>
    <row r="70" spans="1:8" x14ac:dyDescent="0.2">
      <c r="A70" s="2">
        <v>69</v>
      </c>
      <c r="B70" s="2">
        <v>69</v>
      </c>
      <c r="C70" s="4">
        <v>3.58615807823038E-3</v>
      </c>
      <c r="D70" s="4">
        <v>1.5107574581634199E-3</v>
      </c>
      <c r="E70" s="4">
        <v>6.2500003592244197E-3</v>
      </c>
      <c r="F70" s="4">
        <v>5.4119757426500002E-4</v>
      </c>
      <c r="G70" s="4">
        <f t="shared" si="2"/>
        <v>6.2500003592244197E-3</v>
      </c>
      <c r="H70" s="2" t="str">
        <f t="shared" si="3"/>
        <v>llama3.1</v>
      </c>
    </row>
    <row r="71" spans="1:8" x14ac:dyDescent="0.2">
      <c r="A71" s="2">
        <v>70</v>
      </c>
      <c r="B71" s="2">
        <v>70</v>
      </c>
      <c r="C71" s="4">
        <v>1.44417884044482E-3</v>
      </c>
      <c r="D71" s="4">
        <v>8.5496394562400004E-4</v>
      </c>
      <c r="E71" s="4">
        <v>3.28167597846394E-3</v>
      </c>
      <c r="F71" s="4">
        <v>6.4817402079440001E-4</v>
      </c>
      <c r="G71" s="4">
        <f t="shared" si="2"/>
        <v>3.28167597846394E-3</v>
      </c>
      <c r="H71" s="2" t="str">
        <f t="shared" si="3"/>
        <v>llama3.1</v>
      </c>
    </row>
    <row r="72" spans="1:8" x14ac:dyDescent="0.2">
      <c r="A72" s="2">
        <v>71</v>
      </c>
      <c r="B72" s="2">
        <v>71</v>
      </c>
      <c r="C72" s="4">
        <v>0</v>
      </c>
      <c r="D72" s="4">
        <v>1.2920673470939999E-4</v>
      </c>
      <c r="E72" s="4">
        <v>3.2795883848200002E-4</v>
      </c>
      <c r="F72" s="4">
        <v>2.108087247637E-4</v>
      </c>
      <c r="G72" s="4">
        <f t="shared" si="2"/>
        <v>3.2795883848200002E-4</v>
      </c>
      <c r="H72" s="2" t="str">
        <f t="shared" si="3"/>
        <v>llama3.1</v>
      </c>
    </row>
    <row r="73" spans="1:8" x14ac:dyDescent="0.2">
      <c r="A73" s="2">
        <v>72</v>
      </c>
      <c r="B73" s="2">
        <v>72</v>
      </c>
      <c r="C73" s="4">
        <v>8.0609786195310002E-4</v>
      </c>
      <c r="D73" s="4">
        <v>5.4537206721889996E-4</v>
      </c>
      <c r="E73" s="4">
        <v>1.33850600126054E-3</v>
      </c>
      <c r="F73" s="4">
        <v>7.0647893090999999E-4</v>
      </c>
      <c r="G73" s="4">
        <f t="shared" si="2"/>
        <v>1.33850600126054E-3</v>
      </c>
      <c r="H73" s="2" t="str">
        <f t="shared" si="3"/>
        <v>llama3.1</v>
      </c>
    </row>
    <row r="74" spans="1:8" x14ac:dyDescent="0.2">
      <c r="A74" s="2">
        <v>73</v>
      </c>
      <c r="B74" s="2">
        <v>73</v>
      </c>
      <c r="C74" s="4">
        <v>8.2695242017509995E-4</v>
      </c>
      <c r="D74" s="4">
        <v>7.8512746508100002E-5</v>
      </c>
      <c r="E74" s="4">
        <v>4.9899416044349996E-4</v>
      </c>
      <c r="F74" s="4">
        <v>5.9817225140119999E-4</v>
      </c>
      <c r="G74" s="4">
        <f t="shared" si="2"/>
        <v>8.2695242017509995E-4</v>
      </c>
      <c r="H74" s="2" t="str">
        <f t="shared" si="3"/>
        <v>ftllama3.1</v>
      </c>
    </row>
    <row r="75" spans="1:8" x14ac:dyDescent="0.2">
      <c r="A75" s="2">
        <v>74</v>
      </c>
      <c r="B75" s="2">
        <v>74</v>
      </c>
      <c r="C75" s="4">
        <v>0</v>
      </c>
      <c r="D75" s="4">
        <v>7.3695369730039997E-4</v>
      </c>
      <c r="E75" s="4">
        <v>1.41180402466229E-3</v>
      </c>
      <c r="F75" s="4">
        <v>1.5493049934905501E-3</v>
      </c>
      <c r="G75" s="4">
        <f t="shared" si="2"/>
        <v>1.5493049934905501E-3</v>
      </c>
      <c r="H75" s="2" t="str">
        <f t="shared" si="3"/>
        <v>phi4</v>
      </c>
    </row>
    <row r="76" spans="1:8" x14ac:dyDescent="0.2">
      <c r="A76" s="2">
        <v>75</v>
      </c>
      <c r="B76" s="2">
        <v>75</v>
      </c>
      <c r="C76" s="4">
        <v>0</v>
      </c>
      <c r="D76" s="4">
        <v>9.5431599765999996E-5</v>
      </c>
      <c r="E76" s="4">
        <v>0</v>
      </c>
      <c r="F76" s="4">
        <v>4.9166160170000001E-5</v>
      </c>
      <c r="G76" s="4">
        <f t="shared" si="2"/>
        <v>9.5431599765999996E-5</v>
      </c>
      <c r="H76" s="2" t="str">
        <f t="shared" si="3"/>
        <v>ftphi4</v>
      </c>
    </row>
    <row r="77" spans="1:8" x14ac:dyDescent="0.2">
      <c r="A77" s="2">
        <v>76</v>
      </c>
      <c r="B77" s="2">
        <v>76</v>
      </c>
      <c r="C77" s="4">
        <v>0</v>
      </c>
      <c r="D77" s="4">
        <v>1.44576516634E-5</v>
      </c>
      <c r="E77" s="4">
        <v>0</v>
      </c>
      <c r="F77" s="4">
        <v>2.2880879363799999E-5</v>
      </c>
      <c r="G77" s="4">
        <f t="shared" si="2"/>
        <v>2.2880879363799999E-5</v>
      </c>
      <c r="H77" s="2" t="str">
        <f t="shared" si="3"/>
        <v>phi4</v>
      </c>
    </row>
    <row r="78" spans="1:8" x14ac:dyDescent="0.2">
      <c r="A78" s="2">
        <v>77</v>
      </c>
      <c r="B78" s="2">
        <v>77</v>
      </c>
      <c r="C78" s="4">
        <v>1.6231705035482099E-2</v>
      </c>
      <c r="D78" s="4">
        <v>1.9849846305860001E-4</v>
      </c>
      <c r="E78" s="4">
        <v>1.1952964748655001E-2</v>
      </c>
      <c r="F78" s="4">
        <v>3.2437382864629999E-4</v>
      </c>
      <c r="G78" s="4">
        <f t="shared" si="2"/>
        <v>1.6231705035482099E-2</v>
      </c>
      <c r="H78" s="2" t="str">
        <f t="shared" si="3"/>
        <v>ftllama3.1</v>
      </c>
    </row>
    <row r="79" spans="1:8" x14ac:dyDescent="0.2">
      <c r="A79" s="2">
        <v>78</v>
      </c>
      <c r="B79" s="2">
        <v>78</v>
      </c>
      <c r="C79" s="4">
        <v>0</v>
      </c>
      <c r="D79" s="4">
        <v>4.4567537094870001E-4</v>
      </c>
      <c r="E79" s="4">
        <v>0</v>
      </c>
      <c r="F79" s="4">
        <v>3.0201205351790001E-4</v>
      </c>
      <c r="G79" s="4">
        <f t="shared" si="2"/>
        <v>4.4567537094870001E-4</v>
      </c>
      <c r="H79" s="2" t="str">
        <f t="shared" si="3"/>
        <v>ftphi4</v>
      </c>
    </row>
    <row r="80" spans="1:8" x14ac:dyDescent="0.2">
      <c r="A80" s="2">
        <v>79</v>
      </c>
      <c r="B80" s="2">
        <v>79</v>
      </c>
      <c r="C80" s="4">
        <v>0</v>
      </c>
      <c r="D80" s="4">
        <v>2.7804032433780001E-4</v>
      </c>
      <c r="E80" s="4">
        <v>1.0379796980749999E-4</v>
      </c>
      <c r="F80" s="4">
        <v>2.7514868748510001E-4</v>
      </c>
      <c r="G80" s="4">
        <f t="shared" si="2"/>
        <v>2.7804032433780001E-4</v>
      </c>
      <c r="H80" s="2" t="str">
        <f t="shared" si="3"/>
        <v>ftphi4</v>
      </c>
    </row>
    <row r="81" spans="1:8" x14ac:dyDescent="0.2">
      <c r="A81" s="2">
        <v>80</v>
      </c>
      <c r="B81" s="2">
        <v>80</v>
      </c>
      <c r="C81" s="4">
        <v>8.8780326968325007E-3</v>
      </c>
      <c r="D81" s="4">
        <v>1.29239790507459E-3</v>
      </c>
      <c r="E81" s="4">
        <v>6.1088318603911501E-3</v>
      </c>
      <c r="F81" s="4">
        <v>6.7967913180060004E-4</v>
      </c>
      <c r="G81" s="4">
        <f t="shared" si="2"/>
        <v>8.8780326968325007E-3</v>
      </c>
      <c r="H81" s="2" t="str">
        <f t="shared" si="3"/>
        <v>ftllama3.1</v>
      </c>
    </row>
    <row r="82" spans="1:8" x14ac:dyDescent="0.2">
      <c r="A82" s="2">
        <v>81</v>
      </c>
      <c r="B82" s="2">
        <v>81</v>
      </c>
      <c r="C82" s="4">
        <v>0</v>
      </c>
      <c r="D82" s="4">
        <v>2.982833805228E-4</v>
      </c>
      <c r="E82" s="4">
        <v>3.5787278653259997E-4</v>
      </c>
      <c r="F82" s="4">
        <v>1.786295474241E-4</v>
      </c>
      <c r="G82" s="4">
        <f t="shared" si="2"/>
        <v>3.5787278653259997E-4</v>
      </c>
      <c r="H82" s="2" t="str">
        <f t="shared" si="3"/>
        <v>llama3.1</v>
      </c>
    </row>
    <row r="83" spans="1:8" x14ac:dyDescent="0.2">
      <c r="A83" s="2">
        <v>82</v>
      </c>
      <c r="B83" s="2">
        <v>82</v>
      </c>
      <c r="C83" s="4">
        <v>2.9890695320708401E-3</v>
      </c>
      <c r="D83" s="4">
        <v>1.2033620666313299E-3</v>
      </c>
      <c r="E83" s="4">
        <v>5.3735158772074696E-3</v>
      </c>
      <c r="F83" s="4">
        <v>6.8812095560129999E-4</v>
      </c>
      <c r="G83" s="4">
        <f t="shared" si="2"/>
        <v>5.3735158772074696E-3</v>
      </c>
      <c r="H83" s="2" t="str">
        <f t="shared" si="3"/>
        <v>llama3.1</v>
      </c>
    </row>
    <row r="84" spans="1:8" x14ac:dyDescent="0.2">
      <c r="A84" s="2">
        <v>83</v>
      </c>
      <c r="B84" s="2">
        <v>83</v>
      </c>
      <c r="C84" s="4">
        <v>1.5999106104884801E-2</v>
      </c>
      <c r="D84" s="4">
        <v>4.0861342135550703E-3</v>
      </c>
      <c r="E84" s="4">
        <v>1.6473383429859299E-2</v>
      </c>
      <c r="F84" s="4">
        <v>8.7964381922830005E-4</v>
      </c>
      <c r="G84" s="4">
        <f t="shared" si="2"/>
        <v>1.6473383429859299E-2</v>
      </c>
      <c r="H84" s="2" t="str">
        <f t="shared" si="3"/>
        <v>llama3.1</v>
      </c>
    </row>
    <row r="85" spans="1:8" x14ac:dyDescent="0.2">
      <c r="A85" s="2">
        <v>84</v>
      </c>
      <c r="B85" s="2">
        <v>84</v>
      </c>
      <c r="C85" s="4">
        <v>4.6898152679204896E-3</v>
      </c>
      <c r="D85" s="4">
        <v>5.3853413389459996E-4</v>
      </c>
      <c r="E85" s="4">
        <v>8.0419613846709995E-4</v>
      </c>
      <c r="F85" s="4">
        <v>5.2426708862189999E-4</v>
      </c>
      <c r="G85" s="4">
        <f t="shared" si="2"/>
        <v>4.6898152679204896E-3</v>
      </c>
      <c r="H85" s="2" t="str">
        <f t="shared" si="3"/>
        <v>ftllama3.1</v>
      </c>
    </row>
    <row r="86" spans="1:8" x14ac:dyDescent="0.2">
      <c r="A86" s="2">
        <v>85</v>
      </c>
      <c r="B86" s="2">
        <v>85</v>
      </c>
      <c r="C86" s="4">
        <v>3.98912137108189E-3</v>
      </c>
      <c r="D86" s="4">
        <v>1.21026177657768E-3</v>
      </c>
      <c r="E86" s="4">
        <v>2.3841776219861799E-3</v>
      </c>
      <c r="F86" s="4">
        <v>9.223233259815E-4</v>
      </c>
      <c r="G86" s="4">
        <f t="shared" si="2"/>
        <v>3.98912137108189E-3</v>
      </c>
      <c r="H86" s="2" t="str">
        <f t="shared" si="3"/>
        <v>ftllama3.1</v>
      </c>
    </row>
    <row r="87" spans="1:8" x14ac:dyDescent="0.2">
      <c r="A87" s="2">
        <v>86</v>
      </c>
      <c r="B87" s="2">
        <v>86</v>
      </c>
      <c r="C87" s="4">
        <v>5.1152230373450597E-3</v>
      </c>
      <c r="D87" s="4">
        <v>1.6430411421294699E-3</v>
      </c>
      <c r="E87" s="4">
        <v>2.7427293626325401E-3</v>
      </c>
      <c r="F87" s="4">
        <v>1.02170367691931E-3</v>
      </c>
      <c r="G87" s="4">
        <f t="shared" si="2"/>
        <v>5.1152230373450597E-3</v>
      </c>
      <c r="H87" s="2" t="str">
        <f t="shared" si="3"/>
        <v>ftllama3.1</v>
      </c>
    </row>
    <row r="88" spans="1:8" x14ac:dyDescent="0.2">
      <c r="A88" s="2">
        <v>87</v>
      </c>
      <c r="B88" s="2">
        <v>87</v>
      </c>
      <c r="C88" s="4">
        <v>6.5579381289093599E-3</v>
      </c>
      <c r="D88" s="4">
        <v>1.0653430317428699E-3</v>
      </c>
      <c r="E88" s="4">
        <v>6.8524425491757104E-3</v>
      </c>
      <c r="F88" s="4">
        <v>1.1729123120728299E-3</v>
      </c>
      <c r="G88" s="4">
        <f t="shared" si="2"/>
        <v>6.8524425491757104E-3</v>
      </c>
      <c r="H88" s="2" t="str">
        <f t="shared" si="3"/>
        <v>llama3.1</v>
      </c>
    </row>
    <row r="89" spans="1:8" x14ac:dyDescent="0.2">
      <c r="A89" s="2">
        <v>88</v>
      </c>
      <c r="B89" s="2">
        <v>88</v>
      </c>
      <c r="C89" s="4">
        <v>0</v>
      </c>
      <c r="D89" s="4">
        <v>0</v>
      </c>
      <c r="E89" s="4">
        <v>0</v>
      </c>
      <c r="F89" s="4">
        <v>2.2991214479699999E-5</v>
      </c>
      <c r="G89" s="4">
        <f t="shared" si="2"/>
        <v>2.2991214479699999E-5</v>
      </c>
      <c r="H89" s="2" t="str">
        <f t="shared" si="3"/>
        <v>phi4</v>
      </c>
    </row>
    <row r="90" spans="1:8" x14ac:dyDescent="0.2">
      <c r="A90" s="2">
        <v>89</v>
      </c>
      <c r="B90" s="2">
        <v>89</v>
      </c>
      <c r="C90" s="4">
        <v>0</v>
      </c>
      <c r="D90" s="4">
        <v>4.2001169640600002E-5</v>
      </c>
      <c r="E90" s="4">
        <v>0</v>
      </c>
      <c r="F90" s="4">
        <v>7.3896903943800006E-5</v>
      </c>
      <c r="G90" s="4">
        <f t="shared" si="2"/>
        <v>7.3896903943800006E-5</v>
      </c>
      <c r="H90" s="2" t="str">
        <f t="shared" si="3"/>
        <v>phi4</v>
      </c>
    </row>
    <row r="91" spans="1:8" x14ac:dyDescent="0.2">
      <c r="A91" s="2">
        <v>90</v>
      </c>
      <c r="B91" s="2">
        <v>90</v>
      </c>
      <c r="C91" s="4">
        <v>0</v>
      </c>
      <c r="D91" s="4">
        <v>0</v>
      </c>
      <c r="E91" s="4">
        <v>0</v>
      </c>
      <c r="F91" s="4">
        <v>2.4546351882500001E-5</v>
      </c>
      <c r="G91" s="4">
        <f t="shared" si="2"/>
        <v>2.4546351882500001E-5</v>
      </c>
      <c r="H91" s="2" t="str">
        <f t="shared" si="3"/>
        <v>phi4</v>
      </c>
    </row>
    <row r="92" spans="1:8" x14ac:dyDescent="0.2">
      <c r="A92" s="2">
        <v>91</v>
      </c>
      <c r="B92" s="2">
        <v>91</v>
      </c>
      <c r="C92" s="4">
        <v>2.9348885906594099E-3</v>
      </c>
      <c r="D92" s="4">
        <v>6.9356733583849999E-4</v>
      </c>
      <c r="E92" s="4">
        <v>2.5776625677410999E-3</v>
      </c>
      <c r="F92" s="4">
        <v>3.839761451153E-4</v>
      </c>
      <c r="G92" s="4">
        <f t="shared" si="2"/>
        <v>2.9348885906594099E-3</v>
      </c>
      <c r="H92" s="2" t="str">
        <f t="shared" si="3"/>
        <v>ftllama3.1</v>
      </c>
    </row>
    <row r="93" spans="1:8" x14ac:dyDescent="0.2">
      <c r="A93" s="2">
        <v>92</v>
      </c>
      <c r="B93" s="2">
        <v>92</v>
      </c>
      <c r="C93" s="4">
        <v>1.5978799068501999E-3</v>
      </c>
      <c r="D93" s="4">
        <v>5.2950512784130004E-4</v>
      </c>
      <c r="E93" s="4">
        <v>1.58539330586791E-3</v>
      </c>
      <c r="F93" s="4">
        <v>5.7735822546029999E-4</v>
      </c>
      <c r="G93" s="4">
        <f t="shared" si="2"/>
        <v>1.5978799068501999E-3</v>
      </c>
      <c r="H93" s="2" t="str">
        <f t="shared" si="3"/>
        <v>ftllama3.1</v>
      </c>
    </row>
    <row r="94" spans="1:8" x14ac:dyDescent="0.2">
      <c r="A94" s="2">
        <v>93</v>
      </c>
      <c r="B94" s="2">
        <v>93</v>
      </c>
      <c r="C94" s="4">
        <v>0</v>
      </c>
      <c r="D94" s="4">
        <v>2.4546351882500001E-5</v>
      </c>
      <c r="E94" s="4">
        <v>0</v>
      </c>
      <c r="F94" s="4">
        <v>4.9528348193100001E-5</v>
      </c>
      <c r="G94" s="4">
        <f t="shared" si="2"/>
        <v>4.9528348193100001E-5</v>
      </c>
      <c r="H94" s="2" t="str">
        <f t="shared" si="3"/>
        <v>phi4</v>
      </c>
    </row>
    <row r="95" spans="1:8" x14ac:dyDescent="0.2">
      <c r="A95" s="2">
        <v>94</v>
      </c>
      <c r="B95" s="2">
        <v>94</v>
      </c>
      <c r="C95" s="4">
        <v>0</v>
      </c>
      <c r="D95" s="4">
        <v>3.2304623164199998E-5</v>
      </c>
      <c r="E95" s="4">
        <v>1.01414151556E-5</v>
      </c>
      <c r="F95" s="4">
        <v>1.6550270707500001E-5</v>
      </c>
      <c r="G95" s="4">
        <f t="shared" si="2"/>
        <v>3.2304623164199998E-5</v>
      </c>
      <c r="H95" s="2" t="str">
        <f t="shared" si="3"/>
        <v>ftphi4</v>
      </c>
    </row>
    <row r="96" spans="1:8" x14ac:dyDescent="0.2">
      <c r="C96" s="5"/>
      <c r="D96" s="5"/>
      <c r="E96" s="5"/>
      <c r="F96" s="5"/>
      <c r="G96" s="5"/>
    </row>
    <row r="97" spans="3:8" x14ac:dyDescent="0.2">
      <c r="C97" s="39">
        <f>AVERAGE(C2:C95)</f>
        <v>3.9776651911283189E-3</v>
      </c>
      <c r="D97" s="5">
        <f>AVERAGE(D2:D95)</f>
        <v>1.2835244323269861E-3</v>
      </c>
      <c r="E97" s="5">
        <f>AVERAGE(E2:E95)</f>
        <v>2.5524986183009628E-3</v>
      </c>
      <c r="F97" s="5">
        <f>AVERAGE(F2:F95)</f>
        <v>9.5720370664575212E-4</v>
      </c>
      <c r="G97" s="27">
        <f>AVERAGE(G2:G95)</f>
        <v>4.5614080476868738E-3</v>
      </c>
      <c r="H97"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A6ECB-580A-774D-B72D-6CEE0C4B1495}">
  <dimension ref="A1:H28"/>
  <sheetViews>
    <sheetView workbookViewId="0">
      <selection activeCell="W29" sqref="W29"/>
    </sheetView>
  </sheetViews>
  <sheetFormatPr baseColWidth="10" defaultRowHeight="16" x14ac:dyDescent="0.2"/>
  <cols>
    <col min="1" max="1" width="3.83203125" bestFit="1" customWidth="1"/>
    <col min="2" max="2" width="3.83203125" hidden="1" customWidth="1"/>
    <col min="3" max="7" width="10.6640625" bestFit="1" customWidth="1"/>
    <col min="8" max="8" width="9.33203125" bestFit="1" customWidth="1"/>
  </cols>
  <sheetData>
    <row r="1" spans="1:8" x14ac:dyDescent="0.2">
      <c r="A1" s="1" t="s">
        <v>0</v>
      </c>
      <c r="B1" s="1" t="s">
        <v>1</v>
      </c>
      <c r="C1" s="3" t="s">
        <v>2</v>
      </c>
      <c r="D1" s="3" t="s">
        <v>3</v>
      </c>
      <c r="E1" s="3" t="s">
        <v>6</v>
      </c>
      <c r="F1" s="3" t="s">
        <v>7</v>
      </c>
      <c r="G1" s="26" t="s">
        <v>4</v>
      </c>
      <c r="H1" s="3" t="s">
        <v>5</v>
      </c>
    </row>
    <row r="2" spans="1:8" x14ac:dyDescent="0.2">
      <c r="A2" s="2">
        <v>1</v>
      </c>
      <c r="B2" s="2">
        <v>40</v>
      </c>
      <c r="C2" s="4">
        <v>0</v>
      </c>
      <c r="D2" s="4">
        <v>8.6014591423499997E-5</v>
      </c>
      <c r="E2" s="4">
        <v>5.2393287686400003E-5</v>
      </c>
      <c r="F2" s="4">
        <v>6.3911402997200001E-5</v>
      </c>
      <c r="G2" s="4">
        <f t="shared" ref="G2:G10" si="0">MAX(C2:F2)</f>
        <v>8.6014591423499997E-5</v>
      </c>
      <c r="H2" s="2" t="str">
        <f t="shared" ref="H2:H10" si="1">IF(G2=F2,$F$1,IF(G2=E2,$E$1,IF(G2=D2,$D$1,IF(G2=C2,$C$1,""))))</f>
        <v>ftphi4</v>
      </c>
    </row>
    <row r="3" spans="1:8" x14ac:dyDescent="0.2">
      <c r="A3" s="2">
        <v>2</v>
      </c>
      <c r="B3" s="2">
        <v>41</v>
      </c>
      <c r="C3" s="4">
        <v>0</v>
      </c>
      <c r="D3" s="4">
        <v>6.4504632194099999E-5</v>
      </c>
      <c r="E3" s="4">
        <v>0</v>
      </c>
      <c r="F3" s="4">
        <v>8.8748924567200006E-5</v>
      </c>
      <c r="G3" s="4">
        <f t="shared" si="0"/>
        <v>8.8748924567200006E-5</v>
      </c>
      <c r="H3" s="2" t="str">
        <f t="shared" si="1"/>
        <v>phi4</v>
      </c>
    </row>
    <row r="4" spans="1:8" x14ac:dyDescent="0.2">
      <c r="A4" s="2">
        <v>3</v>
      </c>
      <c r="B4" s="2">
        <v>42</v>
      </c>
      <c r="C4" s="4">
        <v>0</v>
      </c>
      <c r="D4" s="4">
        <v>4.2867986485400001E-5</v>
      </c>
      <c r="E4" s="4">
        <v>0</v>
      </c>
      <c r="F4" s="4">
        <v>2.0570876741999999E-5</v>
      </c>
      <c r="G4" s="4">
        <f t="shared" si="0"/>
        <v>4.2867986485400001E-5</v>
      </c>
      <c r="H4" s="2" t="str">
        <f t="shared" si="1"/>
        <v>ftphi4</v>
      </c>
    </row>
    <row r="5" spans="1:8" x14ac:dyDescent="0.2">
      <c r="A5" s="2">
        <v>4</v>
      </c>
      <c r="B5" s="2">
        <v>43</v>
      </c>
      <c r="C5" s="4">
        <v>3.7563794874586102E-3</v>
      </c>
      <c r="D5" s="4">
        <v>1.30348102788307E-3</v>
      </c>
      <c r="E5" s="4">
        <v>4.4977458027590598E-3</v>
      </c>
      <c r="F5" s="4">
        <v>1.17153768826808E-3</v>
      </c>
      <c r="G5" s="4">
        <f t="shared" si="0"/>
        <v>4.4977458027590598E-3</v>
      </c>
      <c r="H5" s="2" t="str">
        <f t="shared" si="1"/>
        <v>llama3.1</v>
      </c>
    </row>
    <row r="6" spans="1:8" x14ac:dyDescent="0.2">
      <c r="A6" s="2">
        <v>5</v>
      </c>
      <c r="B6" s="2">
        <v>44</v>
      </c>
      <c r="C6" s="4">
        <v>1.38727379630186E-3</v>
      </c>
      <c r="D6" s="4">
        <v>8.7484351409200002E-4</v>
      </c>
      <c r="E6" s="4">
        <v>1.57567446419437E-3</v>
      </c>
      <c r="F6" s="4">
        <v>7.7417587287659999E-4</v>
      </c>
      <c r="G6" s="4">
        <f t="shared" si="0"/>
        <v>1.57567446419437E-3</v>
      </c>
      <c r="H6" s="2" t="str">
        <f t="shared" si="1"/>
        <v>llama3.1</v>
      </c>
    </row>
    <row r="7" spans="1:8" x14ac:dyDescent="0.2">
      <c r="A7" s="2">
        <v>6</v>
      </c>
      <c r="B7" s="2">
        <v>45</v>
      </c>
      <c r="C7" s="4">
        <v>0</v>
      </c>
      <c r="D7" s="4">
        <v>5.3624557663799999E-5</v>
      </c>
      <c r="E7" s="4">
        <v>8.3554344850499996E-5</v>
      </c>
      <c r="F7" s="4">
        <v>9.0557948819200001E-5</v>
      </c>
      <c r="G7" s="4">
        <f t="shared" si="0"/>
        <v>9.0557948819200001E-5</v>
      </c>
      <c r="H7" s="2" t="str">
        <f t="shared" si="1"/>
        <v>phi4</v>
      </c>
    </row>
    <row r="8" spans="1:8" x14ac:dyDescent="0.2">
      <c r="A8" s="2">
        <v>7</v>
      </c>
      <c r="B8" s="2">
        <v>46</v>
      </c>
      <c r="C8" s="4">
        <v>7.1173815938109996E-4</v>
      </c>
      <c r="D8" s="4">
        <v>6.4100018270049999E-4</v>
      </c>
      <c r="E8" s="4">
        <v>3.6454146154159999E-4</v>
      </c>
      <c r="F8" s="4">
        <v>8.9260065828319999E-4</v>
      </c>
      <c r="G8" s="4">
        <f t="shared" si="0"/>
        <v>8.9260065828319999E-4</v>
      </c>
      <c r="H8" s="2" t="str">
        <f t="shared" si="1"/>
        <v>phi4</v>
      </c>
    </row>
    <row r="9" spans="1:8" x14ac:dyDescent="0.2">
      <c r="A9" s="2">
        <v>8</v>
      </c>
      <c r="B9" s="2">
        <v>47</v>
      </c>
      <c r="C9" s="4">
        <v>3.07812173268757E-3</v>
      </c>
      <c r="D9" s="4">
        <v>2.78192537537376E-3</v>
      </c>
      <c r="E9" s="4">
        <v>5.0894379599152901E-3</v>
      </c>
      <c r="F9" s="4">
        <v>2.9759403492789702E-3</v>
      </c>
      <c r="G9" s="4">
        <f t="shared" si="0"/>
        <v>5.0894379599152901E-3</v>
      </c>
      <c r="H9" s="2" t="str">
        <f t="shared" si="1"/>
        <v>llama3.1</v>
      </c>
    </row>
    <row r="10" spans="1:8" x14ac:dyDescent="0.2">
      <c r="A10" s="2">
        <v>9</v>
      </c>
      <c r="B10" s="2">
        <v>48</v>
      </c>
      <c r="C10" s="4">
        <v>1.59411548520438E-3</v>
      </c>
      <c r="D10" s="4">
        <v>1.9645785014810301E-3</v>
      </c>
      <c r="E10" s="4">
        <v>6.0826135608034997E-3</v>
      </c>
      <c r="F10" s="4">
        <v>1.33399152795651E-3</v>
      </c>
      <c r="G10" s="4">
        <f t="shared" si="0"/>
        <v>6.0826135608034997E-3</v>
      </c>
      <c r="H10" s="2" t="str">
        <f t="shared" si="1"/>
        <v>llama3.1</v>
      </c>
    </row>
    <row r="11" spans="1:8" x14ac:dyDescent="0.2">
      <c r="A11" s="2">
        <v>10</v>
      </c>
      <c r="B11" s="2">
        <v>66</v>
      </c>
      <c r="C11" s="4">
        <v>0</v>
      </c>
      <c r="D11" s="4">
        <v>4.0012488274699999E-5</v>
      </c>
      <c r="E11" s="4">
        <v>5.3188389366799998E-5</v>
      </c>
      <c r="F11" s="4">
        <v>2.97148113272E-5</v>
      </c>
      <c r="G11" s="4">
        <f t="shared" ref="G11:G26" si="2">MAX(C11:F11)</f>
        <v>5.3188389366799998E-5</v>
      </c>
      <c r="H11" s="2" t="str">
        <f t="shared" ref="H11:H26" si="3">IF(G11=F11,$F$1,IF(G11=E11,$E$1,IF(G11=D11,$D$1,IF(G11=C11,$C$1,""))))</f>
        <v>llama3.1</v>
      </c>
    </row>
    <row r="12" spans="1:8" x14ac:dyDescent="0.2">
      <c r="A12" s="2">
        <v>11</v>
      </c>
      <c r="B12" s="2">
        <v>67</v>
      </c>
      <c r="C12" s="4">
        <v>0</v>
      </c>
      <c r="D12" s="4">
        <v>8.98904433208E-5</v>
      </c>
      <c r="E12" s="4">
        <v>2.8707366436699999E-5</v>
      </c>
      <c r="F12" s="4">
        <v>1.154472369568E-4</v>
      </c>
      <c r="G12" s="4">
        <f t="shared" si="2"/>
        <v>1.154472369568E-4</v>
      </c>
      <c r="H12" s="2" t="str">
        <f t="shared" si="3"/>
        <v>phi4</v>
      </c>
    </row>
    <row r="13" spans="1:8" x14ac:dyDescent="0.2">
      <c r="A13" s="2">
        <v>12</v>
      </c>
      <c r="B13" s="2">
        <v>68</v>
      </c>
      <c r="C13" s="4">
        <v>0</v>
      </c>
      <c r="D13" s="4">
        <v>2.6057088481500001E-5</v>
      </c>
      <c r="E13" s="4">
        <v>1.9173507046499999E-5</v>
      </c>
      <c r="F13" s="4">
        <v>3.9391951369399997E-5</v>
      </c>
      <c r="G13" s="4">
        <f t="shared" si="2"/>
        <v>3.9391951369399997E-5</v>
      </c>
      <c r="H13" s="2" t="str">
        <f t="shared" si="3"/>
        <v>phi4</v>
      </c>
    </row>
    <row r="14" spans="1:8" x14ac:dyDescent="0.2">
      <c r="A14" s="2">
        <v>13</v>
      </c>
      <c r="B14" s="2">
        <v>69</v>
      </c>
      <c r="C14" s="4">
        <v>3.58615807823038E-3</v>
      </c>
      <c r="D14" s="4">
        <v>1.5107574581634199E-3</v>
      </c>
      <c r="E14" s="4">
        <v>6.2500003592244197E-3</v>
      </c>
      <c r="F14" s="4">
        <v>5.4119757426500002E-4</v>
      </c>
      <c r="G14" s="4">
        <f t="shared" si="2"/>
        <v>6.2500003592244197E-3</v>
      </c>
      <c r="H14" s="2" t="str">
        <f t="shared" si="3"/>
        <v>llama3.1</v>
      </c>
    </row>
    <row r="15" spans="1:8" x14ac:dyDescent="0.2">
      <c r="A15" s="2">
        <v>14</v>
      </c>
      <c r="B15" s="2">
        <v>70</v>
      </c>
      <c r="C15" s="4">
        <v>1.44417884044482E-3</v>
      </c>
      <c r="D15" s="4">
        <v>8.5496394562400004E-4</v>
      </c>
      <c r="E15" s="4">
        <v>3.28167597846394E-3</v>
      </c>
      <c r="F15" s="4">
        <v>6.4817402079440001E-4</v>
      </c>
      <c r="G15" s="4">
        <f t="shared" si="2"/>
        <v>3.28167597846394E-3</v>
      </c>
      <c r="H15" s="2" t="str">
        <f t="shared" si="3"/>
        <v>llama3.1</v>
      </c>
    </row>
    <row r="16" spans="1:8" x14ac:dyDescent="0.2">
      <c r="A16" s="2">
        <v>15</v>
      </c>
      <c r="B16" s="2">
        <v>71</v>
      </c>
      <c r="C16" s="4">
        <v>0</v>
      </c>
      <c r="D16" s="4">
        <v>1.2920673470939999E-4</v>
      </c>
      <c r="E16" s="4">
        <v>3.2795883848200002E-4</v>
      </c>
      <c r="F16" s="4">
        <v>2.108087247637E-4</v>
      </c>
      <c r="G16" s="4">
        <f t="shared" si="2"/>
        <v>3.2795883848200002E-4</v>
      </c>
      <c r="H16" s="2" t="str">
        <f t="shared" si="3"/>
        <v>llama3.1</v>
      </c>
    </row>
    <row r="17" spans="1:8" x14ac:dyDescent="0.2">
      <c r="A17" s="2">
        <v>16</v>
      </c>
      <c r="B17" s="2">
        <v>72</v>
      </c>
      <c r="C17" s="4">
        <v>8.0609786195310002E-4</v>
      </c>
      <c r="D17" s="4">
        <v>5.4537206721889996E-4</v>
      </c>
      <c r="E17" s="4">
        <v>1.33850600126054E-3</v>
      </c>
      <c r="F17" s="4">
        <v>7.0647893090999999E-4</v>
      </c>
      <c r="G17" s="4">
        <f t="shared" si="2"/>
        <v>1.33850600126054E-3</v>
      </c>
      <c r="H17" s="2" t="str">
        <f t="shared" si="3"/>
        <v>llama3.1</v>
      </c>
    </row>
    <row r="18" spans="1:8" x14ac:dyDescent="0.2">
      <c r="A18" s="2">
        <v>17</v>
      </c>
      <c r="B18" s="2">
        <v>75</v>
      </c>
      <c r="C18" s="4">
        <v>0</v>
      </c>
      <c r="D18" s="4">
        <v>9.5431599765999996E-5</v>
      </c>
      <c r="E18" s="4">
        <v>0</v>
      </c>
      <c r="F18" s="4">
        <v>4.9166160170000001E-5</v>
      </c>
      <c r="G18" s="4">
        <f t="shared" si="2"/>
        <v>9.5431599765999996E-5</v>
      </c>
      <c r="H18" s="2" t="str">
        <f t="shared" si="3"/>
        <v>ftphi4</v>
      </c>
    </row>
    <row r="19" spans="1:8" x14ac:dyDescent="0.2">
      <c r="A19" s="2">
        <v>18</v>
      </c>
      <c r="B19" s="2">
        <v>76</v>
      </c>
      <c r="C19" s="4">
        <v>0</v>
      </c>
      <c r="D19" s="4">
        <v>1.44576516634E-5</v>
      </c>
      <c r="E19" s="4">
        <v>0</v>
      </c>
      <c r="F19" s="4">
        <v>2.2880879363799999E-5</v>
      </c>
      <c r="G19" s="4">
        <f t="shared" si="2"/>
        <v>2.2880879363799999E-5</v>
      </c>
      <c r="H19" s="2" t="str">
        <f t="shared" si="3"/>
        <v>phi4</v>
      </c>
    </row>
    <row r="20" spans="1:8" x14ac:dyDescent="0.2">
      <c r="A20" s="2">
        <v>19</v>
      </c>
      <c r="B20" s="2">
        <v>88</v>
      </c>
      <c r="C20" s="4">
        <v>0</v>
      </c>
      <c r="D20" s="4">
        <v>0</v>
      </c>
      <c r="E20" s="4">
        <v>0</v>
      </c>
      <c r="F20" s="4">
        <v>2.2991214479699999E-5</v>
      </c>
      <c r="G20" s="4">
        <f t="shared" si="2"/>
        <v>2.2991214479699999E-5</v>
      </c>
      <c r="H20" s="2" t="str">
        <f t="shared" si="3"/>
        <v>phi4</v>
      </c>
    </row>
    <row r="21" spans="1:8" x14ac:dyDescent="0.2">
      <c r="A21" s="2">
        <v>20</v>
      </c>
      <c r="B21" s="2">
        <v>89</v>
      </c>
      <c r="C21" s="4">
        <v>0</v>
      </c>
      <c r="D21" s="4">
        <v>4.2001169640600002E-5</v>
      </c>
      <c r="E21" s="4">
        <v>0</v>
      </c>
      <c r="F21" s="4">
        <v>7.3896903943800006E-5</v>
      </c>
      <c r="G21" s="4">
        <f t="shared" si="2"/>
        <v>7.3896903943800006E-5</v>
      </c>
      <c r="H21" s="2" t="str">
        <f t="shared" si="3"/>
        <v>phi4</v>
      </c>
    </row>
    <row r="22" spans="1:8" x14ac:dyDescent="0.2">
      <c r="A22" s="2">
        <v>21</v>
      </c>
      <c r="B22" s="2">
        <v>90</v>
      </c>
      <c r="C22" s="4">
        <v>0</v>
      </c>
      <c r="D22" s="4">
        <v>0</v>
      </c>
      <c r="E22" s="4">
        <v>0</v>
      </c>
      <c r="F22" s="4">
        <v>2.4546351882500001E-5</v>
      </c>
      <c r="G22" s="4">
        <f t="shared" si="2"/>
        <v>2.4546351882500001E-5</v>
      </c>
      <c r="H22" s="2" t="str">
        <f t="shared" si="3"/>
        <v>phi4</v>
      </c>
    </row>
    <row r="23" spans="1:8" x14ac:dyDescent="0.2">
      <c r="A23" s="2">
        <v>22</v>
      </c>
      <c r="B23" s="2">
        <v>91</v>
      </c>
      <c r="C23" s="4">
        <v>2.9348885906594099E-3</v>
      </c>
      <c r="D23" s="4">
        <v>6.9356733583849999E-4</v>
      </c>
      <c r="E23" s="4">
        <v>2.5776625677410999E-3</v>
      </c>
      <c r="F23" s="4">
        <v>3.839761451153E-4</v>
      </c>
      <c r="G23" s="4">
        <f t="shared" si="2"/>
        <v>2.9348885906594099E-3</v>
      </c>
      <c r="H23" s="2" t="str">
        <f t="shared" si="3"/>
        <v>ftllama3.1</v>
      </c>
    </row>
    <row r="24" spans="1:8" x14ac:dyDescent="0.2">
      <c r="A24" s="2">
        <v>23</v>
      </c>
      <c r="B24" s="2">
        <v>92</v>
      </c>
      <c r="C24" s="4">
        <v>1.5978799068501999E-3</v>
      </c>
      <c r="D24" s="4">
        <v>5.2950512784130004E-4</v>
      </c>
      <c r="E24" s="4">
        <v>1.58539330586791E-3</v>
      </c>
      <c r="F24" s="4">
        <v>5.7735822546029999E-4</v>
      </c>
      <c r="G24" s="4">
        <f t="shared" si="2"/>
        <v>1.5978799068501999E-3</v>
      </c>
      <c r="H24" s="2" t="str">
        <f t="shared" si="3"/>
        <v>ftllama3.1</v>
      </c>
    </row>
    <row r="25" spans="1:8" x14ac:dyDescent="0.2">
      <c r="A25" s="2">
        <v>24</v>
      </c>
      <c r="B25" s="2">
        <v>93</v>
      </c>
      <c r="C25" s="4">
        <v>0</v>
      </c>
      <c r="D25" s="4">
        <v>2.4546351882500001E-5</v>
      </c>
      <c r="E25" s="4">
        <v>0</v>
      </c>
      <c r="F25" s="4">
        <v>4.9528348193100001E-5</v>
      </c>
      <c r="G25" s="4">
        <f t="shared" si="2"/>
        <v>4.9528348193100001E-5</v>
      </c>
      <c r="H25" s="2" t="str">
        <f t="shared" si="3"/>
        <v>phi4</v>
      </c>
    </row>
    <row r="26" spans="1:8" x14ac:dyDescent="0.2">
      <c r="A26" s="2">
        <v>25</v>
      </c>
      <c r="B26" s="2">
        <v>94</v>
      </c>
      <c r="C26" s="4">
        <v>0</v>
      </c>
      <c r="D26" s="4">
        <v>3.2304623164199998E-5</v>
      </c>
      <c r="E26" s="4">
        <v>1.01414151556E-5</v>
      </c>
      <c r="F26" s="4">
        <v>1.6550270707500001E-5</v>
      </c>
      <c r="G26" s="4">
        <f t="shared" si="2"/>
        <v>3.2304623164199998E-5</v>
      </c>
      <c r="H26" s="2" t="str">
        <f t="shared" si="3"/>
        <v>ftphi4</v>
      </c>
    </row>
    <row r="27" spans="1:8" x14ac:dyDescent="0.2">
      <c r="C27" s="5"/>
      <c r="D27" s="5"/>
      <c r="E27" s="5"/>
      <c r="F27" s="5"/>
      <c r="G27" s="5"/>
    </row>
    <row r="28" spans="1:8" x14ac:dyDescent="0.2">
      <c r="C28" s="39">
        <f>AVERAGE(C2:C26)</f>
        <v>8.3587327756685719E-4</v>
      </c>
      <c r="D28" s="5">
        <f>AVERAGE(D2:D26)</f>
        <v>4.9763657819545514E-4</v>
      </c>
      <c r="E28" s="5">
        <f>AVERAGE(E2:E26)</f>
        <v>1.3287347444318493E-3</v>
      </c>
      <c r="F28" s="5">
        <f>AVERAGE(F2:F26)</f>
        <v>4.369657199796584E-4</v>
      </c>
      <c r="G28" s="27">
        <f>AVERAGE(G2:G26)</f>
        <v>1.3882711628270927E-3</v>
      </c>
      <c r="H28" s="5"/>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F1D87-14C8-0A4F-961C-7E84B1C1C47E}">
  <dimension ref="A1:J97"/>
  <sheetViews>
    <sheetView workbookViewId="0">
      <pane xSplit="1" ySplit="1" topLeftCell="C2" activePane="bottomRight" state="frozen"/>
      <selection pane="topRight" activeCell="B1" sqref="B1"/>
      <selection pane="bottomLeft" activeCell="A2" sqref="A2"/>
      <selection pane="bottomRight" activeCell="O87" sqref="O87"/>
    </sheetView>
  </sheetViews>
  <sheetFormatPr baseColWidth="10" defaultRowHeight="16" x14ac:dyDescent="0.2"/>
  <cols>
    <col min="1" max="2" width="3.83203125" bestFit="1" customWidth="1"/>
    <col min="3" max="6" width="10.6640625" bestFit="1" customWidth="1"/>
    <col min="7" max="7" width="10.6640625" hidden="1" customWidth="1"/>
    <col min="8" max="8" width="9.83203125" hidden="1" customWidth="1"/>
    <col min="9" max="9" width="10.6640625" style="5" bestFit="1" customWidth="1"/>
    <col min="10" max="10" width="9.33203125" bestFit="1" customWidth="1"/>
  </cols>
  <sheetData>
    <row r="1" spans="1:10" x14ac:dyDescent="0.2">
      <c r="A1" s="1" t="s">
        <v>0</v>
      </c>
      <c r="B1" s="1" t="s">
        <v>1</v>
      </c>
      <c r="C1" s="3" t="s">
        <v>2</v>
      </c>
      <c r="D1" s="3" t="s">
        <v>3</v>
      </c>
      <c r="E1" s="3" t="s">
        <v>6</v>
      </c>
      <c r="F1" s="3" t="s">
        <v>7</v>
      </c>
      <c r="G1" s="26" t="s">
        <v>8</v>
      </c>
      <c r="H1" s="3" t="s">
        <v>9</v>
      </c>
      <c r="I1" s="26" t="s">
        <v>4</v>
      </c>
      <c r="J1" s="3" t="s">
        <v>5</v>
      </c>
    </row>
    <row r="2" spans="1:10" x14ac:dyDescent="0.2">
      <c r="A2" s="2">
        <v>1</v>
      </c>
      <c r="B2" s="2">
        <v>1</v>
      </c>
      <c r="C2" s="4">
        <v>1.4827690785750699E-3</v>
      </c>
      <c r="D2" s="4">
        <v>8.029664395053E-4</v>
      </c>
      <c r="E2" s="4">
        <v>1.3963101706134899E-3</v>
      </c>
      <c r="F2" s="4">
        <v>7.4200069731369998E-4</v>
      </c>
      <c r="G2" s="4">
        <f>MAX(C2:F2)</f>
        <v>1.4827690785750699E-3</v>
      </c>
      <c r="H2" s="2" t="str">
        <f>IF(G2=F2,$F$1,IF(G2=E2,$E$1,IF(G2=D2,$D$1,IF(G2=C2,$C$1,""))))</f>
        <v>ftllama3.1</v>
      </c>
      <c r="I2" s="4">
        <v>1.3963101706134899E-3</v>
      </c>
      <c r="J2" s="2" t="s">
        <v>6</v>
      </c>
    </row>
    <row r="3" spans="1:10" x14ac:dyDescent="0.2">
      <c r="A3" s="2">
        <v>2</v>
      </c>
      <c r="B3" s="2">
        <v>2</v>
      </c>
      <c r="C3" s="4">
        <v>2.03879712033085E-2</v>
      </c>
      <c r="D3" s="4">
        <v>1.32484962565026E-3</v>
      </c>
      <c r="E3" s="4">
        <v>1.32800448752407E-3</v>
      </c>
      <c r="F3" s="4">
        <v>1.2260897517470299E-3</v>
      </c>
      <c r="G3" s="4">
        <f t="shared" ref="G3:G66" si="0">MAX(C3:F3)</f>
        <v>2.03879712033085E-2</v>
      </c>
      <c r="H3" s="2" t="str">
        <f t="shared" ref="H3:H66" si="1">IF(G3=F3,$F$1,IF(G3=E3,$E$1,IF(G3=D3,$D$1,IF(G3=C3,$C$1,""))))</f>
        <v>ftllama3.1</v>
      </c>
      <c r="I3" s="4">
        <v>2.03879712033085E-2</v>
      </c>
      <c r="J3" s="2" t="s">
        <v>2</v>
      </c>
    </row>
    <row r="4" spans="1:10" x14ac:dyDescent="0.2">
      <c r="A4" s="2">
        <v>3</v>
      </c>
      <c r="B4" s="2">
        <v>3</v>
      </c>
      <c r="C4" s="4">
        <v>2.35554941297907E-3</v>
      </c>
      <c r="D4" s="4">
        <v>2.1800659056420298E-3</v>
      </c>
      <c r="E4" s="4">
        <v>6.1409460846334699E-3</v>
      </c>
      <c r="F4" s="4">
        <v>2.0355355510089002E-3</v>
      </c>
      <c r="G4" s="4">
        <f t="shared" si="0"/>
        <v>6.1409460846334699E-3</v>
      </c>
      <c r="H4" s="2" t="str">
        <f t="shared" si="1"/>
        <v>llama3.1</v>
      </c>
      <c r="I4" s="4">
        <v>6.1409460846334699E-3</v>
      </c>
      <c r="J4" s="2" t="s">
        <v>6</v>
      </c>
    </row>
    <row r="5" spans="1:10" x14ac:dyDescent="0.2">
      <c r="A5" s="2">
        <v>4</v>
      </c>
      <c r="B5" s="2">
        <v>4</v>
      </c>
      <c r="C5" s="4">
        <v>0</v>
      </c>
      <c r="D5" s="4">
        <v>8.720859652385E-4</v>
      </c>
      <c r="E5" s="4">
        <v>0</v>
      </c>
      <c r="F5" s="4">
        <v>1.65225005642111E-3</v>
      </c>
      <c r="G5" s="4">
        <f t="shared" si="0"/>
        <v>1.65225005642111E-3</v>
      </c>
      <c r="H5" s="2" t="str">
        <f t="shared" si="1"/>
        <v>phi4</v>
      </c>
      <c r="I5" s="4">
        <v>1.65225005642111E-3</v>
      </c>
      <c r="J5" s="2" t="s">
        <v>7</v>
      </c>
    </row>
    <row r="6" spans="1:10" x14ac:dyDescent="0.2">
      <c r="A6" s="2">
        <v>5</v>
      </c>
      <c r="B6" s="2">
        <v>5</v>
      </c>
      <c r="C6" s="4">
        <v>0</v>
      </c>
      <c r="D6" s="4">
        <v>1.2756239822400001E-4</v>
      </c>
      <c r="E6" s="4">
        <v>0</v>
      </c>
      <c r="F6" s="4">
        <v>5.2667478698169995E-4</v>
      </c>
      <c r="G6" s="4">
        <f t="shared" si="0"/>
        <v>5.2667478698169995E-4</v>
      </c>
      <c r="H6" s="2" t="str">
        <f t="shared" si="1"/>
        <v>phi4</v>
      </c>
      <c r="I6" s="4">
        <v>5.2667478698169995E-4</v>
      </c>
      <c r="J6" s="2" t="s">
        <v>7</v>
      </c>
    </row>
    <row r="7" spans="1:10" x14ac:dyDescent="0.2">
      <c r="A7" s="2">
        <v>6</v>
      </c>
      <c r="B7" s="2">
        <v>6</v>
      </c>
      <c r="C7" s="4">
        <v>0</v>
      </c>
      <c r="D7" s="4">
        <v>0</v>
      </c>
      <c r="E7" s="4">
        <v>2.7514124023060002E-4</v>
      </c>
      <c r="F7" s="4">
        <v>8.0352053711500002E-5</v>
      </c>
      <c r="G7" s="4">
        <f t="shared" si="0"/>
        <v>2.7514124023060002E-4</v>
      </c>
      <c r="H7" s="2" t="str">
        <f t="shared" si="1"/>
        <v>llama3.1</v>
      </c>
      <c r="I7" s="4">
        <v>0</v>
      </c>
      <c r="J7" s="2" t="s">
        <v>3</v>
      </c>
    </row>
    <row r="8" spans="1:10" x14ac:dyDescent="0.2">
      <c r="A8" s="2">
        <v>7</v>
      </c>
      <c r="B8" s="2">
        <v>7</v>
      </c>
      <c r="C8" s="4">
        <v>0</v>
      </c>
      <c r="D8" s="4">
        <v>5.4659635227709996E-4</v>
      </c>
      <c r="E8" s="4">
        <v>2.82230465007679E-3</v>
      </c>
      <c r="F8" s="4">
        <v>2.3933383636179999E-4</v>
      </c>
      <c r="G8" s="4">
        <f t="shared" si="0"/>
        <v>2.82230465007679E-3</v>
      </c>
      <c r="H8" s="2" t="str">
        <f t="shared" si="1"/>
        <v>llama3.1</v>
      </c>
      <c r="I8" s="4">
        <v>2.82230465007679E-3</v>
      </c>
      <c r="J8" s="2" t="s">
        <v>6</v>
      </c>
    </row>
    <row r="9" spans="1:10" x14ac:dyDescent="0.2">
      <c r="A9" s="2">
        <v>8</v>
      </c>
      <c r="B9" s="2">
        <v>8</v>
      </c>
      <c r="C9" s="4">
        <v>7.8985512256622304E-3</v>
      </c>
      <c r="D9" s="4">
        <v>1.80971810394631E-3</v>
      </c>
      <c r="E9" s="4">
        <v>1.1144892232758601E-2</v>
      </c>
      <c r="F9" s="4">
        <v>1.03184805983411E-3</v>
      </c>
      <c r="G9" s="4">
        <f t="shared" si="0"/>
        <v>1.1144892232758601E-2</v>
      </c>
      <c r="H9" s="2" t="str">
        <f t="shared" si="1"/>
        <v>llama3.1</v>
      </c>
      <c r="I9" s="4">
        <v>1.1144892232758601E-2</v>
      </c>
      <c r="J9" s="2" t="s">
        <v>6</v>
      </c>
    </row>
    <row r="10" spans="1:10" x14ac:dyDescent="0.2">
      <c r="A10" s="2">
        <v>9</v>
      </c>
      <c r="B10" s="2">
        <v>9</v>
      </c>
      <c r="C10" s="4">
        <v>1.94459200969764E-3</v>
      </c>
      <c r="D10" s="4">
        <v>1.2112420052289899E-3</v>
      </c>
      <c r="E10" s="4">
        <v>1.86165382619947E-3</v>
      </c>
      <c r="F10" s="4">
        <v>1.2742532982624E-3</v>
      </c>
      <c r="G10" s="4">
        <f t="shared" si="0"/>
        <v>1.94459200969764E-3</v>
      </c>
      <c r="H10" s="2" t="str">
        <f t="shared" si="1"/>
        <v>ftllama3.1</v>
      </c>
      <c r="I10" s="4">
        <v>1.94459200969764E-3</v>
      </c>
      <c r="J10" s="2" t="s">
        <v>2</v>
      </c>
    </row>
    <row r="11" spans="1:10" x14ac:dyDescent="0.2">
      <c r="A11" s="2">
        <v>10</v>
      </c>
      <c r="B11" s="2">
        <v>10</v>
      </c>
      <c r="C11" s="4">
        <v>5.3531133702823096E-3</v>
      </c>
      <c r="D11" s="4">
        <v>2.0726117671334299E-3</v>
      </c>
      <c r="E11" s="4">
        <v>5.6433870324066699E-3</v>
      </c>
      <c r="F11" s="4">
        <v>4.5144941125599999E-4</v>
      </c>
      <c r="G11" s="4">
        <f t="shared" si="0"/>
        <v>5.6433870324066699E-3</v>
      </c>
      <c r="H11" s="2" t="str">
        <f t="shared" si="1"/>
        <v>llama3.1</v>
      </c>
      <c r="I11" s="4">
        <v>5.3531133702823096E-3</v>
      </c>
      <c r="J11" s="2" t="s">
        <v>2</v>
      </c>
    </row>
    <row r="12" spans="1:10" x14ac:dyDescent="0.2">
      <c r="A12" s="2">
        <v>11</v>
      </c>
      <c r="B12" s="2">
        <v>11</v>
      </c>
      <c r="C12" s="4">
        <v>0</v>
      </c>
      <c r="D12" s="4">
        <v>0</v>
      </c>
      <c r="E12" s="4">
        <v>1.9792390521620001E-4</v>
      </c>
      <c r="F12" s="4">
        <v>1.156874366903E-4</v>
      </c>
      <c r="G12" s="4">
        <f t="shared" si="0"/>
        <v>1.9792390521620001E-4</v>
      </c>
      <c r="H12" s="2" t="str">
        <f t="shared" si="1"/>
        <v>llama3.1</v>
      </c>
      <c r="I12" s="4">
        <v>1.9792390521620001E-4</v>
      </c>
      <c r="J12" s="2" t="s">
        <v>6</v>
      </c>
    </row>
    <row r="13" spans="1:10" x14ac:dyDescent="0.2">
      <c r="A13" s="2">
        <v>12</v>
      </c>
      <c r="B13" s="2">
        <v>12</v>
      </c>
      <c r="C13" s="4">
        <v>0</v>
      </c>
      <c r="D13" s="4">
        <v>1.7358344713490001E-4</v>
      </c>
      <c r="E13" s="4">
        <v>0</v>
      </c>
      <c r="F13" s="4">
        <v>2.9720895191920002E-4</v>
      </c>
      <c r="G13" s="4">
        <f t="shared" si="0"/>
        <v>2.9720895191920002E-4</v>
      </c>
      <c r="H13" s="2" t="str">
        <f t="shared" si="1"/>
        <v>phi4</v>
      </c>
      <c r="I13" s="4">
        <v>2.9720895191920002E-4</v>
      </c>
      <c r="J13" s="2" t="s">
        <v>7</v>
      </c>
    </row>
    <row r="14" spans="1:10" x14ac:dyDescent="0.2">
      <c r="A14" s="2">
        <v>13</v>
      </c>
      <c r="B14" s="2">
        <v>13</v>
      </c>
      <c r="C14" s="4">
        <v>0</v>
      </c>
      <c r="D14" s="4">
        <v>6.2993115945050003E-4</v>
      </c>
      <c r="E14" s="4">
        <v>4.4375900844399999E-5</v>
      </c>
      <c r="F14" s="4">
        <v>4.1719697349309998E-4</v>
      </c>
      <c r="G14" s="4">
        <f t="shared" si="0"/>
        <v>6.2993115945050003E-4</v>
      </c>
      <c r="H14" s="2" t="str">
        <f t="shared" si="1"/>
        <v>ftphi4</v>
      </c>
      <c r="I14" s="4">
        <v>4.4375900844399999E-5</v>
      </c>
      <c r="J14" s="2" t="s">
        <v>6</v>
      </c>
    </row>
    <row r="15" spans="1:10" x14ac:dyDescent="0.2">
      <c r="A15" s="2">
        <v>14</v>
      </c>
      <c r="B15" s="2">
        <v>14</v>
      </c>
      <c r="C15" s="4">
        <v>0</v>
      </c>
      <c r="D15" s="4">
        <v>4.7041226976680001E-4</v>
      </c>
      <c r="E15" s="4">
        <v>1.2270628341606599E-3</v>
      </c>
      <c r="F15" s="4">
        <v>8.7855487197109996E-4</v>
      </c>
      <c r="G15" s="4">
        <f t="shared" si="0"/>
        <v>1.2270628341606599E-3</v>
      </c>
      <c r="H15" s="2" t="str">
        <f t="shared" si="1"/>
        <v>llama3.1</v>
      </c>
      <c r="I15" s="4">
        <v>0</v>
      </c>
      <c r="J15" s="2" t="s">
        <v>2</v>
      </c>
    </row>
    <row r="16" spans="1:10" x14ac:dyDescent="0.2">
      <c r="A16" s="2">
        <v>15</v>
      </c>
      <c r="B16" s="2">
        <v>15</v>
      </c>
      <c r="C16" s="4">
        <v>0</v>
      </c>
      <c r="D16" s="4">
        <v>1.6139692493849999E-4</v>
      </c>
      <c r="E16" s="4">
        <v>6.0605850070714904E-3</v>
      </c>
      <c r="F16" s="4">
        <v>3.7776758628199999E-5</v>
      </c>
      <c r="G16" s="4">
        <f t="shared" si="0"/>
        <v>6.0605850070714904E-3</v>
      </c>
      <c r="H16" s="2" t="str">
        <f t="shared" si="1"/>
        <v>llama3.1</v>
      </c>
      <c r="I16" s="4">
        <v>6.0605850070714904E-3</v>
      </c>
      <c r="J16" s="2" t="s">
        <v>6</v>
      </c>
    </row>
    <row r="17" spans="1:10" x14ac:dyDescent="0.2">
      <c r="A17" s="2">
        <v>16</v>
      </c>
      <c r="B17" s="2">
        <v>16</v>
      </c>
      <c r="C17" s="4">
        <v>7.1646996823669998E-4</v>
      </c>
      <c r="D17" s="4">
        <v>0</v>
      </c>
      <c r="E17" s="4">
        <v>0</v>
      </c>
      <c r="F17" s="4">
        <v>6.0804391812000001E-4</v>
      </c>
      <c r="G17" s="4">
        <f t="shared" si="0"/>
        <v>7.1646996823669998E-4</v>
      </c>
      <c r="H17" s="2" t="str">
        <f t="shared" si="1"/>
        <v>ftllama3.1</v>
      </c>
      <c r="I17" s="4">
        <v>0</v>
      </c>
      <c r="J17" s="2" t="s">
        <v>6</v>
      </c>
    </row>
    <row r="18" spans="1:10" x14ac:dyDescent="0.2">
      <c r="A18" s="2">
        <v>17</v>
      </c>
      <c r="B18" s="2">
        <v>17</v>
      </c>
      <c r="C18" s="4">
        <v>0</v>
      </c>
      <c r="D18" s="4">
        <v>7.130503987095E-4</v>
      </c>
      <c r="E18" s="4">
        <v>7.3178490490785602E-3</v>
      </c>
      <c r="F18" s="4">
        <v>1.6354100579129999E-4</v>
      </c>
      <c r="G18" s="4">
        <f t="shared" si="0"/>
        <v>7.3178490490785602E-3</v>
      </c>
      <c r="H18" s="2" t="str">
        <f t="shared" si="1"/>
        <v>llama3.1</v>
      </c>
      <c r="I18" s="4">
        <v>7.3178490490785602E-3</v>
      </c>
      <c r="J18" s="2" t="s">
        <v>6</v>
      </c>
    </row>
    <row r="19" spans="1:10" x14ac:dyDescent="0.2">
      <c r="A19" s="2">
        <v>18</v>
      </c>
      <c r="B19" s="2">
        <v>18</v>
      </c>
      <c r="C19" s="4">
        <v>0</v>
      </c>
      <c r="D19" s="4">
        <v>0</v>
      </c>
      <c r="E19" s="4">
        <v>0</v>
      </c>
      <c r="F19" s="4">
        <v>3.86386477788E-5</v>
      </c>
      <c r="G19" s="4">
        <f t="shared" si="0"/>
        <v>3.86386477788E-5</v>
      </c>
      <c r="H19" s="2" t="str">
        <f t="shared" si="1"/>
        <v>phi4</v>
      </c>
      <c r="I19" s="4">
        <v>3.86386477788E-5</v>
      </c>
      <c r="J19" s="2" t="s">
        <v>7</v>
      </c>
    </row>
    <row r="20" spans="1:10" x14ac:dyDescent="0.2">
      <c r="A20" s="2">
        <v>19</v>
      </c>
      <c r="B20" s="2">
        <v>19</v>
      </c>
      <c r="C20" s="4">
        <v>0</v>
      </c>
      <c r="D20" s="4">
        <v>7.2919189863439998E-4</v>
      </c>
      <c r="E20" s="4">
        <v>9.8550466022320001E-4</v>
      </c>
      <c r="F20" s="4">
        <v>4.6136123460849998E-4</v>
      </c>
      <c r="G20" s="4">
        <f t="shared" si="0"/>
        <v>9.8550466022320001E-4</v>
      </c>
      <c r="H20" s="2" t="str">
        <f t="shared" si="1"/>
        <v>llama3.1</v>
      </c>
      <c r="I20" s="4">
        <v>0</v>
      </c>
      <c r="J20" s="2" t="s">
        <v>2</v>
      </c>
    </row>
    <row r="21" spans="1:10" x14ac:dyDescent="0.2">
      <c r="A21" s="2">
        <v>20</v>
      </c>
      <c r="B21" s="2">
        <v>20</v>
      </c>
      <c r="C21" s="4">
        <v>1.7252691941601801E-2</v>
      </c>
      <c r="D21" s="4">
        <v>5.8055799454450599E-3</v>
      </c>
      <c r="E21" s="4">
        <v>7.5764490025383999E-3</v>
      </c>
      <c r="F21" s="4">
        <v>3.7223213751400002E-5</v>
      </c>
      <c r="G21" s="4">
        <f t="shared" si="0"/>
        <v>1.7252691941601801E-2</v>
      </c>
      <c r="H21" s="2" t="str">
        <f t="shared" si="1"/>
        <v>ftllama3.1</v>
      </c>
      <c r="I21" s="4">
        <v>1.7252691941601801E-2</v>
      </c>
      <c r="J21" s="2" t="s">
        <v>2</v>
      </c>
    </row>
    <row r="22" spans="1:10" x14ac:dyDescent="0.2">
      <c r="A22" s="2">
        <v>21</v>
      </c>
      <c r="B22" s="2">
        <v>21</v>
      </c>
      <c r="C22" s="4">
        <v>0</v>
      </c>
      <c r="D22" s="4">
        <v>0</v>
      </c>
      <c r="E22" s="4">
        <v>0</v>
      </c>
      <c r="F22" s="4">
        <v>9.0734870172999997E-5</v>
      </c>
      <c r="G22" s="4">
        <f t="shared" si="0"/>
        <v>9.0734870172999997E-5</v>
      </c>
      <c r="H22" s="2" t="str">
        <f t="shared" si="1"/>
        <v>phi4</v>
      </c>
      <c r="I22" s="4">
        <v>9.0734870172999997E-5</v>
      </c>
      <c r="J22" s="2" t="s">
        <v>7</v>
      </c>
    </row>
    <row r="23" spans="1:10" x14ac:dyDescent="0.2">
      <c r="A23" s="2">
        <v>22</v>
      </c>
      <c r="B23" s="2">
        <v>22</v>
      </c>
      <c r="C23" s="4">
        <v>0</v>
      </c>
      <c r="D23" s="4">
        <v>0</v>
      </c>
      <c r="E23" s="4">
        <v>0</v>
      </c>
      <c r="F23" s="4">
        <v>1.5779489185659999E-4</v>
      </c>
      <c r="G23" s="4">
        <f t="shared" si="0"/>
        <v>1.5779489185659999E-4</v>
      </c>
      <c r="H23" s="2" t="str">
        <f t="shared" si="1"/>
        <v>phi4</v>
      </c>
      <c r="I23" s="4">
        <v>0</v>
      </c>
      <c r="J23" s="2" t="s">
        <v>2</v>
      </c>
    </row>
    <row r="24" spans="1:10" x14ac:dyDescent="0.2">
      <c r="A24" s="2">
        <v>23</v>
      </c>
      <c r="B24" s="2">
        <v>23</v>
      </c>
      <c r="C24" s="4">
        <v>0</v>
      </c>
      <c r="D24" s="4">
        <v>0</v>
      </c>
      <c r="E24" s="4">
        <v>0</v>
      </c>
      <c r="F24" s="4">
        <v>1.2253591724270001E-4</v>
      </c>
      <c r="G24" s="4">
        <f t="shared" si="0"/>
        <v>1.2253591724270001E-4</v>
      </c>
      <c r="H24" s="2" t="str">
        <f t="shared" si="1"/>
        <v>phi4</v>
      </c>
      <c r="I24" s="4">
        <v>0</v>
      </c>
      <c r="J24" s="2" t="s">
        <v>2</v>
      </c>
    </row>
    <row r="25" spans="1:10" x14ac:dyDescent="0.2">
      <c r="A25" s="2">
        <v>24</v>
      </c>
      <c r="B25" s="2">
        <v>24</v>
      </c>
      <c r="C25" s="4">
        <v>9.5994422478335208E-3</v>
      </c>
      <c r="D25" s="4">
        <v>2.9827338144449199E-3</v>
      </c>
      <c r="E25" s="4">
        <v>1.08659802270787E-2</v>
      </c>
      <c r="F25" s="4">
        <v>4.2930325892350001E-4</v>
      </c>
      <c r="G25" s="4">
        <f t="shared" si="0"/>
        <v>1.08659802270787E-2</v>
      </c>
      <c r="H25" s="2" t="str">
        <f t="shared" si="1"/>
        <v>llama3.1</v>
      </c>
      <c r="I25" s="4">
        <v>9.5994422478335208E-3</v>
      </c>
      <c r="J25" s="2" t="s">
        <v>2</v>
      </c>
    </row>
    <row r="26" spans="1:10" x14ac:dyDescent="0.2">
      <c r="A26" s="2">
        <v>25</v>
      </c>
      <c r="B26" s="2">
        <v>25</v>
      </c>
      <c r="C26" s="4">
        <v>0</v>
      </c>
      <c r="D26" s="4">
        <v>0</v>
      </c>
      <c r="E26" s="4">
        <v>1.49643661321273E-3</v>
      </c>
      <c r="F26" s="4">
        <v>8.0412380131199997E-5</v>
      </c>
      <c r="G26" s="4">
        <f t="shared" si="0"/>
        <v>1.49643661321273E-3</v>
      </c>
      <c r="H26" s="2" t="str">
        <f t="shared" si="1"/>
        <v>llama3.1</v>
      </c>
      <c r="I26" s="4">
        <v>0</v>
      </c>
      <c r="J26" s="2" t="s">
        <v>2</v>
      </c>
    </row>
    <row r="27" spans="1:10" x14ac:dyDescent="0.2">
      <c r="A27" s="2">
        <v>26</v>
      </c>
      <c r="B27" s="2">
        <v>26</v>
      </c>
      <c r="C27" s="4">
        <v>0</v>
      </c>
      <c r="D27" s="4">
        <v>1.111835573933E-4</v>
      </c>
      <c r="E27" s="4">
        <v>5.4343972754300001E-5</v>
      </c>
      <c r="F27" s="4">
        <v>3.7140579162430002E-4</v>
      </c>
      <c r="G27" s="4">
        <f t="shared" si="0"/>
        <v>3.7140579162430002E-4</v>
      </c>
      <c r="H27" s="2" t="str">
        <f t="shared" si="1"/>
        <v>phi4</v>
      </c>
      <c r="I27" s="4">
        <v>1.111835573933E-4</v>
      </c>
      <c r="J27" s="2" t="s">
        <v>3</v>
      </c>
    </row>
    <row r="28" spans="1:10" x14ac:dyDescent="0.2">
      <c r="A28" s="2">
        <v>27</v>
      </c>
      <c r="B28" s="2">
        <v>27</v>
      </c>
      <c r="C28" s="4">
        <v>0</v>
      </c>
      <c r="D28" s="4">
        <v>1.1128099302628201E-3</v>
      </c>
      <c r="E28" s="4">
        <v>0</v>
      </c>
      <c r="F28" s="4">
        <v>4.2677377683239998E-4</v>
      </c>
      <c r="G28" s="4">
        <f t="shared" si="0"/>
        <v>1.1128099302628201E-3</v>
      </c>
      <c r="H28" s="2" t="str">
        <f t="shared" si="1"/>
        <v>ftphi4</v>
      </c>
      <c r="I28" s="4">
        <v>4.2677377683239998E-4</v>
      </c>
      <c r="J28" s="2" t="s">
        <v>7</v>
      </c>
    </row>
    <row r="29" spans="1:10" x14ac:dyDescent="0.2">
      <c r="A29" s="2">
        <v>28</v>
      </c>
      <c r="B29" s="2">
        <v>28</v>
      </c>
      <c r="C29" s="4">
        <v>0</v>
      </c>
      <c r="D29" s="4">
        <v>3.6631692866129998E-4</v>
      </c>
      <c r="E29" s="4">
        <v>0</v>
      </c>
      <c r="F29" s="4">
        <v>6.6227419634480003E-4</v>
      </c>
      <c r="G29" s="4">
        <f t="shared" si="0"/>
        <v>6.6227419634480003E-4</v>
      </c>
      <c r="H29" s="2" t="str">
        <f t="shared" si="1"/>
        <v>phi4</v>
      </c>
      <c r="I29" s="4">
        <v>6.6227419634480003E-4</v>
      </c>
      <c r="J29" s="2" t="s">
        <v>7</v>
      </c>
    </row>
    <row r="30" spans="1:10" x14ac:dyDescent="0.2">
      <c r="A30" s="2">
        <v>29</v>
      </c>
      <c r="B30" s="2">
        <v>29</v>
      </c>
      <c r="C30" s="4">
        <v>4.1526359638997404E-3</v>
      </c>
      <c r="D30" s="4">
        <v>2.8828243392386601E-3</v>
      </c>
      <c r="E30" s="4">
        <v>2.4225180170365699E-3</v>
      </c>
      <c r="F30" s="4">
        <v>1.09879305652741E-3</v>
      </c>
      <c r="G30" s="4">
        <f t="shared" si="0"/>
        <v>4.1526359638997404E-3</v>
      </c>
      <c r="H30" s="2" t="str">
        <f t="shared" si="1"/>
        <v>ftllama3.1</v>
      </c>
      <c r="I30" s="4">
        <v>4.1526359638997404E-3</v>
      </c>
      <c r="J30" s="2" t="s">
        <v>2</v>
      </c>
    </row>
    <row r="31" spans="1:10" x14ac:dyDescent="0.2">
      <c r="A31" s="2">
        <v>30</v>
      </c>
      <c r="B31" s="2">
        <v>30</v>
      </c>
      <c r="C31" s="4">
        <v>7.0086349400558601E-3</v>
      </c>
      <c r="D31" s="4">
        <v>3.0689826235180001E-4</v>
      </c>
      <c r="E31" s="4">
        <v>3.1767603142985202E-3</v>
      </c>
      <c r="F31" s="4">
        <v>2.6343121259872399E-3</v>
      </c>
      <c r="G31" s="4">
        <f t="shared" si="0"/>
        <v>7.0086349400558601E-3</v>
      </c>
      <c r="H31" s="2" t="str">
        <f t="shared" si="1"/>
        <v>ftllama3.1</v>
      </c>
      <c r="I31" s="4">
        <v>7.0086349400558601E-3</v>
      </c>
      <c r="J31" s="2" t="s">
        <v>2</v>
      </c>
    </row>
    <row r="32" spans="1:10" x14ac:dyDescent="0.2">
      <c r="A32" s="2">
        <v>31</v>
      </c>
      <c r="B32" s="2">
        <v>31</v>
      </c>
      <c r="C32" s="4">
        <v>1.6341013674225101E-2</v>
      </c>
      <c r="D32" s="4">
        <v>5.0281742787254696E-3</v>
      </c>
      <c r="E32" s="4">
        <v>1.39223636793238E-2</v>
      </c>
      <c r="F32" s="4">
        <v>1.16214518036161E-3</v>
      </c>
      <c r="G32" s="4">
        <f t="shared" si="0"/>
        <v>1.6341013674225101E-2</v>
      </c>
      <c r="H32" s="2" t="str">
        <f t="shared" si="1"/>
        <v>ftllama3.1</v>
      </c>
      <c r="I32" s="4">
        <v>1.6341013674225101E-2</v>
      </c>
      <c r="J32" s="2" t="s">
        <v>2</v>
      </c>
    </row>
    <row r="33" spans="1:10" x14ac:dyDescent="0.2">
      <c r="A33" s="2">
        <v>32</v>
      </c>
      <c r="B33" s="2">
        <v>32</v>
      </c>
      <c r="C33" s="4">
        <v>0</v>
      </c>
      <c r="D33" s="4">
        <v>0</v>
      </c>
      <c r="E33" s="4">
        <v>5.3858054535729999E-4</v>
      </c>
      <c r="F33" s="4">
        <v>1.6530038057160001E-4</v>
      </c>
      <c r="G33" s="4">
        <f t="shared" si="0"/>
        <v>5.3858054535729999E-4</v>
      </c>
      <c r="H33" s="2" t="str">
        <f t="shared" si="1"/>
        <v>llama3.1</v>
      </c>
      <c r="I33" s="4">
        <v>5.3858054535729999E-4</v>
      </c>
      <c r="J33" s="2" t="s">
        <v>6</v>
      </c>
    </row>
    <row r="34" spans="1:10" x14ac:dyDescent="0.2">
      <c r="A34" s="2">
        <v>33</v>
      </c>
      <c r="B34" s="2">
        <v>33</v>
      </c>
      <c r="C34" s="4">
        <v>0</v>
      </c>
      <c r="D34" s="4">
        <v>2.1260824121000001E-4</v>
      </c>
      <c r="E34" s="4">
        <v>0</v>
      </c>
      <c r="F34" s="4">
        <v>2.0774549338970001E-4</v>
      </c>
      <c r="G34" s="4">
        <f t="shared" si="0"/>
        <v>2.1260824121000001E-4</v>
      </c>
      <c r="H34" s="2" t="str">
        <f t="shared" si="1"/>
        <v>ftphi4</v>
      </c>
      <c r="I34" s="4">
        <v>2.0774549338970001E-4</v>
      </c>
      <c r="J34" s="2" t="s">
        <v>7</v>
      </c>
    </row>
    <row r="35" spans="1:10" x14ac:dyDescent="0.2">
      <c r="A35" s="2">
        <v>34</v>
      </c>
      <c r="B35" s="2">
        <v>34</v>
      </c>
      <c r="C35" s="4">
        <v>0</v>
      </c>
      <c r="D35" s="4">
        <v>0</v>
      </c>
      <c r="E35" s="4">
        <v>6.5565508391200001E-5</v>
      </c>
      <c r="F35" s="4">
        <v>3.244707327602E-4</v>
      </c>
      <c r="G35" s="4">
        <f t="shared" si="0"/>
        <v>3.244707327602E-4</v>
      </c>
      <c r="H35" s="2" t="str">
        <f t="shared" si="1"/>
        <v>phi4</v>
      </c>
      <c r="I35" s="4">
        <v>3.244707327602E-4</v>
      </c>
      <c r="J35" s="2" t="s">
        <v>7</v>
      </c>
    </row>
    <row r="36" spans="1:10" x14ac:dyDescent="0.2">
      <c r="A36" s="2">
        <v>35</v>
      </c>
      <c r="B36" s="2">
        <v>35</v>
      </c>
      <c r="C36" s="4">
        <v>0</v>
      </c>
      <c r="D36" s="4">
        <v>1.469900465703E-4</v>
      </c>
      <c r="E36" s="4">
        <v>0</v>
      </c>
      <c r="F36" s="4">
        <v>7.1218307462649999E-4</v>
      </c>
      <c r="G36" s="4">
        <f t="shared" si="0"/>
        <v>7.1218307462649999E-4</v>
      </c>
      <c r="H36" s="2" t="str">
        <f t="shared" si="1"/>
        <v>phi4</v>
      </c>
      <c r="I36" s="4">
        <v>7.1218307462649999E-4</v>
      </c>
      <c r="J36" s="2" t="s">
        <v>7</v>
      </c>
    </row>
    <row r="37" spans="1:10" x14ac:dyDescent="0.2">
      <c r="A37" s="2">
        <v>36</v>
      </c>
      <c r="B37" s="2">
        <v>36</v>
      </c>
      <c r="C37" s="4">
        <v>0</v>
      </c>
      <c r="D37" s="4">
        <v>1.579161167943E-4</v>
      </c>
      <c r="E37" s="4">
        <v>5.0310969818380001E-4</v>
      </c>
      <c r="F37" s="4">
        <v>1.43685260721083E-3</v>
      </c>
      <c r="G37" s="4">
        <f t="shared" si="0"/>
        <v>1.43685260721083E-3</v>
      </c>
      <c r="H37" s="2" t="str">
        <f t="shared" si="1"/>
        <v>phi4</v>
      </c>
      <c r="I37" s="4">
        <v>1.579161167943E-4</v>
      </c>
      <c r="J37" s="2" t="s">
        <v>3</v>
      </c>
    </row>
    <row r="38" spans="1:10" x14ac:dyDescent="0.2">
      <c r="A38" s="2">
        <v>37</v>
      </c>
      <c r="B38" s="2">
        <v>37</v>
      </c>
      <c r="C38" s="4">
        <v>8.1546043045818799E-3</v>
      </c>
      <c r="D38" s="4">
        <v>6.7669863147395001E-3</v>
      </c>
      <c r="E38" s="4">
        <v>2.66339419010494E-3</v>
      </c>
      <c r="F38" s="4">
        <v>1.6849729930981899E-3</v>
      </c>
      <c r="G38" s="4">
        <f t="shared" si="0"/>
        <v>8.1546043045818799E-3</v>
      </c>
      <c r="H38" s="2" t="str">
        <f t="shared" si="1"/>
        <v>ftllama3.1</v>
      </c>
      <c r="I38" s="4">
        <v>8.1546043045818799E-3</v>
      </c>
      <c r="J38" s="2" t="s">
        <v>2</v>
      </c>
    </row>
    <row r="39" spans="1:10" x14ac:dyDescent="0.2">
      <c r="A39" s="2">
        <v>38</v>
      </c>
      <c r="B39" s="2">
        <v>38</v>
      </c>
      <c r="C39" s="4">
        <v>5.7533986666905004E-3</v>
      </c>
      <c r="D39" s="4">
        <v>1.6062796215659801E-3</v>
      </c>
      <c r="E39" s="4">
        <v>1.92931850573846E-3</v>
      </c>
      <c r="F39" s="4">
        <v>4.6915586239529999E-4</v>
      </c>
      <c r="G39" s="4">
        <f t="shared" si="0"/>
        <v>5.7533986666905004E-3</v>
      </c>
      <c r="H39" s="2" t="str">
        <f t="shared" si="1"/>
        <v>ftllama3.1</v>
      </c>
      <c r="I39" s="4">
        <v>5.7533986666905004E-3</v>
      </c>
      <c r="J39" s="2" t="s">
        <v>2</v>
      </c>
    </row>
    <row r="40" spans="1:10" x14ac:dyDescent="0.2">
      <c r="A40" s="2">
        <v>39</v>
      </c>
      <c r="B40" s="2">
        <v>39</v>
      </c>
      <c r="C40" s="4">
        <v>7.3922601395419599E-3</v>
      </c>
      <c r="D40" s="4">
        <v>1.9937406817916699E-3</v>
      </c>
      <c r="E40" s="4">
        <v>8.1296691970367506E-3</v>
      </c>
      <c r="F40" s="4">
        <v>1.4446622459217901E-3</v>
      </c>
      <c r="G40" s="4">
        <f t="shared" si="0"/>
        <v>8.1296691970367506E-3</v>
      </c>
      <c r="H40" s="2" t="str">
        <f t="shared" si="1"/>
        <v>llama3.1</v>
      </c>
      <c r="I40" s="4">
        <v>7.3922601395419599E-3</v>
      </c>
      <c r="J40" s="2" t="s">
        <v>2</v>
      </c>
    </row>
    <row r="41" spans="1:10" x14ac:dyDescent="0.2">
      <c r="A41" s="2">
        <v>40</v>
      </c>
      <c r="B41" s="2">
        <v>40</v>
      </c>
      <c r="C41" s="4">
        <v>0</v>
      </c>
      <c r="D41" s="4">
        <v>0</v>
      </c>
      <c r="E41" s="4">
        <v>0</v>
      </c>
      <c r="F41" s="4">
        <v>0</v>
      </c>
      <c r="G41" s="4">
        <f t="shared" si="0"/>
        <v>0</v>
      </c>
      <c r="H41" s="2" t="str">
        <f t="shared" si="1"/>
        <v>phi4</v>
      </c>
      <c r="I41" s="4">
        <v>0</v>
      </c>
      <c r="J41" s="2" t="s">
        <v>3</v>
      </c>
    </row>
    <row r="42" spans="1:10" x14ac:dyDescent="0.2">
      <c r="A42" s="2">
        <v>41</v>
      </c>
      <c r="B42" s="2">
        <v>41</v>
      </c>
      <c r="C42" s="4">
        <v>0</v>
      </c>
      <c r="D42" s="4">
        <v>3.95407833691E-5</v>
      </c>
      <c r="E42" s="4">
        <v>0</v>
      </c>
      <c r="F42" s="4">
        <v>3.9850930417199997E-5</v>
      </c>
      <c r="G42" s="4">
        <f t="shared" si="0"/>
        <v>3.9850930417199997E-5</v>
      </c>
      <c r="H42" s="2" t="str">
        <f t="shared" si="1"/>
        <v>phi4</v>
      </c>
      <c r="I42" s="4">
        <v>3.9850930417199997E-5</v>
      </c>
      <c r="J42" s="2" t="s">
        <v>7</v>
      </c>
    </row>
    <row r="43" spans="1:10" x14ac:dyDescent="0.2">
      <c r="A43" s="2">
        <v>42</v>
      </c>
      <c r="B43" s="2">
        <v>42</v>
      </c>
      <c r="C43" s="4">
        <v>0</v>
      </c>
      <c r="D43" s="4">
        <v>4.8161930005500001E-5</v>
      </c>
      <c r="E43" s="4">
        <v>0</v>
      </c>
      <c r="F43" s="4">
        <v>0</v>
      </c>
      <c r="G43" s="4">
        <f t="shared" si="0"/>
        <v>4.8161930005500001E-5</v>
      </c>
      <c r="H43" s="2" t="str">
        <f t="shared" si="1"/>
        <v>ftphi4</v>
      </c>
      <c r="I43" s="4">
        <v>4.8161930005500001E-5</v>
      </c>
      <c r="J43" s="2" t="s">
        <v>3</v>
      </c>
    </row>
    <row r="44" spans="1:10" x14ac:dyDescent="0.2">
      <c r="A44" s="2">
        <v>43</v>
      </c>
      <c r="B44" s="2">
        <v>43</v>
      </c>
      <c r="C44" s="4">
        <v>2.40203588535743E-3</v>
      </c>
      <c r="D44" s="4">
        <v>2.6837936602532799E-3</v>
      </c>
      <c r="E44" s="4">
        <v>3.8504125550389199E-3</v>
      </c>
      <c r="F44" s="4">
        <v>2.3187570756168199E-3</v>
      </c>
      <c r="G44" s="4">
        <f t="shared" si="0"/>
        <v>3.8504125550389199E-3</v>
      </c>
      <c r="H44" s="2" t="str">
        <f t="shared" si="1"/>
        <v>llama3.1</v>
      </c>
      <c r="I44" s="4">
        <v>3.8504125550389199E-3</v>
      </c>
      <c r="J44" s="2" t="s">
        <v>6</v>
      </c>
    </row>
    <row r="45" spans="1:10" x14ac:dyDescent="0.2">
      <c r="A45" s="2">
        <v>44</v>
      </c>
      <c r="B45" s="2">
        <v>44</v>
      </c>
      <c r="C45" s="4">
        <v>1.5293547052091701E-3</v>
      </c>
      <c r="D45" s="4">
        <v>1.4892386463803301E-3</v>
      </c>
      <c r="E45" s="4">
        <v>1.73856341280043E-3</v>
      </c>
      <c r="F45" s="4">
        <v>9.4272384220469999E-4</v>
      </c>
      <c r="G45" s="4">
        <f t="shared" si="0"/>
        <v>1.73856341280043E-3</v>
      </c>
      <c r="H45" s="2" t="str">
        <f t="shared" si="1"/>
        <v>llama3.1</v>
      </c>
      <c r="I45" s="4">
        <v>1.73856341280043E-3</v>
      </c>
      <c r="J45" s="2" t="s">
        <v>6</v>
      </c>
    </row>
    <row r="46" spans="1:10" x14ac:dyDescent="0.2">
      <c r="A46" s="2">
        <v>45</v>
      </c>
      <c r="B46" s="2">
        <v>45</v>
      </c>
      <c r="C46" s="4">
        <v>0</v>
      </c>
      <c r="D46" s="4">
        <v>0</v>
      </c>
      <c r="E46" s="4">
        <v>0</v>
      </c>
      <c r="F46" s="4">
        <v>0</v>
      </c>
      <c r="G46" s="4">
        <f t="shared" si="0"/>
        <v>0</v>
      </c>
      <c r="H46" s="2" t="str">
        <f t="shared" si="1"/>
        <v>phi4</v>
      </c>
      <c r="I46" s="4">
        <v>0</v>
      </c>
      <c r="J46" s="2" t="s">
        <v>7</v>
      </c>
    </row>
    <row r="47" spans="1:10" x14ac:dyDescent="0.2">
      <c r="A47" s="2">
        <v>46</v>
      </c>
      <c r="B47" s="2">
        <v>46</v>
      </c>
      <c r="C47" s="4">
        <v>3.7957940616509999E-4</v>
      </c>
      <c r="D47" s="4">
        <v>1.66312026392E-5</v>
      </c>
      <c r="E47" s="4">
        <v>3.1844816569770001E-4</v>
      </c>
      <c r="F47" s="4">
        <v>5.1788817425920005E-4</v>
      </c>
      <c r="G47" s="4">
        <f t="shared" si="0"/>
        <v>5.1788817425920005E-4</v>
      </c>
      <c r="H47" s="2" t="str">
        <f t="shared" si="1"/>
        <v>phi4</v>
      </c>
      <c r="I47" s="4">
        <v>5.1788817425920005E-4</v>
      </c>
      <c r="J47" s="2" t="s">
        <v>7</v>
      </c>
    </row>
    <row r="48" spans="1:10" x14ac:dyDescent="0.2">
      <c r="A48" s="2">
        <v>47</v>
      </c>
      <c r="B48" s="2">
        <v>47</v>
      </c>
      <c r="C48" s="4">
        <v>2.6083927632433702E-3</v>
      </c>
      <c r="D48" s="4">
        <v>3.3167012152262002E-3</v>
      </c>
      <c r="E48" s="4">
        <v>2.4224937311373598E-3</v>
      </c>
      <c r="F48" s="4">
        <v>2.4105462262273901E-3</v>
      </c>
      <c r="G48" s="4">
        <f t="shared" si="0"/>
        <v>3.3167012152262002E-3</v>
      </c>
      <c r="H48" s="2" t="str">
        <f t="shared" si="1"/>
        <v>ftphi4</v>
      </c>
      <c r="I48" s="4">
        <v>2.4224937311373598E-3</v>
      </c>
      <c r="J48" s="2" t="s">
        <v>6</v>
      </c>
    </row>
    <row r="49" spans="1:10" x14ac:dyDescent="0.2">
      <c r="A49" s="2">
        <v>48</v>
      </c>
      <c r="B49" s="2">
        <v>48</v>
      </c>
      <c r="C49" s="4">
        <v>2.1396720598983901E-3</v>
      </c>
      <c r="D49" s="4">
        <v>1.7844119258890101E-3</v>
      </c>
      <c r="E49" s="4">
        <v>2.3234400765172001E-3</v>
      </c>
      <c r="F49" s="4">
        <v>1.35780982007937E-3</v>
      </c>
      <c r="G49" s="4">
        <f t="shared" si="0"/>
        <v>2.3234400765172001E-3</v>
      </c>
      <c r="H49" s="2" t="str">
        <f t="shared" si="1"/>
        <v>llama3.1</v>
      </c>
      <c r="I49" s="4">
        <v>2.3234400765172001E-3</v>
      </c>
      <c r="J49" s="2" t="s">
        <v>6</v>
      </c>
    </row>
    <row r="50" spans="1:10" x14ac:dyDescent="0.2">
      <c r="A50" s="2">
        <v>49</v>
      </c>
      <c r="B50" s="2">
        <v>49</v>
      </c>
      <c r="C50" s="4">
        <v>0</v>
      </c>
      <c r="D50" s="4">
        <v>0</v>
      </c>
      <c r="E50" s="4">
        <v>0</v>
      </c>
      <c r="F50" s="4">
        <v>1.707904107336E-4</v>
      </c>
      <c r="G50" s="4">
        <f t="shared" si="0"/>
        <v>1.707904107336E-4</v>
      </c>
      <c r="H50" s="2" t="str">
        <f t="shared" si="1"/>
        <v>phi4</v>
      </c>
      <c r="I50" s="4">
        <v>0</v>
      </c>
      <c r="J50" s="2" t="s">
        <v>6</v>
      </c>
    </row>
    <row r="51" spans="1:10" x14ac:dyDescent="0.2">
      <c r="A51" s="2">
        <v>50</v>
      </c>
      <c r="B51" s="2">
        <v>50</v>
      </c>
      <c r="C51" s="4">
        <v>0</v>
      </c>
      <c r="D51" s="4">
        <v>8.03771794641E-5</v>
      </c>
      <c r="E51" s="4">
        <v>0</v>
      </c>
      <c r="F51" s="4">
        <v>4.1477631644499999E-5</v>
      </c>
      <c r="G51" s="4">
        <f t="shared" si="0"/>
        <v>8.03771794641E-5</v>
      </c>
      <c r="H51" s="2" t="str">
        <f t="shared" si="1"/>
        <v>ftphi4</v>
      </c>
      <c r="I51" s="4">
        <v>0</v>
      </c>
      <c r="J51" s="2" t="s">
        <v>6</v>
      </c>
    </row>
    <row r="52" spans="1:10" x14ac:dyDescent="0.2">
      <c r="A52" s="2">
        <v>51</v>
      </c>
      <c r="B52" s="2">
        <v>51</v>
      </c>
      <c r="C52" s="4">
        <v>8.5734937872209999E-4</v>
      </c>
      <c r="D52" s="4">
        <v>9.3209725538530004E-4</v>
      </c>
      <c r="E52" s="4">
        <v>1.5675590905760001E-3</v>
      </c>
      <c r="F52" s="4">
        <v>7.4560466954219997E-4</v>
      </c>
      <c r="G52" s="4">
        <f t="shared" si="0"/>
        <v>1.5675590905760001E-3</v>
      </c>
      <c r="H52" s="2" t="str">
        <f t="shared" si="1"/>
        <v>llama3.1</v>
      </c>
      <c r="I52" s="4">
        <v>8.5734937872209999E-4</v>
      </c>
      <c r="J52" s="2" t="s">
        <v>2</v>
      </c>
    </row>
    <row r="53" spans="1:10" x14ac:dyDescent="0.2">
      <c r="A53" s="2">
        <v>52</v>
      </c>
      <c r="B53" s="2">
        <v>52</v>
      </c>
      <c r="C53" s="4">
        <v>0</v>
      </c>
      <c r="D53" s="4">
        <v>4.2166115183899998E-5</v>
      </c>
      <c r="E53" s="4">
        <v>0</v>
      </c>
      <c r="F53" s="4">
        <v>4.7709656480200001E-5</v>
      </c>
      <c r="G53" s="4">
        <f t="shared" si="0"/>
        <v>4.7709656480200001E-5</v>
      </c>
      <c r="H53" s="2" t="str">
        <f t="shared" si="1"/>
        <v>phi4</v>
      </c>
      <c r="I53" s="4">
        <v>4.7709656480200001E-5</v>
      </c>
      <c r="J53" s="2" t="s">
        <v>7</v>
      </c>
    </row>
    <row r="54" spans="1:10" x14ac:dyDescent="0.2">
      <c r="A54" s="2">
        <v>53</v>
      </c>
      <c r="B54" s="2">
        <v>53</v>
      </c>
      <c r="C54" s="4">
        <v>0</v>
      </c>
      <c r="D54" s="4">
        <v>1.5774344825851001E-3</v>
      </c>
      <c r="E54" s="4">
        <v>0</v>
      </c>
      <c r="F54" s="4">
        <v>1.11566665249743E-3</v>
      </c>
      <c r="G54" s="4">
        <f t="shared" si="0"/>
        <v>1.5774344825851001E-3</v>
      </c>
      <c r="H54" s="2" t="str">
        <f t="shared" si="1"/>
        <v>ftphi4</v>
      </c>
      <c r="I54" s="4">
        <v>1.5774344825851001E-3</v>
      </c>
      <c r="J54" s="2" t="s">
        <v>3</v>
      </c>
    </row>
    <row r="55" spans="1:10" x14ac:dyDescent="0.2">
      <c r="A55" s="2">
        <v>54</v>
      </c>
      <c r="B55" s="2">
        <v>54</v>
      </c>
      <c r="C55" s="4">
        <v>0</v>
      </c>
      <c r="D55" s="4">
        <v>5.9184892369170002E-4</v>
      </c>
      <c r="E55" s="4">
        <v>0</v>
      </c>
      <c r="F55" s="4">
        <v>1.3773962788816E-3</v>
      </c>
      <c r="G55" s="4">
        <f t="shared" si="0"/>
        <v>1.3773962788816E-3</v>
      </c>
      <c r="H55" s="2" t="str">
        <f t="shared" si="1"/>
        <v>phi4</v>
      </c>
      <c r="I55" s="4">
        <v>1.3773962788816E-3</v>
      </c>
      <c r="J55" s="2" t="s">
        <v>7</v>
      </c>
    </row>
    <row r="56" spans="1:10" x14ac:dyDescent="0.2">
      <c r="A56" s="2">
        <v>55</v>
      </c>
      <c r="B56" s="2">
        <v>55</v>
      </c>
      <c r="C56" s="4">
        <v>0</v>
      </c>
      <c r="D56" s="4">
        <v>9.6862976040200006E-5</v>
      </c>
      <c r="E56" s="4">
        <v>5.7414732873399997E-5</v>
      </c>
      <c r="F56" s="4">
        <v>8.80274522517E-5</v>
      </c>
      <c r="G56" s="4">
        <f t="shared" si="0"/>
        <v>9.6862976040200006E-5</v>
      </c>
      <c r="H56" s="2" t="str">
        <f t="shared" si="1"/>
        <v>ftphi4</v>
      </c>
      <c r="I56" s="4">
        <v>9.6862976040200006E-5</v>
      </c>
      <c r="J56" s="2" t="s">
        <v>3</v>
      </c>
    </row>
    <row r="57" spans="1:10" x14ac:dyDescent="0.2">
      <c r="A57" s="2">
        <v>56</v>
      </c>
      <c r="B57" s="2">
        <v>56</v>
      </c>
      <c r="C57" s="4">
        <v>9.437612124852E-4</v>
      </c>
      <c r="D57" s="4">
        <v>5.6736663516100001E-5</v>
      </c>
      <c r="E57" s="4">
        <v>1.3646477101636699E-3</v>
      </c>
      <c r="F57" s="4">
        <v>1.980177725532E-4</v>
      </c>
      <c r="G57" s="4">
        <f t="shared" si="0"/>
        <v>1.3646477101636699E-3</v>
      </c>
      <c r="H57" s="2" t="str">
        <f t="shared" si="1"/>
        <v>llama3.1</v>
      </c>
      <c r="I57" s="4">
        <v>1.3646477101636699E-3</v>
      </c>
      <c r="J57" s="2" t="s">
        <v>6</v>
      </c>
    </row>
    <row r="58" spans="1:10" x14ac:dyDescent="0.2">
      <c r="A58" s="2">
        <v>57</v>
      </c>
      <c r="B58" s="2">
        <v>57</v>
      </c>
      <c r="C58" s="4">
        <v>3.9178220555186197E-3</v>
      </c>
      <c r="D58" s="4">
        <v>4.4441935938919997E-4</v>
      </c>
      <c r="E58" s="4">
        <v>6.8515134709219998E-4</v>
      </c>
      <c r="F58" s="4">
        <v>1.0705563339537801E-3</v>
      </c>
      <c r="G58" s="4">
        <f t="shared" si="0"/>
        <v>3.9178220555186197E-3</v>
      </c>
      <c r="H58" s="2" t="str">
        <f t="shared" si="1"/>
        <v>ftllama3.1</v>
      </c>
      <c r="I58" s="4">
        <v>3.9178220555186197E-3</v>
      </c>
      <c r="J58" s="2" t="s">
        <v>2</v>
      </c>
    </row>
    <row r="59" spans="1:10" x14ac:dyDescent="0.2">
      <c r="A59" s="2">
        <v>58</v>
      </c>
      <c r="B59" s="2">
        <v>58</v>
      </c>
      <c r="C59" s="4">
        <v>3.8868185066218801E-3</v>
      </c>
      <c r="D59" s="4">
        <v>8.7823825223109998E-4</v>
      </c>
      <c r="E59" s="4">
        <v>3.9816816470452697E-3</v>
      </c>
      <c r="F59" s="4">
        <v>2.3603823501619999E-4</v>
      </c>
      <c r="G59" s="4">
        <f t="shared" si="0"/>
        <v>3.9816816470452697E-3</v>
      </c>
      <c r="H59" s="2" t="str">
        <f t="shared" si="1"/>
        <v>llama3.1</v>
      </c>
      <c r="I59" s="4">
        <v>3.8868185066218801E-3</v>
      </c>
      <c r="J59" s="2" t="s">
        <v>2</v>
      </c>
    </row>
    <row r="60" spans="1:10" x14ac:dyDescent="0.2">
      <c r="A60" s="2">
        <v>59</v>
      </c>
      <c r="B60" s="2">
        <v>59</v>
      </c>
      <c r="C60" s="4">
        <v>1.13295553651239E-2</v>
      </c>
      <c r="D60" s="4">
        <v>2.9303390665777998E-3</v>
      </c>
      <c r="E60" s="4">
        <v>1.0010560016546899E-2</v>
      </c>
      <c r="F60" s="4">
        <v>4.239560570568E-4</v>
      </c>
      <c r="G60" s="4">
        <f t="shared" si="0"/>
        <v>1.13295553651239E-2</v>
      </c>
      <c r="H60" s="2" t="str">
        <f t="shared" si="1"/>
        <v>ftllama3.1</v>
      </c>
      <c r="I60" s="4">
        <v>1.13295553651239E-2</v>
      </c>
      <c r="J60" s="2" t="s">
        <v>2</v>
      </c>
    </row>
    <row r="61" spans="1:10" x14ac:dyDescent="0.2">
      <c r="A61" s="2">
        <v>60</v>
      </c>
      <c r="B61" s="2">
        <v>60</v>
      </c>
      <c r="C61" s="4">
        <v>3.7765564130889999E-4</v>
      </c>
      <c r="D61" s="4">
        <v>2.4440561620780001E-4</v>
      </c>
      <c r="E61" s="4">
        <v>6.8515134709219998E-4</v>
      </c>
      <c r="F61" s="4">
        <v>4.9214963468589997E-4</v>
      </c>
      <c r="G61" s="4">
        <f t="shared" si="0"/>
        <v>6.8515134709219998E-4</v>
      </c>
      <c r="H61" s="2" t="str">
        <f t="shared" si="1"/>
        <v>llama3.1</v>
      </c>
      <c r="I61" s="4">
        <v>6.8515134709219998E-4</v>
      </c>
      <c r="J61" s="2" t="s">
        <v>6</v>
      </c>
    </row>
    <row r="62" spans="1:10" x14ac:dyDescent="0.2">
      <c r="A62" s="2">
        <v>61</v>
      </c>
      <c r="B62" s="2">
        <v>61</v>
      </c>
      <c r="C62" s="4">
        <v>1.6609081200190899E-3</v>
      </c>
      <c r="D62" s="4">
        <v>1.1364998029811E-3</v>
      </c>
      <c r="E62" s="4">
        <v>5.7120492149680005E-4</v>
      </c>
      <c r="F62" s="4">
        <v>2.3271873526809999E-4</v>
      </c>
      <c r="G62" s="4">
        <f t="shared" si="0"/>
        <v>1.6609081200190899E-3</v>
      </c>
      <c r="H62" s="2" t="str">
        <f t="shared" si="1"/>
        <v>ftllama3.1</v>
      </c>
      <c r="I62" s="4">
        <v>1.6609081200190899E-3</v>
      </c>
      <c r="J62" s="2" t="s">
        <v>2</v>
      </c>
    </row>
    <row r="63" spans="1:10" x14ac:dyDescent="0.2">
      <c r="A63" s="2">
        <v>62</v>
      </c>
      <c r="B63" s="2">
        <v>62</v>
      </c>
      <c r="C63" s="4">
        <v>7.5042074280125704E-3</v>
      </c>
      <c r="D63" s="4">
        <v>1.9416391683210201E-3</v>
      </c>
      <c r="E63" s="4">
        <v>4.9858225775616504E-3</v>
      </c>
      <c r="F63" s="4">
        <v>1.466363003211E-4</v>
      </c>
      <c r="G63" s="4">
        <f t="shared" si="0"/>
        <v>7.5042074280125704E-3</v>
      </c>
      <c r="H63" s="2" t="str">
        <f t="shared" si="1"/>
        <v>ftllama3.1</v>
      </c>
      <c r="I63" s="4">
        <v>7.5042074280125704E-3</v>
      </c>
      <c r="J63" s="2" t="s">
        <v>2</v>
      </c>
    </row>
    <row r="64" spans="1:10" x14ac:dyDescent="0.2">
      <c r="A64" s="2">
        <v>63</v>
      </c>
      <c r="B64" s="2">
        <v>63</v>
      </c>
      <c r="C64" s="4">
        <v>8.2002045054520804E-3</v>
      </c>
      <c r="D64" s="4">
        <v>5.69463412809584E-3</v>
      </c>
      <c r="E64" s="4">
        <v>4.3966610849435796E-3</v>
      </c>
      <c r="F64" s="4">
        <v>4.1058128067691397E-3</v>
      </c>
      <c r="G64" s="4">
        <f t="shared" si="0"/>
        <v>8.2002045054520804E-3</v>
      </c>
      <c r="H64" s="2" t="str">
        <f t="shared" si="1"/>
        <v>ftllama3.1</v>
      </c>
      <c r="I64" s="4">
        <v>8.2002045054520804E-3</v>
      </c>
      <c r="J64" s="2" t="s">
        <v>2</v>
      </c>
    </row>
    <row r="65" spans="1:10" x14ac:dyDescent="0.2">
      <c r="A65" s="2">
        <v>64</v>
      </c>
      <c r="B65" s="2">
        <v>64</v>
      </c>
      <c r="C65" s="4">
        <v>9.6752350351640096E-3</v>
      </c>
      <c r="D65" s="4">
        <v>3.6681733825910001E-4</v>
      </c>
      <c r="E65" s="4">
        <v>6.0300970716140002E-4</v>
      </c>
      <c r="F65" s="4">
        <v>6.3350157413099998E-4</v>
      </c>
      <c r="G65" s="4">
        <f t="shared" si="0"/>
        <v>9.6752350351640096E-3</v>
      </c>
      <c r="H65" s="2" t="str">
        <f t="shared" si="1"/>
        <v>ftllama3.1</v>
      </c>
      <c r="I65" s="4">
        <v>9.6752350351640096E-3</v>
      </c>
      <c r="J65" s="2" t="s">
        <v>2</v>
      </c>
    </row>
    <row r="66" spans="1:10" x14ac:dyDescent="0.2">
      <c r="A66" s="2">
        <v>65</v>
      </c>
      <c r="B66" s="2">
        <v>65</v>
      </c>
      <c r="C66" s="4">
        <v>6.7673774103501E-3</v>
      </c>
      <c r="D66" s="4">
        <v>1.4829479823155001E-3</v>
      </c>
      <c r="E66" s="4">
        <v>7.2809567941086598E-3</v>
      </c>
      <c r="F66" s="4">
        <v>1.76801150664687E-3</v>
      </c>
      <c r="G66" s="4">
        <f t="shared" si="0"/>
        <v>7.2809567941086598E-3</v>
      </c>
      <c r="H66" s="2" t="str">
        <f t="shared" si="1"/>
        <v>llama3.1</v>
      </c>
      <c r="I66" s="4">
        <v>6.7673774103501E-3</v>
      </c>
      <c r="J66" s="2" t="s">
        <v>2</v>
      </c>
    </row>
    <row r="67" spans="1:10" x14ac:dyDescent="0.2">
      <c r="A67" s="2">
        <v>66</v>
      </c>
      <c r="B67" s="2">
        <v>66</v>
      </c>
      <c r="C67" s="4">
        <v>0</v>
      </c>
      <c r="D67" s="4">
        <v>0</v>
      </c>
      <c r="E67" s="4">
        <v>0</v>
      </c>
      <c r="F67" s="4">
        <v>0</v>
      </c>
      <c r="G67" s="4">
        <f t="shared" ref="G67:G95" si="2">MAX(C67:F67)</f>
        <v>0</v>
      </c>
      <c r="H67" s="2" t="str">
        <f t="shared" ref="H67:H95" si="3">IF(G67=F67,$F$1,IF(G67=E67,$E$1,IF(G67=D67,$D$1,IF(G67=C67,$C$1,""))))</f>
        <v>phi4</v>
      </c>
      <c r="I67" s="4">
        <v>0</v>
      </c>
      <c r="J67" s="2" t="s">
        <v>6</v>
      </c>
    </row>
    <row r="68" spans="1:10" x14ac:dyDescent="0.2">
      <c r="A68" s="2">
        <v>67</v>
      </c>
      <c r="B68" s="2">
        <v>67</v>
      </c>
      <c r="C68" s="4">
        <v>0</v>
      </c>
      <c r="D68" s="4">
        <v>8.5133410591100005E-5</v>
      </c>
      <c r="E68" s="4">
        <v>1.195895884718E-4</v>
      </c>
      <c r="F68" s="4">
        <v>4.8161930005500001E-5</v>
      </c>
      <c r="G68" s="4">
        <f t="shared" si="2"/>
        <v>1.195895884718E-4</v>
      </c>
      <c r="H68" s="2" t="str">
        <f t="shared" si="3"/>
        <v>llama3.1</v>
      </c>
      <c r="I68" s="4">
        <v>4.8161930005500001E-5</v>
      </c>
      <c r="J68" s="2" t="s">
        <v>7</v>
      </c>
    </row>
    <row r="69" spans="1:10" x14ac:dyDescent="0.2">
      <c r="A69" s="2">
        <v>68</v>
      </c>
      <c r="B69" s="2">
        <v>68</v>
      </c>
      <c r="C69" s="4">
        <v>0</v>
      </c>
      <c r="D69" s="4">
        <v>0</v>
      </c>
      <c r="E69" s="4">
        <v>0</v>
      </c>
      <c r="F69" s="4">
        <v>0</v>
      </c>
      <c r="G69" s="4">
        <f t="shared" si="2"/>
        <v>0</v>
      </c>
      <c r="H69" s="2" t="str">
        <f t="shared" si="3"/>
        <v>phi4</v>
      </c>
      <c r="I69" s="4">
        <v>0</v>
      </c>
      <c r="J69" s="2" t="s">
        <v>7</v>
      </c>
    </row>
    <row r="70" spans="1:10" x14ac:dyDescent="0.2">
      <c r="A70" s="2">
        <v>69</v>
      </c>
      <c r="B70" s="2">
        <v>69</v>
      </c>
      <c r="C70" s="4">
        <v>2.8959481976926298E-3</v>
      </c>
      <c r="D70" s="4">
        <v>2.3923019030397401E-3</v>
      </c>
      <c r="E70" s="4">
        <v>3.0780599519078201E-3</v>
      </c>
      <c r="F70" s="4">
        <v>1.52213285909965E-3</v>
      </c>
      <c r="G70" s="4">
        <f t="shared" si="2"/>
        <v>3.0780599519078201E-3</v>
      </c>
      <c r="H70" s="2" t="str">
        <f t="shared" si="3"/>
        <v>llama3.1</v>
      </c>
      <c r="I70" s="4">
        <v>3.0780599519078201E-3</v>
      </c>
      <c r="J70" s="2" t="s">
        <v>6</v>
      </c>
    </row>
    <row r="71" spans="1:10" x14ac:dyDescent="0.2">
      <c r="A71" s="2">
        <v>70</v>
      </c>
      <c r="B71" s="2">
        <v>70</v>
      </c>
      <c r="C71" s="4">
        <v>1.37648627361548E-3</v>
      </c>
      <c r="D71" s="4">
        <v>4.184472698918E-4</v>
      </c>
      <c r="E71" s="4">
        <v>1.8247960800571101E-3</v>
      </c>
      <c r="F71" s="4">
        <v>7.4410455334670005E-4</v>
      </c>
      <c r="G71" s="4">
        <f t="shared" si="2"/>
        <v>1.8247960800571101E-3</v>
      </c>
      <c r="H71" s="2" t="str">
        <f t="shared" si="3"/>
        <v>llama3.1</v>
      </c>
      <c r="I71" s="4">
        <v>1.8247960800571101E-3</v>
      </c>
      <c r="J71" s="2" t="s">
        <v>6</v>
      </c>
    </row>
    <row r="72" spans="1:10" x14ac:dyDescent="0.2">
      <c r="A72" s="2">
        <v>71</v>
      </c>
      <c r="B72" s="2">
        <v>71</v>
      </c>
      <c r="C72" s="4">
        <v>7.4182118156100005E-5</v>
      </c>
      <c r="D72" s="4">
        <v>5.8951035940199999E-5</v>
      </c>
      <c r="E72" s="4">
        <v>7.4635806959120002E-4</v>
      </c>
      <c r="F72" s="4">
        <v>1.013676536136E-4</v>
      </c>
      <c r="G72" s="4">
        <f t="shared" si="2"/>
        <v>7.4635806959120002E-4</v>
      </c>
      <c r="H72" s="2" t="str">
        <f t="shared" si="3"/>
        <v>llama3.1</v>
      </c>
      <c r="I72" s="4">
        <v>7.4635806959120002E-4</v>
      </c>
      <c r="J72" s="2" t="s">
        <v>6</v>
      </c>
    </row>
    <row r="73" spans="1:10" x14ac:dyDescent="0.2">
      <c r="A73" s="2">
        <v>72</v>
      </c>
      <c r="B73" s="2">
        <v>72</v>
      </c>
      <c r="C73" s="4">
        <v>3.6946930257340002E-4</v>
      </c>
      <c r="D73" s="4">
        <v>1.6312572572909999E-4</v>
      </c>
      <c r="E73" s="4">
        <v>2.24856080686939E-3</v>
      </c>
      <c r="F73" s="4">
        <v>9.2100159132099996E-5</v>
      </c>
      <c r="G73" s="4">
        <f t="shared" si="2"/>
        <v>2.24856080686939E-3</v>
      </c>
      <c r="H73" s="2" t="str">
        <f t="shared" si="3"/>
        <v>llama3.1</v>
      </c>
      <c r="I73" s="4">
        <v>2.24856080686939E-3</v>
      </c>
      <c r="J73" s="2" t="s">
        <v>6</v>
      </c>
    </row>
    <row r="74" spans="1:10" x14ac:dyDescent="0.2">
      <c r="A74" s="2">
        <v>73</v>
      </c>
      <c r="B74" s="2">
        <v>73</v>
      </c>
      <c r="C74" s="4">
        <v>0</v>
      </c>
      <c r="D74" s="4">
        <v>0</v>
      </c>
      <c r="E74" s="4">
        <v>1.1704906621681701E-3</v>
      </c>
      <c r="F74" s="4">
        <v>6.2940836152330004E-4</v>
      </c>
      <c r="G74" s="4">
        <f t="shared" si="2"/>
        <v>1.1704906621681701E-3</v>
      </c>
      <c r="H74" s="2" t="str">
        <f t="shared" si="3"/>
        <v>llama3.1</v>
      </c>
      <c r="I74" s="4">
        <v>0</v>
      </c>
      <c r="J74" s="2" t="s">
        <v>2</v>
      </c>
    </row>
    <row r="75" spans="1:10" x14ac:dyDescent="0.2">
      <c r="A75" s="2">
        <v>74</v>
      </c>
      <c r="B75" s="2">
        <v>74</v>
      </c>
      <c r="C75" s="4">
        <v>0</v>
      </c>
      <c r="D75" s="4">
        <v>5.7999865218460003E-4</v>
      </c>
      <c r="E75" s="4">
        <v>0</v>
      </c>
      <c r="F75" s="4">
        <v>9.2109959306460002E-4</v>
      </c>
      <c r="G75" s="4">
        <f t="shared" si="2"/>
        <v>9.2109959306460002E-4</v>
      </c>
      <c r="H75" s="2" t="str">
        <f t="shared" si="3"/>
        <v>phi4</v>
      </c>
      <c r="I75" s="4">
        <v>9.2109959306460002E-4</v>
      </c>
      <c r="J75" s="2" t="s">
        <v>7</v>
      </c>
    </row>
    <row r="76" spans="1:10" x14ac:dyDescent="0.2">
      <c r="A76" s="2">
        <v>75</v>
      </c>
      <c r="B76" s="2">
        <v>75</v>
      </c>
      <c r="C76" s="4">
        <v>0</v>
      </c>
      <c r="D76" s="4">
        <v>4.1141753484100001E-5</v>
      </c>
      <c r="E76" s="4">
        <v>0</v>
      </c>
      <c r="F76" s="4">
        <v>0</v>
      </c>
      <c r="G76" s="4">
        <f t="shared" si="2"/>
        <v>4.1141753484100001E-5</v>
      </c>
      <c r="H76" s="2" t="str">
        <f t="shared" si="3"/>
        <v>ftphi4</v>
      </c>
      <c r="I76" s="4">
        <v>4.1141753484100001E-5</v>
      </c>
      <c r="J76" s="2" t="s">
        <v>3</v>
      </c>
    </row>
    <row r="77" spans="1:10" x14ac:dyDescent="0.2">
      <c r="A77" s="2">
        <v>76</v>
      </c>
      <c r="B77" s="2">
        <v>76</v>
      </c>
      <c r="C77" s="4">
        <v>0</v>
      </c>
      <c r="D77" s="4">
        <v>0</v>
      </c>
      <c r="E77" s="4">
        <v>0</v>
      </c>
      <c r="F77" s="4">
        <v>0</v>
      </c>
      <c r="G77" s="4">
        <f t="shared" si="2"/>
        <v>0</v>
      </c>
      <c r="H77" s="2" t="str">
        <f t="shared" si="3"/>
        <v>phi4</v>
      </c>
      <c r="I77" s="4">
        <v>0</v>
      </c>
      <c r="J77" s="2" t="s">
        <v>7</v>
      </c>
    </row>
    <row r="78" spans="1:10" x14ac:dyDescent="0.2">
      <c r="A78" s="2">
        <v>77</v>
      </c>
      <c r="B78" s="2">
        <v>77</v>
      </c>
      <c r="C78" s="4">
        <v>1.9478046042578499E-2</v>
      </c>
      <c r="D78" s="4">
        <v>4.0589177515360002E-4</v>
      </c>
      <c r="E78" s="4">
        <v>1.79702311754226E-2</v>
      </c>
      <c r="F78" s="4">
        <v>5.3710708660739996E-4</v>
      </c>
      <c r="G78" s="4">
        <f t="shared" si="2"/>
        <v>1.9478046042578499E-2</v>
      </c>
      <c r="H78" s="2" t="str">
        <f t="shared" si="3"/>
        <v>ftllama3.1</v>
      </c>
      <c r="I78" s="4">
        <v>1.9478046042578499E-2</v>
      </c>
      <c r="J78" s="2" t="s">
        <v>2</v>
      </c>
    </row>
    <row r="79" spans="1:10" x14ac:dyDescent="0.2">
      <c r="A79" s="2">
        <v>78</v>
      </c>
      <c r="B79" s="2">
        <v>78</v>
      </c>
      <c r="C79" s="4">
        <v>0</v>
      </c>
      <c r="D79" s="4">
        <v>8.4009767243900003E-4</v>
      </c>
      <c r="E79" s="4">
        <v>0</v>
      </c>
      <c r="F79" s="4">
        <v>4.1170212373669999E-4</v>
      </c>
      <c r="G79" s="4">
        <f t="shared" si="2"/>
        <v>8.4009767243900003E-4</v>
      </c>
      <c r="H79" s="2" t="str">
        <f t="shared" si="3"/>
        <v>ftphi4</v>
      </c>
      <c r="I79" s="4">
        <v>8.4009767243900003E-4</v>
      </c>
      <c r="J79" s="2" t="s">
        <v>3</v>
      </c>
    </row>
    <row r="80" spans="1:10" x14ac:dyDescent="0.2">
      <c r="A80" s="2">
        <v>79</v>
      </c>
      <c r="B80" s="2">
        <v>79</v>
      </c>
      <c r="C80" s="4">
        <v>0</v>
      </c>
      <c r="D80" s="4">
        <v>4.5569989431100003E-5</v>
      </c>
      <c r="E80" s="4">
        <v>0</v>
      </c>
      <c r="F80" s="4">
        <v>3.7151200563780002E-4</v>
      </c>
      <c r="G80" s="4">
        <f t="shared" si="2"/>
        <v>3.7151200563780002E-4</v>
      </c>
      <c r="H80" s="2" t="str">
        <f t="shared" si="3"/>
        <v>phi4</v>
      </c>
      <c r="I80" s="4">
        <v>4.5569989431100003E-5</v>
      </c>
      <c r="J80" s="2" t="s">
        <v>3</v>
      </c>
    </row>
    <row r="81" spans="1:10" x14ac:dyDescent="0.2">
      <c r="A81" s="2">
        <v>80</v>
      </c>
      <c r="B81" s="2">
        <v>80</v>
      </c>
      <c r="C81" s="4">
        <v>4.70593358789171E-3</v>
      </c>
      <c r="D81" s="4">
        <v>9.6922631907680004E-4</v>
      </c>
      <c r="E81" s="4">
        <v>1.6038521326013899E-3</v>
      </c>
      <c r="F81" s="4">
        <v>8.8543882926130004E-4</v>
      </c>
      <c r="G81" s="4">
        <f t="shared" si="2"/>
        <v>4.70593358789171E-3</v>
      </c>
      <c r="H81" s="2" t="str">
        <f t="shared" si="3"/>
        <v>ftllama3.1</v>
      </c>
      <c r="I81" s="4">
        <v>4.70593358789171E-3</v>
      </c>
      <c r="J81" s="2" t="s">
        <v>2</v>
      </c>
    </row>
    <row r="82" spans="1:10" x14ac:dyDescent="0.2">
      <c r="A82" s="2">
        <v>81</v>
      </c>
      <c r="B82" s="2">
        <v>81</v>
      </c>
      <c r="C82" s="4">
        <v>0</v>
      </c>
      <c r="D82" s="4">
        <v>2.2398223435239999E-4</v>
      </c>
      <c r="E82" s="4">
        <v>1.0290082011903999E-3</v>
      </c>
      <c r="F82" s="4">
        <v>3.9985364502560003E-4</v>
      </c>
      <c r="G82" s="4">
        <f t="shared" si="2"/>
        <v>1.0290082011903999E-3</v>
      </c>
      <c r="H82" s="2" t="str">
        <f t="shared" si="3"/>
        <v>llama3.1</v>
      </c>
      <c r="I82" s="4">
        <v>1.0290082011903999E-3</v>
      </c>
      <c r="J82" s="2" t="s">
        <v>6</v>
      </c>
    </row>
    <row r="83" spans="1:10" x14ac:dyDescent="0.2">
      <c r="A83" s="2">
        <v>82</v>
      </c>
      <c r="B83" s="2">
        <v>82</v>
      </c>
      <c r="C83" s="4">
        <v>0</v>
      </c>
      <c r="D83" s="4">
        <v>1.50523117876478E-3</v>
      </c>
      <c r="E83" s="4">
        <v>2.5136670895985098E-3</v>
      </c>
      <c r="F83" s="4">
        <v>5.5836780395890004E-4</v>
      </c>
      <c r="G83" s="4">
        <f t="shared" si="2"/>
        <v>2.5136670895985098E-3</v>
      </c>
      <c r="H83" s="2" t="str">
        <f t="shared" si="3"/>
        <v>llama3.1</v>
      </c>
      <c r="I83" s="4">
        <v>2.5136670895985098E-3</v>
      </c>
      <c r="J83" s="2" t="s">
        <v>6</v>
      </c>
    </row>
    <row r="84" spans="1:10" x14ac:dyDescent="0.2">
      <c r="A84" s="2">
        <v>83</v>
      </c>
      <c r="B84" s="2">
        <v>83</v>
      </c>
      <c r="C84" s="4">
        <v>7.8985512256622304E-3</v>
      </c>
      <c r="D84" s="4">
        <v>2.4336998617010401E-3</v>
      </c>
      <c r="E84" s="4">
        <v>1.1144892232758601E-2</v>
      </c>
      <c r="F84" s="4">
        <v>5.6053752279180003E-4</v>
      </c>
      <c r="G84" s="4">
        <f t="shared" si="2"/>
        <v>1.1144892232758601E-2</v>
      </c>
      <c r="H84" s="2" t="str">
        <f t="shared" si="3"/>
        <v>llama3.1</v>
      </c>
      <c r="I84" s="4">
        <v>1.1144892232758601E-2</v>
      </c>
      <c r="J84" s="2" t="s">
        <v>6</v>
      </c>
    </row>
    <row r="85" spans="1:10" x14ac:dyDescent="0.2">
      <c r="A85" s="2">
        <v>84</v>
      </c>
      <c r="B85" s="2">
        <v>84</v>
      </c>
      <c r="C85" s="4">
        <v>1.19675677269697E-3</v>
      </c>
      <c r="D85" s="4">
        <v>7.2954145725820005E-4</v>
      </c>
      <c r="E85" s="4">
        <v>5.720691023661E-4</v>
      </c>
      <c r="F85" s="4">
        <v>6.3698129462340001E-4</v>
      </c>
      <c r="G85" s="4">
        <f t="shared" si="2"/>
        <v>1.19675677269697E-3</v>
      </c>
      <c r="H85" s="2" t="str">
        <f t="shared" si="3"/>
        <v>ftllama3.1</v>
      </c>
      <c r="I85" s="4">
        <v>1.19675677269697E-3</v>
      </c>
      <c r="J85" s="2" t="s">
        <v>2</v>
      </c>
    </row>
    <row r="86" spans="1:10" x14ac:dyDescent="0.2">
      <c r="A86" s="2">
        <v>85</v>
      </c>
      <c r="B86" s="2">
        <v>85</v>
      </c>
      <c r="C86" s="4">
        <v>6.1261195157255397E-3</v>
      </c>
      <c r="D86" s="4">
        <v>6.9766293745489999E-4</v>
      </c>
      <c r="E86" s="4">
        <v>4.45026635591472E-3</v>
      </c>
      <c r="F86" s="4">
        <v>4.0813182879770001E-4</v>
      </c>
      <c r="G86" s="4">
        <f t="shared" si="2"/>
        <v>6.1261195157255397E-3</v>
      </c>
      <c r="H86" s="2" t="str">
        <f t="shared" si="3"/>
        <v>ftllama3.1</v>
      </c>
      <c r="I86" s="4">
        <v>6.1261195157255397E-3</v>
      </c>
      <c r="J86" s="2" t="s">
        <v>2</v>
      </c>
    </row>
    <row r="87" spans="1:10" x14ac:dyDescent="0.2">
      <c r="A87" s="2">
        <v>86</v>
      </c>
      <c r="B87" s="2">
        <v>86</v>
      </c>
      <c r="C87" s="4">
        <v>6.1261195157255397E-3</v>
      </c>
      <c r="D87" s="4">
        <v>5.4403042553789998E-4</v>
      </c>
      <c r="E87" s="4">
        <v>5.25847934186458E-3</v>
      </c>
      <c r="F87" s="4">
        <v>4.8357160828479999E-4</v>
      </c>
      <c r="G87" s="4">
        <f t="shared" si="2"/>
        <v>6.1261195157255397E-3</v>
      </c>
      <c r="H87" s="2" t="str">
        <f t="shared" si="3"/>
        <v>ftllama3.1</v>
      </c>
      <c r="I87" s="4">
        <v>6.1261195157255397E-3</v>
      </c>
      <c r="J87" s="2" t="s">
        <v>2</v>
      </c>
    </row>
    <row r="88" spans="1:10" x14ac:dyDescent="0.2">
      <c r="A88" s="2">
        <v>87</v>
      </c>
      <c r="B88" s="2">
        <v>87</v>
      </c>
      <c r="C88" s="4">
        <v>1.0414495671700099E-2</v>
      </c>
      <c r="D88" s="4">
        <v>1.26110500090622E-3</v>
      </c>
      <c r="E88" s="4">
        <v>1.19962992545749E-2</v>
      </c>
      <c r="F88" s="4">
        <v>1.1271301673592201E-3</v>
      </c>
      <c r="G88" s="4">
        <f t="shared" si="2"/>
        <v>1.19962992545749E-2</v>
      </c>
      <c r="H88" s="2" t="str">
        <f t="shared" si="3"/>
        <v>llama3.1</v>
      </c>
      <c r="I88" s="4">
        <v>1.19962992545749E-2</v>
      </c>
      <c r="J88" s="2" t="s">
        <v>6</v>
      </c>
    </row>
    <row r="89" spans="1:10" x14ac:dyDescent="0.2">
      <c r="A89" s="2">
        <v>88</v>
      </c>
      <c r="B89" s="2">
        <v>88</v>
      </c>
      <c r="C89" s="4">
        <v>0</v>
      </c>
      <c r="D89" s="4">
        <v>0</v>
      </c>
      <c r="E89" s="4">
        <v>0</v>
      </c>
      <c r="F89" s="4">
        <v>0</v>
      </c>
      <c r="G89" s="4">
        <f t="shared" si="2"/>
        <v>0</v>
      </c>
      <c r="H89" s="2" t="str">
        <f t="shared" si="3"/>
        <v>phi4</v>
      </c>
      <c r="I89" s="4">
        <v>0</v>
      </c>
      <c r="J89" s="2" t="s">
        <v>7</v>
      </c>
    </row>
    <row r="90" spans="1:10" x14ac:dyDescent="0.2">
      <c r="A90" s="2">
        <v>89</v>
      </c>
      <c r="B90" s="2">
        <v>89</v>
      </c>
      <c r="C90" s="4">
        <v>0</v>
      </c>
      <c r="D90" s="4">
        <v>0</v>
      </c>
      <c r="E90" s="4">
        <v>0</v>
      </c>
      <c r="F90" s="4">
        <v>0</v>
      </c>
      <c r="G90" s="4">
        <f t="shared" si="2"/>
        <v>0</v>
      </c>
      <c r="H90" s="2" t="str">
        <f t="shared" si="3"/>
        <v>phi4</v>
      </c>
      <c r="I90" s="4">
        <v>0</v>
      </c>
      <c r="J90" s="2" t="s">
        <v>7</v>
      </c>
    </row>
    <row r="91" spans="1:10" x14ac:dyDescent="0.2">
      <c r="A91" s="2">
        <v>90</v>
      </c>
      <c r="B91" s="2">
        <v>90</v>
      </c>
      <c r="C91" s="4">
        <v>0</v>
      </c>
      <c r="D91" s="4">
        <v>0</v>
      </c>
      <c r="E91" s="4">
        <v>0</v>
      </c>
      <c r="F91" s="4">
        <v>0</v>
      </c>
      <c r="G91" s="4">
        <f t="shared" si="2"/>
        <v>0</v>
      </c>
      <c r="H91" s="2" t="str">
        <f t="shared" si="3"/>
        <v>phi4</v>
      </c>
      <c r="I91" s="4">
        <v>0</v>
      </c>
      <c r="J91" s="2" t="s">
        <v>7</v>
      </c>
    </row>
    <row r="92" spans="1:10" x14ac:dyDescent="0.2">
      <c r="A92" s="2">
        <v>91</v>
      </c>
      <c r="B92" s="2">
        <v>91</v>
      </c>
      <c r="C92" s="4">
        <v>7.75793460862977E-3</v>
      </c>
      <c r="D92" s="4">
        <v>2.3251905338838698E-3</v>
      </c>
      <c r="E92" s="4">
        <v>2.2699410361903E-3</v>
      </c>
      <c r="F92" s="4">
        <v>1.3689505019491199E-3</v>
      </c>
      <c r="G92" s="4">
        <f t="shared" si="2"/>
        <v>7.75793460862977E-3</v>
      </c>
      <c r="H92" s="2" t="str">
        <f t="shared" si="3"/>
        <v>ftllama3.1</v>
      </c>
      <c r="I92" s="4">
        <v>7.75793460862977E-3</v>
      </c>
      <c r="J92" s="2" t="s">
        <v>2</v>
      </c>
    </row>
    <row r="93" spans="1:10" x14ac:dyDescent="0.2">
      <c r="A93" s="2">
        <v>92</v>
      </c>
      <c r="B93" s="2">
        <v>92</v>
      </c>
      <c r="C93" s="4">
        <v>4.9713671074381799E-3</v>
      </c>
      <c r="D93" s="4">
        <v>7.8186319941390004E-4</v>
      </c>
      <c r="E93" s="4">
        <v>5.0502249505370803E-3</v>
      </c>
      <c r="F93" s="4">
        <v>6.9742782507089998E-4</v>
      </c>
      <c r="G93" s="4">
        <f t="shared" si="2"/>
        <v>5.0502249505370803E-3</v>
      </c>
      <c r="H93" s="2" t="str">
        <f t="shared" si="3"/>
        <v>llama3.1</v>
      </c>
      <c r="I93" s="4">
        <v>4.9713671074381799E-3</v>
      </c>
      <c r="J93" s="2" t="s">
        <v>2</v>
      </c>
    </row>
    <row r="94" spans="1:10" x14ac:dyDescent="0.2">
      <c r="A94" s="2">
        <v>93</v>
      </c>
      <c r="B94" s="2">
        <v>93</v>
      </c>
      <c r="C94" s="4">
        <v>0</v>
      </c>
      <c r="D94" s="4">
        <v>1.281699398533E-4</v>
      </c>
      <c r="E94" s="4">
        <v>0</v>
      </c>
      <c r="F94" s="4">
        <v>9.6837511020000006E-5</v>
      </c>
      <c r="G94" s="4">
        <f t="shared" si="2"/>
        <v>1.281699398533E-4</v>
      </c>
      <c r="H94" s="2" t="str">
        <f t="shared" si="3"/>
        <v>ftphi4</v>
      </c>
      <c r="I94" s="4">
        <v>9.6837511020000006E-5</v>
      </c>
      <c r="J94" s="2" t="s">
        <v>7</v>
      </c>
    </row>
    <row r="95" spans="1:10" x14ac:dyDescent="0.2">
      <c r="A95" s="2">
        <v>94</v>
      </c>
      <c r="B95" s="2">
        <v>94</v>
      </c>
      <c r="C95" s="4">
        <v>0</v>
      </c>
      <c r="D95" s="4">
        <v>1.1390188176720001E-4</v>
      </c>
      <c r="E95" s="4">
        <v>0</v>
      </c>
      <c r="F95" s="4">
        <v>0</v>
      </c>
      <c r="G95" s="4">
        <f t="shared" si="2"/>
        <v>1.1390188176720001E-4</v>
      </c>
      <c r="H95" s="2" t="str">
        <f t="shared" si="3"/>
        <v>ftphi4</v>
      </c>
      <c r="I95" s="4">
        <v>1.1390188176720001E-4</v>
      </c>
      <c r="J95" s="2" t="s">
        <v>3</v>
      </c>
    </row>
    <row r="96" spans="1:10" x14ac:dyDescent="0.2">
      <c r="C96" s="5"/>
      <c r="D96" s="5"/>
      <c r="E96" s="5"/>
      <c r="F96" s="5"/>
      <c r="G96" s="5"/>
    </row>
    <row r="97" spans="3:9" x14ac:dyDescent="0.2">
      <c r="C97" s="11">
        <f>AVERAGE(C2:C95)</f>
        <v>2.6953727400628722E-3</v>
      </c>
      <c r="D97" s="4">
        <f>AVERAGE(D2:D95)</f>
        <v>9.3538845289933999E-4</v>
      </c>
      <c r="E97" s="4">
        <f>AVERAGE(E2:E95)</f>
        <v>2.3370254840641615E-3</v>
      </c>
      <c r="F97" s="4">
        <f>AVERAGE(F2:F95)</f>
        <v>6.2851512758273513E-4</v>
      </c>
      <c r="G97" s="11">
        <f>AVERAGE(G2:G95)</f>
        <v>3.3560820961619385E-3</v>
      </c>
      <c r="H97" s="9"/>
      <c r="I97" s="9">
        <f t="shared" ref="I97" si="4">AVERAGE(I2:I95)</f>
        <v>3.2037489415280107E-3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41116-1B49-1141-999F-BD923452CDC0}">
  <dimension ref="A1:J28"/>
  <sheetViews>
    <sheetView workbookViewId="0">
      <selection activeCell="X16" sqref="X16"/>
    </sheetView>
  </sheetViews>
  <sheetFormatPr baseColWidth="10" defaultRowHeight="16" x14ac:dyDescent="0.2"/>
  <cols>
    <col min="2" max="2" width="0" hidden="1" customWidth="1"/>
    <col min="7" max="8" width="10.83203125" hidden="1" customWidth="1"/>
  </cols>
  <sheetData>
    <row r="1" spans="1:10" x14ac:dyDescent="0.2">
      <c r="A1" s="1" t="s">
        <v>0</v>
      </c>
      <c r="B1" s="1" t="s">
        <v>1</v>
      </c>
      <c r="C1" s="3" t="s">
        <v>2</v>
      </c>
      <c r="D1" s="3" t="s">
        <v>3</v>
      </c>
      <c r="E1" s="3" t="s">
        <v>6</v>
      </c>
      <c r="F1" s="3" t="s">
        <v>7</v>
      </c>
      <c r="G1" s="26" t="s">
        <v>8</v>
      </c>
      <c r="H1" s="3" t="s">
        <v>9</v>
      </c>
      <c r="I1" s="26" t="s">
        <v>4</v>
      </c>
      <c r="J1" s="3" t="s">
        <v>5</v>
      </c>
    </row>
    <row r="2" spans="1:10" x14ac:dyDescent="0.2">
      <c r="A2" s="2">
        <v>1</v>
      </c>
      <c r="B2" s="2">
        <v>40</v>
      </c>
      <c r="C2" s="4">
        <v>0</v>
      </c>
      <c r="D2" s="4">
        <v>0</v>
      </c>
      <c r="E2" s="4">
        <v>0</v>
      </c>
      <c r="F2" s="4">
        <v>0</v>
      </c>
      <c r="G2" s="4">
        <f t="shared" ref="G2:G10" si="0">MAX(C2:F2)</f>
        <v>0</v>
      </c>
      <c r="H2" s="2" t="str">
        <f t="shared" ref="H2:H10" si="1">IF(G2=F2,$F$1,IF(G2=E2,$E$1,IF(G2=D2,$D$1,IF(G2=C2,$C$1,""))))</f>
        <v>phi4</v>
      </c>
      <c r="I2" s="4">
        <v>0</v>
      </c>
      <c r="J2" s="2" t="s">
        <v>3</v>
      </c>
    </row>
    <row r="3" spans="1:10" x14ac:dyDescent="0.2">
      <c r="A3" s="2">
        <v>2</v>
      </c>
      <c r="B3" s="2">
        <v>41</v>
      </c>
      <c r="C3" s="4">
        <v>0</v>
      </c>
      <c r="D3" s="4">
        <v>3.95407833691E-5</v>
      </c>
      <c r="E3" s="4">
        <v>0</v>
      </c>
      <c r="F3" s="4">
        <v>3.9850930417199997E-5</v>
      </c>
      <c r="G3" s="4">
        <f t="shared" si="0"/>
        <v>3.9850930417199997E-5</v>
      </c>
      <c r="H3" s="2" t="str">
        <f t="shared" si="1"/>
        <v>phi4</v>
      </c>
      <c r="I3" s="4">
        <v>3.9850930417199997E-5</v>
      </c>
      <c r="J3" s="2" t="s">
        <v>7</v>
      </c>
    </row>
    <row r="4" spans="1:10" x14ac:dyDescent="0.2">
      <c r="A4" s="2">
        <v>3</v>
      </c>
      <c r="B4" s="2">
        <v>42</v>
      </c>
      <c r="C4" s="4">
        <v>0</v>
      </c>
      <c r="D4" s="4">
        <v>4.8161930005500001E-5</v>
      </c>
      <c r="E4" s="4">
        <v>0</v>
      </c>
      <c r="F4" s="4">
        <v>0</v>
      </c>
      <c r="G4" s="4">
        <f t="shared" si="0"/>
        <v>4.8161930005500001E-5</v>
      </c>
      <c r="H4" s="2" t="str">
        <f t="shared" si="1"/>
        <v>ftphi4</v>
      </c>
      <c r="I4" s="4">
        <v>4.8161930005500001E-5</v>
      </c>
      <c r="J4" s="2" t="s">
        <v>3</v>
      </c>
    </row>
    <row r="5" spans="1:10" x14ac:dyDescent="0.2">
      <c r="A5" s="2">
        <v>4</v>
      </c>
      <c r="B5" s="2">
        <v>43</v>
      </c>
      <c r="C5" s="4">
        <v>2.40203588535743E-3</v>
      </c>
      <c r="D5" s="4">
        <v>2.6837936602532799E-3</v>
      </c>
      <c r="E5" s="4">
        <v>3.8504125550389199E-3</v>
      </c>
      <c r="F5" s="4">
        <v>2.3187570756168199E-3</v>
      </c>
      <c r="G5" s="4">
        <f t="shared" si="0"/>
        <v>3.8504125550389199E-3</v>
      </c>
      <c r="H5" s="2" t="str">
        <f t="shared" si="1"/>
        <v>llama3.1</v>
      </c>
      <c r="I5" s="4">
        <v>3.8504125550389199E-3</v>
      </c>
      <c r="J5" s="2" t="s">
        <v>6</v>
      </c>
    </row>
    <row r="6" spans="1:10" x14ac:dyDescent="0.2">
      <c r="A6" s="2">
        <v>5</v>
      </c>
      <c r="B6" s="2">
        <v>44</v>
      </c>
      <c r="C6" s="4">
        <v>1.5293547052091701E-3</v>
      </c>
      <c r="D6" s="4">
        <v>1.4892386463803301E-3</v>
      </c>
      <c r="E6" s="4">
        <v>1.73856341280043E-3</v>
      </c>
      <c r="F6" s="4">
        <v>9.4272384220469999E-4</v>
      </c>
      <c r="G6" s="4">
        <f t="shared" si="0"/>
        <v>1.73856341280043E-3</v>
      </c>
      <c r="H6" s="2" t="str">
        <f t="shared" si="1"/>
        <v>llama3.1</v>
      </c>
      <c r="I6" s="4">
        <v>1.73856341280043E-3</v>
      </c>
      <c r="J6" s="2" t="s">
        <v>6</v>
      </c>
    </row>
    <row r="7" spans="1:10" x14ac:dyDescent="0.2">
      <c r="A7" s="2">
        <v>6</v>
      </c>
      <c r="B7" s="2">
        <v>45</v>
      </c>
      <c r="C7" s="4">
        <v>0</v>
      </c>
      <c r="D7" s="4">
        <v>0</v>
      </c>
      <c r="E7" s="4">
        <v>0</v>
      </c>
      <c r="F7" s="4">
        <v>0</v>
      </c>
      <c r="G7" s="4">
        <f t="shared" si="0"/>
        <v>0</v>
      </c>
      <c r="H7" s="2" t="str">
        <f t="shared" si="1"/>
        <v>phi4</v>
      </c>
      <c r="I7" s="4">
        <v>0</v>
      </c>
      <c r="J7" s="2" t="s">
        <v>7</v>
      </c>
    </row>
    <row r="8" spans="1:10" x14ac:dyDescent="0.2">
      <c r="A8" s="2">
        <v>7</v>
      </c>
      <c r="B8" s="2">
        <v>46</v>
      </c>
      <c r="C8" s="4">
        <v>3.7957940616509999E-4</v>
      </c>
      <c r="D8" s="4">
        <v>1.66312026392E-5</v>
      </c>
      <c r="E8" s="4">
        <v>3.1844816569770001E-4</v>
      </c>
      <c r="F8" s="4">
        <v>5.1788817425920005E-4</v>
      </c>
      <c r="G8" s="4">
        <f t="shared" si="0"/>
        <v>5.1788817425920005E-4</v>
      </c>
      <c r="H8" s="2" t="str">
        <f t="shared" si="1"/>
        <v>phi4</v>
      </c>
      <c r="I8" s="4">
        <v>5.1788817425920005E-4</v>
      </c>
      <c r="J8" s="2" t="s">
        <v>7</v>
      </c>
    </row>
    <row r="9" spans="1:10" x14ac:dyDescent="0.2">
      <c r="A9" s="2">
        <v>8</v>
      </c>
      <c r="B9" s="2">
        <v>47</v>
      </c>
      <c r="C9" s="4">
        <v>2.6083927632433702E-3</v>
      </c>
      <c r="D9" s="4">
        <v>3.3167012152262002E-3</v>
      </c>
      <c r="E9" s="4">
        <v>2.4224937311373598E-3</v>
      </c>
      <c r="F9" s="4">
        <v>2.4105462262273901E-3</v>
      </c>
      <c r="G9" s="4">
        <f t="shared" si="0"/>
        <v>3.3167012152262002E-3</v>
      </c>
      <c r="H9" s="2" t="str">
        <f t="shared" si="1"/>
        <v>ftphi4</v>
      </c>
      <c r="I9" s="4">
        <v>2.4224937311373598E-3</v>
      </c>
      <c r="J9" s="2" t="s">
        <v>6</v>
      </c>
    </row>
    <row r="10" spans="1:10" x14ac:dyDescent="0.2">
      <c r="A10" s="2">
        <v>9</v>
      </c>
      <c r="B10" s="2">
        <v>48</v>
      </c>
      <c r="C10" s="4">
        <v>2.1396720598983901E-3</v>
      </c>
      <c r="D10" s="4">
        <v>1.7844119258890101E-3</v>
      </c>
      <c r="E10" s="4">
        <v>2.3234400765172001E-3</v>
      </c>
      <c r="F10" s="4">
        <v>1.35780982007937E-3</v>
      </c>
      <c r="G10" s="4">
        <f t="shared" si="0"/>
        <v>2.3234400765172001E-3</v>
      </c>
      <c r="H10" s="2" t="str">
        <f t="shared" si="1"/>
        <v>llama3.1</v>
      </c>
      <c r="I10" s="4">
        <v>2.3234400765172001E-3</v>
      </c>
      <c r="J10" s="2" t="s">
        <v>6</v>
      </c>
    </row>
    <row r="11" spans="1:10" x14ac:dyDescent="0.2">
      <c r="A11" s="2">
        <v>10</v>
      </c>
      <c r="B11" s="2">
        <v>66</v>
      </c>
      <c r="C11" s="4">
        <v>0</v>
      </c>
      <c r="D11" s="4">
        <v>0</v>
      </c>
      <c r="E11" s="4">
        <v>0</v>
      </c>
      <c r="F11" s="4">
        <v>0</v>
      </c>
      <c r="G11" s="4">
        <f t="shared" ref="G11:G26" si="2">MAX(C11:F11)</f>
        <v>0</v>
      </c>
      <c r="H11" s="2" t="str">
        <f t="shared" ref="H11:H26" si="3">IF(G11=F11,$F$1,IF(G11=E11,$E$1,IF(G11=D11,$D$1,IF(G11=C11,$C$1,""))))</f>
        <v>phi4</v>
      </c>
      <c r="I11" s="4">
        <v>0</v>
      </c>
      <c r="J11" s="2" t="s">
        <v>6</v>
      </c>
    </row>
    <row r="12" spans="1:10" x14ac:dyDescent="0.2">
      <c r="A12" s="2">
        <v>11</v>
      </c>
      <c r="B12" s="2">
        <v>67</v>
      </c>
      <c r="C12" s="4">
        <v>0</v>
      </c>
      <c r="D12" s="4">
        <v>8.5133410591100005E-5</v>
      </c>
      <c r="E12" s="4">
        <v>1.195895884718E-4</v>
      </c>
      <c r="F12" s="4">
        <v>4.8161930005500001E-5</v>
      </c>
      <c r="G12" s="4">
        <f t="shared" si="2"/>
        <v>1.195895884718E-4</v>
      </c>
      <c r="H12" s="2" t="str">
        <f t="shared" si="3"/>
        <v>llama3.1</v>
      </c>
      <c r="I12" s="4">
        <v>4.8161930005500001E-5</v>
      </c>
      <c r="J12" s="2" t="s">
        <v>7</v>
      </c>
    </row>
    <row r="13" spans="1:10" x14ac:dyDescent="0.2">
      <c r="A13" s="2">
        <v>12</v>
      </c>
      <c r="B13" s="2">
        <v>68</v>
      </c>
      <c r="C13" s="4">
        <v>0</v>
      </c>
      <c r="D13" s="4">
        <v>0</v>
      </c>
      <c r="E13" s="4">
        <v>0</v>
      </c>
      <c r="F13" s="4">
        <v>0</v>
      </c>
      <c r="G13" s="4">
        <f t="shared" si="2"/>
        <v>0</v>
      </c>
      <c r="H13" s="2" t="str">
        <f t="shared" si="3"/>
        <v>phi4</v>
      </c>
      <c r="I13" s="4">
        <v>0</v>
      </c>
      <c r="J13" s="2" t="s">
        <v>7</v>
      </c>
    </row>
    <row r="14" spans="1:10" x14ac:dyDescent="0.2">
      <c r="A14" s="2">
        <v>13</v>
      </c>
      <c r="B14" s="2">
        <v>69</v>
      </c>
      <c r="C14" s="4">
        <v>2.8959481976926298E-3</v>
      </c>
      <c r="D14" s="4">
        <v>2.3923019030397401E-3</v>
      </c>
      <c r="E14" s="4">
        <v>3.0780599519078201E-3</v>
      </c>
      <c r="F14" s="4">
        <v>1.52213285909965E-3</v>
      </c>
      <c r="G14" s="4">
        <f t="shared" si="2"/>
        <v>3.0780599519078201E-3</v>
      </c>
      <c r="H14" s="2" t="str">
        <f t="shared" si="3"/>
        <v>llama3.1</v>
      </c>
      <c r="I14" s="4">
        <v>3.0780599519078201E-3</v>
      </c>
      <c r="J14" s="2" t="s">
        <v>6</v>
      </c>
    </row>
    <row r="15" spans="1:10" x14ac:dyDescent="0.2">
      <c r="A15" s="2">
        <v>14</v>
      </c>
      <c r="B15" s="2">
        <v>70</v>
      </c>
      <c r="C15" s="4">
        <v>1.37648627361548E-3</v>
      </c>
      <c r="D15" s="4">
        <v>4.184472698918E-4</v>
      </c>
      <c r="E15" s="4">
        <v>1.8247960800571101E-3</v>
      </c>
      <c r="F15" s="4">
        <v>7.4410455334670005E-4</v>
      </c>
      <c r="G15" s="4">
        <f t="shared" si="2"/>
        <v>1.8247960800571101E-3</v>
      </c>
      <c r="H15" s="2" t="str">
        <f t="shared" si="3"/>
        <v>llama3.1</v>
      </c>
      <c r="I15" s="4">
        <v>1.8247960800571101E-3</v>
      </c>
      <c r="J15" s="2" t="s">
        <v>6</v>
      </c>
    </row>
    <row r="16" spans="1:10" x14ac:dyDescent="0.2">
      <c r="A16" s="2">
        <v>15</v>
      </c>
      <c r="B16" s="2">
        <v>71</v>
      </c>
      <c r="C16" s="4">
        <v>7.4182118156100005E-5</v>
      </c>
      <c r="D16" s="4">
        <v>5.8951035940199999E-5</v>
      </c>
      <c r="E16" s="4">
        <v>7.4635806959120002E-4</v>
      </c>
      <c r="F16" s="4">
        <v>1.013676536136E-4</v>
      </c>
      <c r="G16" s="4">
        <f t="shared" si="2"/>
        <v>7.4635806959120002E-4</v>
      </c>
      <c r="H16" s="2" t="str">
        <f t="shared" si="3"/>
        <v>llama3.1</v>
      </c>
      <c r="I16" s="4">
        <v>7.4635806959120002E-4</v>
      </c>
      <c r="J16" s="2" t="s">
        <v>6</v>
      </c>
    </row>
    <row r="17" spans="1:10" x14ac:dyDescent="0.2">
      <c r="A17" s="2">
        <v>16</v>
      </c>
      <c r="B17" s="2">
        <v>72</v>
      </c>
      <c r="C17" s="4">
        <v>3.6946930257340002E-4</v>
      </c>
      <c r="D17" s="4">
        <v>1.6312572572909999E-4</v>
      </c>
      <c r="E17" s="4">
        <v>2.24856080686939E-3</v>
      </c>
      <c r="F17" s="4">
        <v>9.2100159132099996E-5</v>
      </c>
      <c r="G17" s="4">
        <f t="shared" si="2"/>
        <v>2.24856080686939E-3</v>
      </c>
      <c r="H17" s="2" t="str">
        <f t="shared" si="3"/>
        <v>llama3.1</v>
      </c>
      <c r="I17" s="4">
        <v>2.24856080686939E-3</v>
      </c>
      <c r="J17" s="2" t="s">
        <v>6</v>
      </c>
    </row>
    <row r="18" spans="1:10" x14ac:dyDescent="0.2">
      <c r="A18" s="2">
        <v>17</v>
      </c>
      <c r="B18" s="2">
        <v>75</v>
      </c>
      <c r="C18" s="4">
        <v>0</v>
      </c>
      <c r="D18" s="4">
        <v>4.1141753484100001E-5</v>
      </c>
      <c r="E18" s="4">
        <v>0</v>
      </c>
      <c r="F18" s="4">
        <v>0</v>
      </c>
      <c r="G18" s="4">
        <f t="shared" si="2"/>
        <v>4.1141753484100001E-5</v>
      </c>
      <c r="H18" s="2" t="str">
        <f t="shared" si="3"/>
        <v>ftphi4</v>
      </c>
      <c r="I18" s="4">
        <v>4.1141753484100001E-5</v>
      </c>
      <c r="J18" s="2" t="s">
        <v>3</v>
      </c>
    </row>
    <row r="19" spans="1:10" x14ac:dyDescent="0.2">
      <c r="A19" s="2">
        <v>18</v>
      </c>
      <c r="B19" s="2">
        <v>76</v>
      </c>
      <c r="C19" s="4">
        <v>0</v>
      </c>
      <c r="D19" s="4">
        <v>0</v>
      </c>
      <c r="E19" s="4">
        <v>0</v>
      </c>
      <c r="F19" s="4">
        <v>0</v>
      </c>
      <c r="G19" s="4">
        <f t="shared" si="2"/>
        <v>0</v>
      </c>
      <c r="H19" s="2" t="str">
        <f t="shared" si="3"/>
        <v>phi4</v>
      </c>
      <c r="I19" s="4">
        <v>0</v>
      </c>
      <c r="J19" s="2" t="s">
        <v>7</v>
      </c>
    </row>
    <row r="20" spans="1:10" x14ac:dyDescent="0.2">
      <c r="A20" s="2">
        <v>19</v>
      </c>
      <c r="B20" s="2">
        <v>88</v>
      </c>
      <c r="C20" s="4">
        <v>0</v>
      </c>
      <c r="D20" s="4">
        <v>0</v>
      </c>
      <c r="E20" s="4">
        <v>0</v>
      </c>
      <c r="F20" s="4">
        <v>0</v>
      </c>
      <c r="G20" s="4">
        <f t="shared" si="2"/>
        <v>0</v>
      </c>
      <c r="H20" s="2" t="str">
        <f t="shared" si="3"/>
        <v>phi4</v>
      </c>
      <c r="I20" s="4">
        <v>0</v>
      </c>
      <c r="J20" s="2" t="s">
        <v>7</v>
      </c>
    </row>
    <row r="21" spans="1:10" x14ac:dyDescent="0.2">
      <c r="A21" s="2">
        <v>20</v>
      </c>
      <c r="B21" s="2">
        <v>89</v>
      </c>
      <c r="C21" s="4">
        <v>0</v>
      </c>
      <c r="D21" s="4">
        <v>0</v>
      </c>
      <c r="E21" s="4">
        <v>0</v>
      </c>
      <c r="F21" s="4">
        <v>0</v>
      </c>
      <c r="G21" s="4">
        <f t="shared" si="2"/>
        <v>0</v>
      </c>
      <c r="H21" s="2" t="str">
        <f t="shared" si="3"/>
        <v>phi4</v>
      </c>
      <c r="I21" s="4">
        <v>0</v>
      </c>
      <c r="J21" s="2" t="s">
        <v>7</v>
      </c>
    </row>
    <row r="22" spans="1:10" x14ac:dyDescent="0.2">
      <c r="A22" s="2">
        <v>21</v>
      </c>
      <c r="B22" s="2">
        <v>90</v>
      </c>
      <c r="C22" s="4">
        <v>0</v>
      </c>
      <c r="D22" s="4">
        <v>0</v>
      </c>
      <c r="E22" s="4">
        <v>0</v>
      </c>
      <c r="F22" s="4">
        <v>0</v>
      </c>
      <c r="G22" s="4">
        <f t="shared" si="2"/>
        <v>0</v>
      </c>
      <c r="H22" s="2" t="str">
        <f t="shared" si="3"/>
        <v>phi4</v>
      </c>
      <c r="I22" s="4">
        <v>0</v>
      </c>
      <c r="J22" s="2" t="s">
        <v>7</v>
      </c>
    </row>
    <row r="23" spans="1:10" x14ac:dyDescent="0.2">
      <c r="A23" s="2">
        <v>22</v>
      </c>
      <c r="B23" s="2">
        <v>91</v>
      </c>
      <c r="C23" s="4">
        <v>7.75793460862977E-3</v>
      </c>
      <c r="D23" s="4">
        <v>2.3251905338838698E-3</v>
      </c>
      <c r="E23" s="4">
        <v>2.2699410361903E-3</v>
      </c>
      <c r="F23" s="4">
        <v>1.3689505019491199E-3</v>
      </c>
      <c r="G23" s="4">
        <f t="shared" si="2"/>
        <v>7.75793460862977E-3</v>
      </c>
      <c r="H23" s="2" t="str">
        <f t="shared" si="3"/>
        <v>ftllama3.1</v>
      </c>
      <c r="I23" s="4">
        <v>7.75793460862977E-3</v>
      </c>
      <c r="J23" s="2" t="s">
        <v>2</v>
      </c>
    </row>
    <row r="24" spans="1:10" x14ac:dyDescent="0.2">
      <c r="A24" s="2">
        <v>23</v>
      </c>
      <c r="B24" s="2">
        <v>92</v>
      </c>
      <c r="C24" s="4">
        <v>4.9713671074381799E-3</v>
      </c>
      <c r="D24" s="4">
        <v>7.8186319941390004E-4</v>
      </c>
      <c r="E24" s="4">
        <v>5.0502249505370803E-3</v>
      </c>
      <c r="F24" s="4">
        <v>6.9742782507089998E-4</v>
      </c>
      <c r="G24" s="4">
        <f t="shared" si="2"/>
        <v>5.0502249505370803E-3</v>
      </c>
      <c r="H24" s="2" t="str">
        <f t="shared" si="3"/>
        <v>llama3.1</v>
      </c>
      <c r="I24" s="4">
        <v>4.9713671074381799E-3</v>
      </c>
      <c r="J24" s="2" t="s">
        <v>2</v>
      </c>
    </row>
    <row r="25" spans="1:10" x14ac:dyDescent="0.2">
      <c r="A25" s="2">
        <v>24</v>
      </c>
      <c r="B25" s="2">
        <v>93</v>
      </c>
      <c r="C25" s="4">
        <v>0</v>
      </c>
      <c r="D25" s="4">
        <v>1.281699398533E-4</v>
      </c>
      <c r="E25" s="4">
        <v>0</v>
      </c>
      <c r="F25" s="4">
        <v>9.6837511020000006E-5</v>
      </c>
      <c r="G25" s="4">
        <f t="shared" si="2"/>
        <v>1.281699398533E-4</v>
      </c>
      <c r="H25" s="2" t="str">
        <f t="shared" si="3"/>
        <v>ftphi4</v>
      </c>
      <c r="I25" s="4">
        <v>9.6837511020000006E-5</v>
      </c>
      <c r="J25" s="2" t="s">
        <v>7</v>
      </c>
    </row>
    <row r="26" spans="1:10" x14ac:dyDescent="0.2">
      <c r="A26" s="2">
        <v>25</v>
      </c>
      <c r="B26" s="2">
        <v>94</v>
      </c>
      <c r="C26" s="4">
        <v>0</v>
      </c>
      <c r="D26" s="4">
        <v>1.1390188176720001E-4</v>
      </c>
      <c r="E26" s="4">
        <v>0</v>
      </c>
      <c r="F26" s="4">
        <v>0</v>
      </c>
      <c r="G26" s="4">
        <f t="shared" si="2"/>
        <v>1.1390188176720001E-4</v>
      </c>
      <c r="H26" s="2" t="str">
        <f t="shared" si="3"/>
        <v>ftphi4</v>
      </c>
      <c r="I26" s="4">
        <v>1.1390188176720001E-4</v>
      </c>
      <c r="J26" s="2" t="s">
        <v>3</v>
      </c>
    </row>
    <row r="27" spans="1:10" x14ac:dyDescent="0.2">
      <c r="C27" s="5"/>
      <c r="D27" s="5"/>
      <c r="E27" s="5"/>
      <c r="F27" s="5"/>
      <c r="G27" s="5"/>
      <c r="I27" s="5"/>
    </row>
    <row r="28" spans="1:10" x14ac:dyDescent="0.2">
      <c r="C28" s="11">
        <f>AVERAGE(C2:C26)</f>
        <v>1.060176897119161E-3</v>
      </c>
      <c r="D28" s="4">
        <f>AVERAGE(D2:D26)</f>
        <v>6.3546824069427715E-4</v>
      </c>
      <c r="E28" s="4">
        <f>AVERAGE(E2:E26)</f>
        <v>1.0396355369926525E-3</v>
      </c>
      <c r="F28" s="4">
        <f>AVERAGE(F2:F26)</f>
        <v>4.9034636248169007E-4</v>
      </c>
      <c r="G28" s="11">
        <f>AVERAGE(G2:G26)</f>
        <v>1.3177502370173367E-3</v>
      </c>
      <c r="H28" s="9"/>
      <c r="I28" s="9">
        <f>AVERAGE(I2:I26)</f>
        <v>1.2747172204378432E-3</v>
      </c>
    </row>
  </sheetData>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5EACF-A3C1-4745-A9FD-9F4EBA06AEF8}">
  <dimension ref="A1:M98"/>
  <sheetViews>
    <sheetView tabSelected="1" workbookViewId="0">
      <pane xSplit="2" ySplit="1" topLeftCell="D2" activePane="bottomRight" state="frozen"/>
      <selection pane="topRight" activeCell="B1" sqref="B1"/>
      <selection pane="bottomLeft" activeCell="A2" sqref="A2"/>
      <selection pane="bottomRight" activeCell="M19" sqref="M19"/>
    </sheetView>
  </sheetViews>
  <sheetFormatPr baseColWidth="10" defaultRowHeight="16" x14ac:dyDescent="0.2"/>
  <cols>
    <col min="1" max="1" width="4" bestFit="1" customWidth="1"/>
    <col min="2" max="2" width="3.6640625" hidden="1" customWidth="1"/>
    <col min="3" max="3" width="6.1640625" hidden="1" customWidth="1"/>
    <col min="4" max="7" width="12.1640625" bestFit="1" customWidth="1"/>
    <col min="8" max="8" width="12.1640625" hidden="1" customWidth="1"/>
    <col min="9" max="9" width="10.5" hidden="1" customWidth="1"/>
    <col min="10" max="10" width="12.1640625" bestFit="1" customWidth="1"/>
    <col min="11" max="11" width="12.6640625" bestFit="1" customWidth="1"/>
    <col min="12" max="12" width="9.6640625" bestFit="1" customWidth="1"/>
  </cols>
  <sheetData>
    <row r="1" spans="1:12" x14ac:dyDescent="0.2">
      <c r="A1" t="s">
        <v>0</v>
      </c>
      <c r="B1" s="16" t="s">
        <v>12</v>
      </c>
      <c r="C1" s="16" t="s">
        <v>342</v>
      </c>
      <c r="D1" s="16" t="s">
        <v>2</v>
      </c>
      <c r="E1" s="16" t="s">
        <v>3</v>
      </c>
      <c r="F1" s="16" t="s">
        <v>6</v>
      </c>
      <c r="G1" s="16" t="s">
        <v>7</v>
      </c>
      <c r="H1" s="16" t="s">
        <v>8</v>
      </c>
      <c r="I1" s="16" t="s">
        <v>9</v>
      </c>
      <c r="J1" s="16" t="s">
        <v>4</v>
      </c>
      <c r="K1" s="16" t="s">
        <v>5</v>
      </c>
      <c r="L1" s="16" t="s">
        <v>363</v>
      </c>
    </row>
    <row r="2" spans="1:12" x14ac:dyDescent="0.2">
      <c r="A2">
        <v>1</v>
      </c>
      <c r="B2">
        <v>1</v>
      </c>
      <c r="C2">
        <v>1</v>
      </c>
      <c r="D2">
        <v>1.94</v>
      </c>
      <c r="E2">
        <v>2.06</v>
      </c>
      <c r="F2">
        <v>2.06</v>
      </c>
      <c r="G2">
        <v>2.11</v>
      </c>
      <c r="H2">
        <v>2.11</v>
      </c>
      <c r="I2" t="str">
        <f>IF(H2=G2,$G$1,IF(H2=F2,$F$1,IF(H2=E2,$E$1,IF(H2=D2,$D$1,""))))</f>
        <v>phi4</v>
      </c>
      <c r="J2">
        <v>2.11</v>
      </c>
      <c r="K2" t="s">
        <v>7</v>
      </c>
      <c r="L2" s="93">
        <f>IF(I2=K2,0,1)</f>
        <v>0</v>
      </c>
    </row>
    <row r="3" spans="1:12" x14ac:dyDescent="0.2">
      <c r="A3">
        <v>2</v>
      </c>
      <c r="B3">
        <v>2</v>
      </c>
      <c r="C3">
        <v>1</v>
      </c>
      <c r="D3">
        <v>2.2200000000000002</v>
      </c>
      <c r="E3">
        <v>2.44</v>
      </c>
      <c r="F3">
        <v>3.72</v>
      </c>
      <c r="G3">
        <v>3.06</v>
      </c>
      <c r="H3">
        <v>3.72</v>
      </c>
      <c r="I3" t="str">
        <f t="shared" ref="I3:I66" si="0">IF(H3=G3,$G$1,IF(H3=F3,$F$1,IF(H3=E3,$E$1,IF(H3=D3,$D$1,""))))</f>
        <v>llama3.1</v>
      </c>
      <c r="J3">
        <v>2.44</v>
      </c>
      <c r="K3" s="93" t="s">
        <v>3</v>
      </c>
      <c r="L3" s="93">
        <v>0</v>
      </c>
    </row>
    <row r="4" spans="1:12" x14ac:dyDescent="0.2">
      <c r="A4">
        <v>3</v>
      </c>
      <c r="B4">
        <v>3</v>
      </c>
      <c r="C4">
        <v>1</v>
      </c>
      <c r="D4">
        <v>3.61</v>
      </c>
      <c r="E4">
        <v>2.2799999999999998</v>
      </c>
      <c r="F4">
        <v>2.94</v>
      </c>
      <c r="G4">
        <v>2.56</v>
      </c>
      <c r="H4">
        <v>3.61</v>
      </c>
      <c r="I4" t="str">
        <f t="shared" si="0"/>
        <v>ftllama3.1</v>
      </c>
      <c r="J4">
        <v>2.56</v>
      </c>
      <c r="K4" s="93" t="s">
        <v>7</v>
      </c>
      <c r="L4" s="93">
        <v>0</v>
      </c>
    </row>
    <row r="5" spans="1:12" x14ac:dyDescent="0.2">
      <c r="A5">
        <v>4</v>
      </c>
      <c r="B5">
        <v>4</v>
      </c>
      <c r="C5">
        <v>0</v>
      </c>
      <c r="D5">
        <v>4.72</v>
      </c>
      <c r="E5">
        <v>3.39</v>
      </c>
      <c r="F5">
        <v>4.28</v>
      </c>
      <c r="G5">
        <v>2.94</v>
      </c>
      <c r="H5">
        <v>4.72</v>
      </c>
      <c r="I5" t="str">
        <f t="shared" si="0"/>
        <v>ftllama3.1</v>
      </c>
      <c r="J5">
        <v>4.72</v>
      </c>
      <c r="K5" t="s">
        <v>2</v>
      </c>
      <c r="L5">
        <f t="shared" ref="L5:L66" si="1">IF(I5=K5,0,1)</f>
        <v>0</v>
      </c>
    </row>
    <row r="6" spans="1:12" x14ac:dyDescent="0.2">
      <c r="A6">
        <v>5</v>
      </c>
      <c r="B6">
        <v>5</v>
      </c>
      <c r="C6">
        <v>0</v>
      </c>
      <c r="D6">
        <v>5</v>
      </c>
      <c r="E6">
        <v>4.4400000000000004</v>
      </c>
      <c r="F6">
        <v>4.5</v>
      </c>
      <c r="G6">
        <v>4</v>
      </c>
      <c r="H6">
        <v>5</v>
      </c>
      <c r="I6" t="str">
        <f t="shared" si="0"/>
        <v>ftllama3.1</v>
      </c>
      <c r="J6">
        <v>5</v>
      </c>
      <c r="K6" t="s">
        <v>2</v>
      </c>
      <c r="L6">
        <f t="shared" si="1"/>
        <v>0</v>
      </c>
    </row>
    <row r="7" spans="1:12" x14ac:dyDescent="0.2">
      <c r="A7">
        <v>6</v>
      </c>
      <c r="B7">
        <v>6</v>
      </c>
      <c r="C7">
        <v>0</v>
      </c>
      <c r="D7">
        <v>4.8899999999999997</v>
      </c>
      <c r="E7">
        <v>3.44</v>
      </c>
      <c r="F7">
        <v>4.22</v>
      </c>
      <c r="G7">
        <v>2.78</v>
      </c>
      <c r="H7">
        <v>4.8899999999999997</v>
      </c>
      <c r="I7" t="str">
        <f t="shared" si="0"/>
        <v>ftllama3.1</v>
      </c>
      <c r="J7">
        <v>4.8899999999999997</v>
      </c>
      <c r="K7" t="s">
        <v>2</v>
      </c>
      <c r="L7">
        <f t="shared" si="1"/>
        <v>0</v>
      </c>
    </row>
    <row r="8" spans="1:12" x14ac:dyDescent="0.2">
      <c r="A8">
        <v>7</v>
      </c>
      <c r="B8">
        <v>7</v>
      </c>
      <c r="C8">
        <v>0</v>
      </c>
      <c r="D8">
        <v>4.78</v>
      </c>
      <c r="E8">
        <v>4.28</v>
      </c>
      <c r="F8">
        <v>4.83</v>
      </c>
      <c r="G8">
        <v>4.3899999999999997</v>
      </c>
      <c r="H8">
        <v>4.83</v>
      </c>
      <c r="I8" t="str">
        <f t="shared" si="0"/>
        <v>llama3.1</v>
      </c>
      <c r="J8">
        <v>4.78</v>
      </c>
      <c r="K8" s="93" t="s">
        <v>2</v>
      </c>
      <c r="L8">
        <f t="shared" si="1"/>
        <v>1</v>
      </c>
    </row>
    <row r="9" spans="1:12" x14ac:dyDescent="0.2">
      <c r="A9">
        <v>8</v>
      </c>
      <c r="B9">
        <v>8</v>
      </c>
      <c r="C9">
        <v>0</v>
      </c>
      <c r="D9">
        <v>5</v>
      </c>
      <c r="E9">
        <v>4.22</v>
      </c>
      <c r="F9">
        <v>4.78</v>
      </c>
      <c r="G9">
        <v>3.89</v>
      </c>
      <c r="H9">
        <v>5</v>
      </c>
      <c r="I9" t="str">
        <f t="shared" si="0"/>
        <v>ftllama3.1</v>
      </c>
      <c r="J9">
        <v>5</v>
      </c>
      <c r="K9" t="s">
        <v>2</v>
      </c>
      <c r="L9">
        <f t="shared" si="1"/>
        <v>0</v>
      </c>
    </row>
    <row r="10" spans="1:12" x14ac:dyDescent="0.2">
      <c r="A10">
        <v>9</v>
      </c>
      <c r="B10">
        <v>9</v>
      </c>
      <c r="C10">
        <v>0</v>
      </c>
      <c r="D10">
        <v>4.5599999999999996</v>
      </c>
      <c r="E10">
        <v>4.17</v>
      </c>
      <c r="F10">
        <v>4.5</v>
      </c>
      <c r="G10">
        <v>4.17</v>
      </c>
      <c r="H10">
        <v>4.5599999999999996</v>
      </c>
      <c r="I10" t="str">
        <f t="shared" si="0"/>
        <v>ftllama3.1</v>
      </c>
      <c r="J10">
        <v>4.17</v>
      </c>
      <c r="K10" s="93" t="s">
        <v>7</v>
      </c>
      <c r="L10">
        <f t="shared" si="1"/>
        <v>1</v>
      </c>
    </row>
    <row r="11" spans="1:12" x14ac:dyDescent="0.2">
      <c r="A11">
        <v>10</v>
      </c>
      <c r="B11">
        <v>10</v>
      </c>
      <c r="C11">
        <v>0</v>
      </c>
      <c r="D11">
        <v>4.1100000000000003</v>
      </c>
      <c r="E11">
        <v>3.33</v>
      </c>
      <c r="F11">
        <v>3.83</v>
      </c>
      <c r="G11">
        <v>1.22</v>
      </c>
      <c r="H11">
        <v>4.1100000000000003</v>
      </c>
      <c r="I11" t="str">
        <f t="shared" si="0"/>
        <v>ftllama3.1</v>
      </c>
      <c r="J11">
        <v>4.1100000000000003</v>
      </c>
      <c r="K11" t="s">
        <v>2</v>
      </c>
      <c r="L11">
        <f t="shared" si="1"/>
        <v>0</v>
      </c>
    </row>
    <row r="12" spans="1:12" x14ac:dyDescent="0.2">
      <c r="A12">
        <v>11</v>
      </c>
      <c r="B12">
        <v>11</v>
      </c>
      <c r="C12">
        <v>0</v>
      </c>
      <c r="D12">
        <v>4.3899999999999997</v>
      </c>
      <c r="E12">
        <v>4.67</v>
      </c>
      <c r="F12">
        <v>3.56</v>
      </c>
      <c r="G12">
        <v>1.17</v>
      </c>
      <c r="H12">
        <v>4.67</v>
      </c>
      <c r="I12" t="str">
        <f t="shared" si="0"/>
        <v>ftphi4</v>
      </c>
      <c r="J12">
        <v>4.67</v>
      </c>
      <c r="K12" t="s">
        <v>3</v>
      </c>
      <c r="L12">
        <f t="shared" si="1"/>
        <v>0</v>
      </c>
    </row>
    <row r="13" spans="1:12" x14ac:dyDescent="0.2">
      <c r="A13">
        <v>12</v>
      </c>
      <c r="B13">
        <v>12</v>
      </c>
      <c r="C13">
        <v>0</v>
      </c>
      <c r="D13">
        <v>3.89</v>
      </c>
      <c r="E13">
        <v>3.5</v>
      </c>
      <c r="F13">
        <v>3.89</v>
      </c>
      <c r="G13">
        <v>2.78</v>
      </c>
      <c r="H13">
        <v>3.89</v>
      </c>
      <c r="I13" t="str">
        <f t="shared" si="0"/>
        <v>llama3.1</v>
      </c>
      <c r="J13">
        <v>2.78</v>
      </c>
      <c r="K13" s="93" t="s">
        <v>7</v>
      </c>
      <c r="L13">
        <f t="shared" si="1"/>
        <v>1</v>
      </c>
    </row>
    <row r="14" spans="1:12" x14ac:dyDescent="0.2">
      <c r="A14">
        <v>13</v>
      </c>
      <c r="B14">
        <v>13</v>
      </c>
      <c r="C14">
        <v>0</v>
      </c>
      <c r="D14">
        <v>3.94</v>
      </c>
      <c r="E14">
        <v>3.28</v>
      </c>
      <c r="F14">
        <v>4.17</v>
      </c>
      <c r="G14">
        <v>1.44</v>
      </c>
      <c r="H14">
        <v>4.17</v>
      </c>
      <c r="I14" t="str">
        <f t="shared" si="0"/>
        <v>llama3.1</v>
      </c>
      <c r="J14">
        <v>3.28</v>
      </c>
      <c r="K14" s="93" t="s">
        <v>3</v>
      </c>
      <c r="L14">
        <f t="shared" si="1"/>
        <v>1</v>
      </c>
    </row>
    <row r="15" spans="1:12" x14ac:dyDescent="0.2">
      <c r="A15">
        <v>14</v>
      </c>
      <c r="B15">
        <v>14</v>
      </c>
      <c r="C15">
        <v>0</v>
      </c>
      <c r="D15">
        <v>3.78</v>
      </c>
      <c r="E15">
        <v>1.5</v>
      </c>
      <c r="F15">
        <v>1.17</v>
      </c>
      <c r="G15">
        <v>1.61</v>
      </c>
      <c r="H15">
        <v>3.78</v>
      </c>
      <c r="I15" t="str">
        <f t="shared" si="0"/>
        <v>ftllama3.1</v>
      </c>
      <c r="J15">
        <v>1.5</v>
      </c>
      <c r="K15" s="93" t="s">
        <v>3</v>
      </c>
      <c r="L15">
        <f t="shared" si="1"/>
        <v>1</v>
      </c>
    </row>
    <row r="16" spans="1:12" x14ac:dyDescent="0.2">
      <c r="A16">
        <v>15</v>
      </c>
      <c r="B16">
        <v>15</v>
      </c>
      <c r="C16">
        <v>0</v>
      </c>
      <c r="D16">
        <v>5</v>
      </c>
      <c r="E16">
        <v>4</v>
      </c>
      <c r="F16">
        <v>2.2799999999999998</v>
      </c>
      <c r="G16">
        <v>1.39</v>
      </c>
      <c r="H16">
        <v>5</v>
      </c>
      <c r="I16" t="str">
        <f t="shared" si="0"/>
        <v>ftllama3.1</v>
      </c>
      <c r="J16">
        <v>5</v>
      </c>
      <c r="K16" t="s">
        <v>2</v>
      </c>
      <c r="L16">
        <f t="shared" si="1"/>
        <v>0</v>
      </c>
    </row>
    <row r="17" spans="1:12" x14ac:dyDescent="0.2">
      <c r="A17">
        <v>16</v>
      </c>
      <c r="B17">
        <v>16</v>
      </c>
      <c r="C17">
        <v>0</v>
      </c>
      <c r="D17">
        <v>4.9400000000000004</v>
      </c>
      <c r="E17">
        <v>4.4400000000000004</v>
      </c>
      <c r="F17">
        <v>4.5</v>
      </c>
      <c r="G17">
        <v>1.89</v>
      </c>
      <c r="H17">
        <v>4.9400000000000004</v>
      </c>
      <c r="I17" t="str">
        <f t="shared" si="0"/>
        <v>ftllama3.1</v>
      </c>
      <c r="J17">
        <v>4.9400000000000004</v>
      </c>
      <c r="K17" t="s">
        <v>2</v>
      </c>
      <c r="L17">
        <f t="shared" si="1"/>
        <v>0</v>
      </c>
    </row>
    <row r="18" spans="1:12" x14ac:dyDescent="0.2">
      <c r="A18">
        <v>17</v>
      </c>
      <c r="B18">
        <v>17</v>
      </c>
      <c r="C18">
        <v>0</v>
      </c>
      <c r="D18">
        <v>4</v>
      </c>
      <c r="E18">
        <v>4.33</v>
      </c>
      <c r="F18">
        <v>4.0599999999999996</v>
      </c>
      <c r="G18">
        <v>1.39</v>
      </c>
      <c r="H18">
        <v>4.33</v>
      </c>
      <c r="I18" t="str">
        <f t="shared" si="0"/>
        <v>ftphi4</v>
      </c>
      <c r="J18">
        <v>4.33</v>
      </c>
      <c r="K18" t="s">
        <v>3</v>
      </c>
      <c r="L18">
        <f t="shared" si="1"/>
        <v>0</v>
      </c>
    </row>
    <row r="19" spans="1:12" x14ac:dyDescent="0.2">
      <c r="A19">
        <v>18</v>
      </c>
      <c r="B19">
        <v>18</v>
      </c>
      <c r="C19">
        <v>0</v>
      </c>
      <c r="D19">
        <v>5</v>
      </c>
      <c r="E19">
        <v>4.5</v>
      </c>
      <c r="F19">
        <v>2.67</v>
      </c>
      <c r="G19">
        <v>1.1100000000000001</v>
      </c>
      <c r="H19">
        <v>5</v>
      </c>
      <c r="I19" t="str">
        <f t="shared" si="0"/>
        <v>ftllama3.1</v>
      </c>
      <c r="J19">
        <v>4.5</v>
      </c>
      <c r="K19" s="93" t="s">
        <v>3</v>
      </c>
      <c r="L19">
        <f t="shared" si="1"/>
        <v>1</v>
      </c>
    </row>
    <row r="20" spans="1:12" x14ac:dyDescent="0.2">
      <c r="A20">
        <v>19</v>
      </c>
      <c r="B20">
        <v>19</v>
      </c>
      <c r="C20">
        <v>0</v>
      </c>
      <c r="D20">
        <v>4.5</v>
      </c>
      <c r="E20">
        <v>4.1100000000000003</v>
      </c>
      <c r="F20">
        <v>4.17</v>
      </c>
      <c r="G20">
        <v>1.78</v>
      </c>
      <c r="H20">
        <v>4.5</v>
      </c>
      <c r="I20" t="str">
        <f t="shared" si="0"/>
        <v>ftllama3.1</v>
      </c>
      <c r="J20">
        <v>4.5</v>
      </c>
      <c r="K20" t="s">
        <v>2</v>
      </c>
      <c r="L20">
        <f t="shared" si="1"/>
        <v>0</v>
      </c>
    </row>
    <row r="21" spans="1:12" x14ac:dyDescent="0.2">
      <c r="A21">
        <v>20</v>
      </c>
      <c r="B21">
        <v>20</v>
      </c>
      <c r="C21">
        <v>0</v>
      </c>
      <c r="D21">
        <v>4.67</v>
      </c>
      <c r="E21">
        <v>4.78</v>
      </c>
      <c r="F21">
        <v>4.4400000000000004</v>
      </c>
      <c r="G21">
        <v>1.17</v>
      </c>
      <c r="H21">
        <v>4.78</v>
      </c>
      <c r="I21" t="str">
        <f t="shared" si="0"/>
        <v>ftphi4</v>
      </c>
      <c r="J21">
        <v>4.78</v>
      </c>
      <c r="K21" t="s">
        <v>3</v>
      </c>
      <c r="L21">
        <f t="shared" si="1"/>
        <v>0</v>
      </c>
    </row>
    <row r="22" spans="1:12" x14ac:dyDescent="0.2">
      <c r="A22">
        <v>21</v>
      </c>
      <c r="B22">
        <v>21</v>
      </c>
      <c r="C22">
        <v>0</v>
      </c>
      <c r="D22">
        <v>4.33</v>
      </c>
      <c r="E22">
        <v>4.4400000000000004</v>
      </c>
      <c r="F22">
        <v>3.06</v>
      </c>
      <c r="G22">
        <v>1.67</v>
      </c>
      <c r="H22">
        <v>4.4400000000000004</v>
      </c>
      <c r="I22" t="str">
        <f t="shared" si="0"/>
        <v>ftphi4</v>
      </c>
      <c r="J22">
        <v>4.33</v>
      </c>
      <c r="K22" s="93" t="s">
        <v>2</v>
      </c>
      <c r="L22">
        <f t="shared" si="1"/>
        <v>1</v>
      </c>
    </row>
    <row r="23" spans="1:12" x14ac:dyDescent="0.2">
      <c r="A23">
        <v>22</v>
      </c>
      <c r="B23">
        <v>22</v>
      </c>
      <c r="C23">
        <v>0</v>
      </c>
      <c r="D23">
        <v>4.78</v>
      </c>
      <c r="E23">
        <v>4.72</v>
      </c>
      <c r="F23">
        <v>4.72</v>
      </c>
      <c r="G23">
        <v>1</v>
      </c>
      <c r="H23">
        <v>4.78</v>
      </c>
      <c r="I23" t="str">
        <f t="shared" si="0"/>
        <v>ftllama3.1</v>
      </c>
      <c r="J23">
        <v>4.72</v>
      </c>
      <c r="K23" s="93" t="s">
        <v>3</v>
      </c>
      <c r="L23">
        <f t="shared" si="1"/>
        <v>1</v>
      </c>
    </row>
    <row r="24" spans="1:12" x14ac:dyDescent="0.2">
      <c r="A24">
        <v>23</v>
      </c>
      <c r="B24">
        <v>23</v>
      </c>
      <c r="C24">
        <v>0</v>
      </c>
      <c r="D24">
        <v>5</v>
      </c>
      <c r="E24">
        <v>4.72</v>
      </c>
      <c r="F24">
        <v>4.5599999999999996</v>
      </c>
      <c r="G24">
        <v>1</v>
      </c>
      <c r="H24">
        <v>5</v>
      </c>
      <c r="I24" t="str">
        <f t="shared" si="0"/>
        <v>ftllama3.1</v>
      </c>
      <c r="J24">
        <v>4.72</v>
      </c>
      <c r="K24" s="93" t="s">
        <v>3</v>
      </c>
      <c r="L24">
        <f t="shared" si="1"/>
        <v>1</v>
      </c>
    </row>
    <row r="25" spans="1:12" x14ac:dyDescent="0.2">
      <c r="A25">
        <v>24</v>
      </c>
      <c r="B25">
        <v>24</v>
      </c>
      <c r="C25">
        <v>0</v>
      </c>
      <c r="D25">
        <v>4.1100000000000003</v>
      </c>
      <c r="E25">
        <v>3.56</v>
      </c>
      <c r="F25">
        <v>3.94</v>
      </c>
      <c r="G25">
        <v>1.17</v>
      </c>
      <c r="H25">
        <v>4.1100000000000003</v>
      </c>
      <c r="I25" t="str">
        <f t="shared" si="0"/>
        <v>ftllama3.1</v>
      </c>
      <c r="J25">
        <v>3.56</v>
      </c>
      <c r="K25" s="93" t="s">
        <v>3</v>
      </c>
      <c r="L25">
        <f t="shared" si="1"/>
        <v>1</v>
      </c>
    </row>
    <row r="26" spans="1:12" x14ac:dyDescent="0.2">
      <c r="A26">
        <v>25</v>
      </c>
      <c r="B26">
        <v>25</v>
      </c>
      <c r="C26">
        <v>0</v>
      </c>
      <c r="D26">
        <v>4.3899999999999997</v>
      </c>
      <c r="E26">
        <v>4.72</v>
      </c>
      <c r="F26">
        <v>3.5</v>
      </c>
      <c r="G26">
        <v>1.06</v>
      </c>
      <c r="H26">
        <v>4.72</v>
      </c>
      <c r="I26" t="str">
        <f t="shared" si="0"/>
        <v>ftphi4</v>
      </c>
      <c r="J26">
        <v>4.72</v>
      </c>
      <c r="K26" t="s">
        <v>3</v>
      </c>
      <c r="L26">
        <f t="shared" si="1"/>
        <v>0</v>
      </c>
    </row>
    <row r="27" spans="1:12" x14ac:dyDescent="0.2">
      <c r="A27">
        <v>26</v>
      </c>
      <c r="B27">
        <v>26</v>
      </c>
      <c r="C27">
        <v>0</v>
      </c>
      <c r="D27">
        <v>3.67</v>
      </c>
      <c r="E27">
        <v>3.39</v>
      </c>
      <c r="F27">
        <v>3.17</v>
      </c>
      <c r="G27">
        <v>2.11</v>
      </c>
      <c r="H27">
        <v>3.67</v>
      </c>
      <c r="I27" t="str">
        <f t="shared" si="0"/>
        <v>ftllama3.1</v>
      </c>
      <c r="J27">
        <v>3.67</v>
      </c>
      <c r="K27" t="s">
        <v>2</v>
      </c>
      <c r="L27">
        <f t="shared" si="1"/>
        <v>0</v>
      </c>
    </row>
    <row r="28" spans="1:12" x14ac:dyDescent="0.2">
      <c r="A28">
        <v>27</v>
      </c>
      <c r="B28">
        <v>27</v>
      </c>
      <c r="C28">
        <v>0</v>
      </c>
      <c r="D28">
        <v>4.5599999999999996</v>
      </c>
      <c r="E28">
        <v>3.5</v>
      </c>
      <c r="F28">
        <v>3.78</v>
      </c>
      <c r="G28">
        <v>1.61</v>
      </c>
      <c r="H28">
        <v>4.5599999999999996</v>
      </c>
      <c r="I28" t="str">
        <f t="shared" si="0"/>
        <v>ftllama3.1</v>
      </c>
      <c r="J28">
        <v>1.61</v>
      </c>
      <c r="K28" s="93" t="s">
        <v>7</v>
      </c>
      <c r="L28">
        <f t="shared" si="1"/>
        <v>1</v>
      </c>
    </row>
    <row r="29" spans="1:12" x14ac:dyDescent="0.2">
      <c r="A29">
        <v>28</v>
      </c>
      <c r="B29">
        <v>28</v>
      </c>
      <c r="C29">
        <v>0</v>
      </c>
      <c r="D29">
        <v>4.5599999999999996</v>
      </c>
      <c r="E29">
        <v>4.28</v>
      </c>
      <c r="F29">
        <v>4.78</v>
      </c>
      <c r="G29">
        <v>1.28</v>
      </c>
      <c r="H29">
        <v>4.78</v>
      </c>
      <c r="I29" t="str">
        <f t="shared" si="0"/>
        <v>llama3.1</v>
      </c>
      <c r="J29">
        <v>4.5599999999999996</v>
      </c>
      <c r="K29" s="93" t="s">
        <v>2</v>
      </c>
      <c r="L29">
        <f t="shared" si="1"/>
        <v>1</v>
      </c>
    </row>
    <row r="30" spans="1:12" x14ac:dyDescent="0.2">
      <c r="A30">
        <v>29</v>
      </c>
      <c r="B30">
        <v>29</v>
      </c>
      <c r="C30">
        <v>0</v>
      </c>
      <c r="D30">
        <v>4.9400000000000004</v>
      </c>
      <c r="E30">
        <v>4</v>
      </c>
      <c r="F30">
        <v>4.8899999999999997</v>
      </c>
      <c r="G30">
        <v>1.94</v>
      </c>
      <c r="H30">
        <v>4.9400000000000004</v>
      </c>
      <c r="I30" t="str">
        <f t="shared" si="0"/>
        <v>ftllama3.1</v>
      </c>
      <c r="J30">
        <v>1.94</v>
      </c>
      <c r="K30" s="93" t="s">
        <v>7</v>
      </c>
      <c r="L30">
        <f t="shared" si="1"/>
        <v>1</v>
      </c>
    </row>
    <row r="31" spans="1:12" x14ac:dyDescent="0.2">
      <c r="A31">
        <v>30</v>
      </c>
      <c r="B31">
        <v>30</v>
      </c>
      <c r="C31">
        <v>0</v>
      </c>
      <c r="D31">
        <v>3.61</v>
      </c>
      <c r="E31">
        <v>2.78</v>
      </c>
      <c r="F31">
        <v>4.17</v>
      </c>
      <c r="G31">
        <v>3</v>
      </c>
      <c r="H31">
        <v>4.17</v>
      </c>
      <c r="I31" t="str">
        <f t="shared" si="0"/>
        <v>llama3.1</v>
      </c>
      <c r="J31">
        <v>3</v>
      </c>
      <c r="K31" s="93" t="s">
        <v>7</v>
      </c>
      <c r="L31">
        <f t="shared" si="1"/>
        <v>1</v>
      </c>
    </row>
    <row r="32" spans="1:12" x14ac:dyDescent="0.2">
      <c r="A32">
        <v>31</v>
      </c>
      <c r="B32">
        <v>31</v>
      </c>
      <c r="C32">
        <v>0</v>
      </c>
      <c r="D32">
        <v>3.67</v>
      </c>
      <c r="E32">
        <v>3.94</v>
      </c>
      <c r="F32">
        <v>4.5</v>
      </c>
      <c r="G32">
        <v>1.61</v>
      </c>
      <c r="H32">
        <v>4.5</v>
      </c>
      <c r="I32" t="str">
        <f t="shared" si="0"/>
        <v>llama3.1</v>
      </c>
      <c r="J32">
        <v>3.67</v>
      </c>
      <c r="K32" s="93" t="s">
        <v>2</v>
      </c>
      <c r="L32">
        <f t="shared" si="1"/>
        <v>1</v>
      </c>
    </row>
    <row r="33" spans="1:12" x14ac:dyDescent="0.2">
      <c r="A33">
        <v>32</v>
      </c>
      <c r="B33">
        <v>32</v>
      </c>
      <c r="C33">
        <v>0</v>
      </c>
      <c r="D33">
        <v>4.17</v>
      </c>
      <c r="E33">
        <v>4.1100000000000003</v>
      </c>
      <c r="F33">
        <v>2.72</v>
      </c>
      <c r="G33">
        <v>1.56</v>
      </c>
      <c r="H33">
        <v>4.17</v>
      </c>
      <c r="I33" t="str">
        <f t="shared" si="0"/>
        <v>ftllama3.1</v>
      </c>
      <c r="J33">
        <v>4.17</v>
      </c>
      <c r="K33" t="s">
        <v>2</v>
      </c>
      <c r="L33">
        <f t="shared" si="1"/>
        <v>0</v>
      </c>
    </row>
    <row r="34" spans="1:12" x14ac:dyDescent="0.2">
      <c r="A34">
        <v>33</v>
      </c>
      <c r="B34">
        <v>33</v>
      </c>
      <c r="C34">
        <v>0</v>
      </c>
      <c r="D34">
        <v>4.1100000000000003</v>
      </c>
      <c r="E34">
        <v>3.89</v>
      </c>
      <c r="F34">
        <v>4.28</v>
      </c>
      <c r="G34">
        <v>3.94</v>
      </c>
      <c r="H34">
        <v>4.28</v>
      </c>
      <c r="I34" t="str">
        <f t="shared" si="0"/>
        <v>llama3.1</v>
      </c>
      <c r="J34">
        <v>3.89</v>
      </c>
      <c r="K34" s="93" t="s">
        <v>3</v>
      </c>
      <c r="L34">
        <f t="shared" si="1"/>
        <v>1</v>
      </c>
    </row>
    <row r="35" spans="1:12" x14ac:dyDescent="0.2">
      <c r="A35">
        <v>34</v>
      </c>
      <c r="B35">
        <v>34</v>
      </c>
      <c r="C35">
        <v>0</v>
      </c>
      <c r="D35">
        <v>3.83</v>
      </c>
      <c r="E35">
        <v>3.83</v>
      </c>
      <c r="F35">
        <v>4.33</v>
      </c>
      <c r="G35">
        <v>1.39</v>
      </c>
      <c r="H35">
        <v>4.33</v>
      </c>
      <c r="I35" t="str">
        <f t="shared" si="0"/>
        <v>llama3.1</v>
      </c>
      <c r="J35">
        <v>1.39</v>
      </c>
      <c r="K35" s="93" t="s">
        <v>7</v>
      </c>
      <c r="L35">
        <f t="shared" si="1"/>
        <v>1</v>
      </c>
    </row>
    <row r="36" spans="1:12" x14ac:dyDescent="0.2">
      <c r="A36">
        <v>35</v>
      </c>
      <c r="B36">
        <v>35</v>
      </c>
      <c r="C36">
        <v>0</v>
      </c>
      <c r="D36">
        <v>4.6100000000000003</v>
      </c>
      <c r="E36">
        <v>4.17</v>
      </c>
      <c r="F36">
        <v>4.6100000000000003</v>
      </c>
      <c r="G36">
        <v>1.1100000000000001</v>
      </c>
      <c r="H36">
        <v>4.6100000000000003</v>
      </c>
      <c r="I36" t="str">
        <f t="shared" si="0"/>
        <v>llama3.1</v>
      </c>
      <c r="J36">
        <v>1.1100000000000001</v>
      </c>
      <c r="K36" s="93" t="s">
        <v>7</v>
      </c>
      <c r="L36">
        <f t="shared" si="1"/>
        <v>1</v>
      </c>
    </row>
    <row r="37" spans="1:12" x14ac:dyDescent="0.2">
      <c r="A37">
        <v>36</v>
      </c>
      <c r="B37">
        <v>36</v>
      </c>
      <c r="C37">
        <v>0</v>
      </c>
      <c r="D37">
        <v>3.67</v>
      </c>
      <c r="E37">
        <v>3.89</v>
      </c>
      <c r="F37">
        <v>4.0599999999999996</v>
      </c>
      <c r="G37">
        <v>2.33</v>
      </c>
      <c r="H37">
        <v>4.0599999999999996</v>
      </c>
      <c r="I37" t="str">
        <f t="shared" si="0"/>
        <v>llama3.1</v>
      </c>
      <c r="J37">
        <v>3.67</v>
      </c>
      <c r="K37" s="93" t="s">
        <v>2</v>
      </c>
      <c r="L37">
        <f t="shared" si="1"/>
        <v>1</v>
      </c>
    </row>
    <row r="38" spans="1:12" x14ac:dyDescent="0.2">
      <c r="A38">
        <v>37</v>
      </c>
      <c r="B38">
        <v>37</v>
      </c>
      <c r="C38">
        <v>0</v>
      </c>
      <c r="D38">
        <v>4.5</v>
      </c>
      <c r="E38">
        <v>4.5</v>
      </c>
      <c r="F38">
        <v>3.56</v>
      </c>
      <c r="G38">
        <v>3.89</v>
      </c>
      <c r="H38">
        <v>4.5</v>
      </c>
      <c r="I38" t="str">
        <f t="shared" si="0"/>
        <v>ftphi4</v>
      </c>
      <c r="J38">
        <v>3.89</v>
      </c>
      <c r="K38" s="93" t="s">
        <v>7</v>
      </c>
      <c r="L38">
        <f t="shared" si="1"/>
        <v>1</v>
      </c>
    </row>
    <row r="39" spans="1:12" x14ac:dyDescent="0.2">
      <c r="A39">
        <v>38</v>
      </c>
      <c r="B39">
        <v>38</v>
      </c>
      <c r="C39">
        <v>0</v>
      </c>
      <c r="D39">
        <v>3.39</v>
      </c>
      <c r="E39">
        <v>2.72</v>
      </c>
      <c r="F39">
        <v>4.17</v>
      </c>
      <c r="G39">
        <v>1.33</v>
      </c>
      <c r="H39">
        <v>4.17</v>
      </c>
      <c r="I39" t="str">
        <f t="shared" si="0"/>
        <v>llama3.1</v>
      </c>
      <c r="J39">
        <v>2.72</v>
      </c>
      <c r="K39" s="93" t="s">
        <v>3</v>
      </c>
      <c r="L39">
        <f t="shared" si="1"/>
        <v>1</v>
      </c>
    </row>
    <row r="40" spans="1:12" x14ac:dyDescent="0.2">
      <c r="A40">
        <v>39</v>
      </c>
      <c r="B40">
        <v>39</v>
      </c>
      <c r="C40">
        <v>0</v>
      </c>
      <c r="D40">
        <v>4.17</v>
      </c>
      <c r="E40">
        <v>3.72</v>
      </c>
      <c r="F40">
        <v>4.72</v>
      </c>
      <c r="G40">
        <v>3.39</v>
      </c>
      <c r="H40">
        <v>4.72</v>
      </c>
      <c r="I40" t="str">
        <f t="shared" si="0"/>
        <v>llama3.1</v>
      </c>
      <c r="J40">
        <v>4.17</v>
      </c>
      <c r="K40" s="93" t="s">
        <v>2</v>
      </c>
      <c r="L40">
        <f t="shared" si="1"/>
        <v>1</v>
      </c>
    </row>
    <row r="41" spans="1:12" x14ac:dyDescent="0.2">
      <c r="A41">
        <v>40</v>
      </c>
      <c r="B41">
        <v>40</v>
      </c>
      <c r="C41">
        <v>0</v>
      </c>
      <c r="D41">
        <v>2.78</v>
      </c>
      <c r="E41">
        <v>4.67</v>
      </c>
      <c r="F41">
        <v>4.3899999999999997</v>
      </c>
      <c r="G41">
        <v>3.06</v>
      </c>
      <c r="H41">
        <v>4.67</v>
      </c>
      <c r="I41" t="str">
        <f t="shared" si="0"/>
        <v>ftphi4</v>
      </c>
      <c r="J41">
        <v>2.78</v>
      </c>
      <c r="K41" s="93" t="s">
        <v>2</v>
      </c>
      <c r="L41">
        <f t="shared" si="1"/>
        <v>1</v>
      </c>
    </row>
    <row r="42" spans="1:12" x14ac:dyDescent="0.2">
      <c r="A42">
        <v>41</v>
      </c>
      <c r="B42">
        <v>41</v>
      </c>
      <c r="C42">
        <v>0</v>
      </c>
      <c r="D42">
        <v>4.22</v>
      </c>
      <c r="E42">
        <v>1.67</v>
      </c>
      <c r="F42">
        <v>4.22</v>
      </c>
      <c r="G42">
        <v>1.28</v>
      </c>
      <c r="H42">
        <v>4.22</v>
      </c>
      <c r="I42" t="str">
        <f t="shared" si="0"/>
        <v>llama3.1</v>
      </c>
      <c r="J42">
        <v>4.22</v>
      </c>
      <c r="K42" s="93" t="s">
        <v>2</v>
      </c>
      <c r="L42">
        <f t="shared" si="1"/>
        <v>1</v>
      </c>
    </row>
    <row r="43" spans="1:12" x14ac:dyDescent="0.2">
      <c r="A43">
        <v>42</v>
      </c>
      <c r="B43">
        <v>42</v>
      </c>
      <c r="C43">
        <v>0</v>
      </c>
      <c r="D43">
        <v>3.83</v>
      </c>
      <c r="E43">
        <v>2.39</v>
      </c>
      <c r="F43">
        <v>4.33</v>
      </c>
      <c r="G43">
        <v>1.5</v>
      </c>
      <c r="H43">
        <v>4.33</v>
      </c>
      <c r="I43" t="str">
        <f t="shared" si="0"/>
        <v>llama3.1</v>
      </c>
      <c r="J43">
        <v>3.83</v>
      </c>
      <c r="K43" s="93" t="s">
        <v>2</v>
      </c>
      <c r="L43">
        <f t="shared" si="1"/>
        <v>1</v>
      </c>
    </row>
    <row r="44" spans="1:12" x14ac:dyDescent="0.2">
      <c r="A44">
        <v>43</v>
      </c>
      <c r="B44">
        <v>43</v>
      </c>
      <c r="C44">
        <v>0</v>
      </c>
      <c r="D44">
        <v>3.67</v>
      </c>
      <c r="E44">
        <v>4.6100000000000003</v>
      </c>
      <c r="F44">
        <v>2.5</v>
      </c>
      <c r="G44">
        <v>2.89</v>
      </c>
      <c r="H44">
        <v>4.6100000000000003</v>
      </c>
      <c r="I44" t="str">
        <f t="shared" si="0"/>
        <v>ftphi4</v>
      </c>
      <c r="J44">
        <v>3.67</v>
      </c>
      <c r="K44" s="93" t="s">
        <v>2</v>
      </c>
      <c r="L44">
        <f t="shared" si="1"/>
        <v>1</v>
      </c>
    </row>
    <row r="45" spans="1:12" x14ac:dyDescent="0.2">
      <c r="A45">
        <v>44</v>
      </c>
      <c r="B45">
        <v>44</v>
      </c>
      <c r="C45">
        <v>0</v>
      </c>
      <c r="D45">
        <v>4.0599999999999996</v>
      </c>
      <c r="E45">
        <v>3.33</v>
      </c>
      <c r="F45">
        <v>2.33</v>
      </c>
      <c r="G45">
        <v>2.89</v>
      </c>
      <c r="H45">
        <v>4.0599999999999996</v>
      </c>
      <c r="I45" t="str">
        <f t="shared" si="0"/>
        <v>ftllama3.1</v>
      </c>
      <c r="J45">
        <v>4.0599999999999996</v>
      </c>
      <c r="K45" t="s">
        <v>2</v>
      </c>
      <c r="L45">
        <f t="shared" si="1"/>
        <v>0</v>
      </c>
    </row>
    <row r="46" spans="1:12" x14ac:dyDescent="0.2">
      <c r="A46">
        <v>45</v>
      </c>
      <c r="B46">
        <v>45</v>
      </c>
      <c r="C46">
        <v>0</v>
      </c>
      <c r="D46">
        <v>2</v>
      </c>
      <c r="E46">
        <v>3.61</v>
      </c>
      <c r="F46">
        <v>2</v>
      </c>
      <c r="G46">
        <v>2.33</v>
      </c>
      <c r="H46">
        <v>3.61</v>
      </c>
      <c r="I46" t="str">
        <f t="shared" si="0"/>
        <v>ftphi4</v>
      </c>
      <c r="J46">
        <v>2</v>
      </c>
      <c r="K46" s="93" t="s">
        <v>2</v>
      </c>
      <c r="L46">
        <f t="shared" si="1"/>
        <v>1</v>
      </c>
    </row>
    <row r="47" spans="1:12" x14ac:dyDescent="0.2">
      <c r="A47">
        <v>46</v>
      </c>
      <c r="B47">
        <v>46</v>
      </c>
      <c r="C47">
        <v>0</v>
      </c>
      <c r="D47">
        <v>1.89</v>
      </c>
      <c r="E47">
        <v>2.2200000000000002</v>
      </c>
      <c r="F47">
        <v>1.94</v>
      </c>
      <c r="G47">
        <v>2.39</v>
      </c>
      <c r="H47">
        <v>2.39</v>
      </c>
      <c r="I47" t="str">
        <f t="shared" si="0"/>
        <v>phi4</v>
      </c>
      <c r="J47">
        <v>2.39</v>
      </c>
      <c r="K47" t="s">
        <v>7</v>
      </c>
      <c r="L47">
        <f t="shared" si="1"/>
        <v>0</v>
      </c>
    </row>
    <row r="48" spans="1:12" x14ac:dyDescent="0.2">
      <c r="A48">
        <v>47</v>
      </c>
      <c r="B48">
        <v>47</v>
      </c>
      <c r="C48">
        <v>0</v>
      </c>
      <c r="D48">
        <v>3.78</v>
      </c>
      <c r="E48">
        <v>3.11</v>
      </c>
      <c r="F48">
        <v>3.33</v>
      </c>
      <c r="G48">
        <v>2.83</v>
      </c>
      <c r="H48">
        <v>3.78</v>
      </c>
      <c r="I48" t="str">
        <f t="shared" si="0"/>
        <v>ftllama3.1</v>
      </c>
      <c r="J48">
        <v>3.78</v>
      </c>
      <c r="K48" t="s">
        <v>2</v>
      </c>
      <c r="L48">
        <f t="shared" si="1"/>
        <v>0</v>
      </c>
    </row>
    <row r="49" spans="1:12" x14ac:dyDescent="0.2">
      <c r="A49">
        <v>48</v>
      </c>
      <c r="B49">
        <v>48</v>
      </c>
      <c r="C49">
        <v>0</v>
      </c>
      <c r="D49">
        <v>3.72</v>
      </c>
      <c r="E49">
        <v>2.5</v>
      </c>
      <c r="F49">
        <v>3.06</v>
      </c>
      <c r="G49">
        <v>2.67</v>
      </c>
      <c r="H49">
        <v>3.72</v>
      </c>
      <c r="I49" t="str">
        <f t="shared" si="0"/>
        <v>ftllama3.1</v>
      </c>
      <c r="J49">
        <v>3.72</v>
      </c>
      <c r="K49" t="s">
        <v>2</v>
      </c>
      <c r="L49">
        <f t="shared" si="1"/>
        <v>0</v>
      </c>
    </row>
    <row r="50" spans="1:12" x14ac:dyDescent="0.2">
      <c r="A50">
        <v>49</v>
      </c>
      <c r="B50">
        <v>49</v>
      </c>
      <c r="C50">
        <v>0</v>
      </c>
      <c r="D50">
        <v>5</v>
      </c>
      <c r="E50">
        <v>2.94</v>
      </c>
      <c r="F50">
        <v>4.5599999999999996</v>
      </c>
      <c r="G50">
        <v>1.61</v>
      </c>
      <c r="H50">
        <v>5</v>
      </c>
      <c r="I50" t="str">
        <f t="shared" si="0"/>
        <v>ftllama3.1</v>
      </c>
      <c r="J50">
        <v>5</v>
      </c>
      <c r="K50" t="s">
        <v>2</v>
      </c>
      <c r="L50">
        <f t="shared" si="1"/>
        <v>0</v>
      </c>
    </row>
    <row r="51" spans="1:12" x14ac:dyDescent="0.2">
      <c r="A51">
        <v>50</v>
      </c>
      <c r="B51">
        <v>50</v>
      </c>
      <c r="C51">
        <v>0</v>
      </c>
      <c r="D51">
        <v>3.67</v>
      </c>
      <c r="E51">
        <v>4.33</v>
      </c>
      <c r="F51">
        <v>2.56</v>
      </c>
      <c r="G51">
        <v>3.5</v>
      </c>
      <c r="H51">
        <v>4.33</v>
      </c>
      <c r="I51" t="str">
        <f t="shared" si="0"/>
        <v>ftphi4</v>
      </c>
      <c r="J51">
        <v>3.5</v>
      </c>
      <c r="K51" s="93" t="s">
        <v>7</v>
      </c>
      <c r="L51">
        <f t="shared" si="1"/>
        <v>1</v>
      </c>
    </row>
    <row r="52" spans="1:12" x14ac:dyDescent="0.2">
      <c r="A52">
        <v>51</v>
      </c>
      <c r="B52">
        <v>51</v>
      </c>
      <c r="C52">
        <v>0</v>
      </c>
      <c r="D52">
        <v>3.83</v>
      </c>
      <c r="E52">
        <v>3.94</v>
      </c>
      <c r="F52">
        <v>3.94</v>
      </c>
      <c r="G52">
        <v>3.28</v>
      </c>
      <c r="H52">
        <v>3.94</v>
      </c>
      <c r="I52" t="str">
        <f t="shared" si="0"/>
        <v>llama3.1</v>
      </c>
      <c r="J52">
        <v>3.94</v>
      </c>
      <c r="K52" s="93" t="s">
        <v>3</v>
      </c>
      <c r="L52">
        <f t="shared" si="1"/>
        <v>1</v>
      </c>
    </row>
    <row r="53" spans="1:12" x14ac:dyDescent="0.2">
      <c r="A53">
        <v>52</v>
      </c>
      <c r="B53">
        <v>52</v>
      </c>
      <c r="C53">
        <v>0</v>
      </c>
      <c r="D53">
        <v>5</v>
      </c>
      <c r="E53">
        <v>4.17</v>
      </c>
      <c r="F53">
        <v>5</v>
      </c>
      <c r="G53">
        <v>4.17</v>
      </c>
      <c r="H53">
        <v>5</v>
      </c>
      <c r="I53" t="str">
        <f t="shared" si="0"/>
        <v>llama3.1</v>
      </c>
      <c r="J53">
        <v>5</v>
      </c>
      <c r="K53" s="93" t="s">
        <v>2</v>
      </c>
      <c r="L53">
        <f t="shared" si="1"/>
        <v>1</v>
      </c>
    </row>
    <row r="54" spans="1:12" x14ac:dyDescent="0.2">
      <c r="A54">
        <v>53</v>
      </c>
      <c r="B54">
        <v>53</v>
      </c>
      <c r="C54">
        <v>0</v>
      </c>
      <c r="D54">
        <v>4.78</v>
      </c>
      <c r="E54">
        <v>3.39</v>
      </c>
      <c r="F54">
        <v>4.72</v>
      </c>
      <c r="G54">
        <v>2.06</v>
      </c>
      <c r="H54">
        <v>4.78</v>
      </c>
      <c r="I54" t="str">
        <f t="shared" si="0"/>
        <v>ftllama3.1</v>
      </c>
      <c r="J54">
        <v>4.78</v>
      </c>
      <c r="K54" t="s">
        <v>2</v>
      </c>
      <c r="L54">
        <f t="shared" si="1"/>
        <v>0</v>
      </c>
    </row>
    <row r="55" spans="1:12" x14ac:dyDescent="0.2">
      <c r="A55">
        <v>54</v>
      </c>
      <c r="B55">
        <v>54</v>
      </c>
      <c r="C55">
        <v>0</v>
      </c>
      <c r="D55">
        <v>1</v>
      </c>
      <c r="E55">
        <v>1</v>
      </c>
      <c r="F55">
        <v>1</v>
      </c>
      <c r="G55">
        <v>1</v>
      </c>
      <c r="H55">
        <v>1</v>
      </c>
      <c r="I55" t="str">
        <f t="shared" si="0"/>
        <v>phi4</v>
      </c>
      <c r="J55">
        <v>1</v>
      </c>
      <c r="K55" t="s">
        <v>7</v>
      </c>
      <c r="L55">
        <f t="shared" si="1"/>
        <v>0</v>
      </c>
    </row>
    <row r="56" spans="1:12" x14ac:dyDescent="0.2">
      <c r="A56">
        <v>55</v>
      </c>
      <c r="B56">
        <v>55</v>
      </c>
      <c r="C56">
        <v>0</v>
      </c>
      <c r="D56">
        <v>2.61</v>
      </c>
      <c r="E56">
        <v>1.44</v>
      </c>
      <c r="F56">
        <v>3.94</v>
      </c>
      <c r="G56">
        <v>1</v>
      </c>
      <c r="H56">
        <v>3.94</v>
      </c>
      <c r="I56" t="str">
        <f t="shared" si="0"/>
        <v>llama3.1</v>
      </c>
      <c r="J56">
        <v>1</v>
      </c>
      <c r="K56" s="93" t="s">
        <v>7</v>
      </c>
      <c r="L56">
        <f t="shared" si="1"/>
        <v>1</v>
      </c>
    </row>
    <row r="57" spans="1:12" x14ac:dyDescent="0.2">
      <c r="A57">
        <v>56</v>
      </c>
      <c r="B57">
        <v>56</v>
      </c>
      <c r="C57">
        <v>0</v>
      </c>
      <c r="D57">
        <v>4.17</v>
      </c>
      <c r="E57">
        <v>1</v>
      </c>
      <c r="F57">
        <v>2.61</v>
      </c>
      <c r="G57">
        <v>1</v>
      </c>
      <c r="H57">
        <v>4.17</v>
      </c>
      <c r="I57" t="str">
        <f t="shared" si="0"/>
        <v>ftllama3.1</v>
      </c>
      <c r="J57">
        <v>4.17</v>
      </c>
      <c r="K57" t="s">
        <v>2</v>
      </c>
      <c r="L57">
        <f t="shared" si="1"/>
        <v>0</v>
      </c>
    </row>
    <row r="58" spans="1:12" x14ac:dyDescent="0.2">
      <c r="A58">
        <v>57</v>
      </c>
      <c r="B58">
        <v>57</v>
      </c>
      <c r="C58">
        <v>0</v>
      </c>
      <c r="D58">
        <v>5</v>
      </c>
      <c r="E58">
        <v>4.1100000000000003</v>
      </c>
      <c r="F58">
        <v>4.9400000000000004</v>
      </c>
      <c r="G58">
        <v>1.89</v>
      </c>
      <c r="H58">
        <v>5</v>
      </c>
      <c r="I58" t="str">
        <f t="shared" si="0"/>
        <v>ftllama3.1</v>
      </c>
      <c r="J58">
        <v>1.89</v>
      </c>
      <c r="K58" s="93" t="s">
        <v>7</v>
      </c>
      <c r="L58">
        <f t="shared" si="1"/>
        <v>1</v>
      </c>
    </row>
    <row r="59" spans="1:12" x14ac:dyDescent="0.2">
      <c r="A59">
        <v>58</v>
      </c>
      <c r="B59">
        <v>58</v>
      </c>
      <c r="C59">
        <v>0</v>
      </c>
      <c r="D59">
        <v>4.1100000000000003</v>
      </c>
      <c r="E59">
        <v>3.39</v>
      </c>
      <c r="F59" s="93">
        <v>4.1100000000000003</v>
      </c>
      <c r="G59" s="93">
        <v>1.56</v>
      </c>
      <c r="H59">
        <v>4.1100000000000003</v>
      </c>
      <c r="I59" t="str">
        <f t="shared" si="0"/>
        <v>llama3.1</v>
      </c>
      <c r="J59" s="93">
        <v>4.1100000000000003</v>
      </c>
      <c r="K59" s="2" t="s">
        <v>357</v>
      </c>
      <c r="L59">
        <v>0</v>
      </c>
    </row>
    <row r="60" spans="1:12" x14ac:dyDescent="0.2">
      <c r="A60">
        <v>59</v>
      </c>
      <c r="B60">
        <v>59</v>
      </c>
      <c r="C60">
        <v>0</v>
      </c>
      <c r="D60">
        <v>4.5599999999999996</v>
      </c>
      <c r="E60">
        <v>3.44</v>
      </c>
      <c r="F60">
        <v>4.33</v>
      </c>
      <c r="G60">
        <v>1.39</v>
      </c>
      <c r="H60">
        <v>4.5599999999999996</v>
      </c>
      <c r="I60" t="str">
        <f t="shared" si="0"/>
        <v>ftllama3.1</v>
      </c>
      <c r="J60">
        <v>4.5599999999999996</v>
      </c>
      <c r="K60" t="s">
        <v>2</v>
      </c>
      <c r="L60">
        <f t="shared" si="1"/>
        <v>0</v>
      </c>
    </row>
    <row r="61" spans="1:12" x14ac:dyDescent="0.2">
      <c r="A61">
        <v>60</v>
      </c>
      <c r="B61">
        <v>60</v>
      </c>
      <c r="C61">
        <v>0</v>
      </c>
      <c r="D61">
        <v>5</v>
      </c>
      <c r="E61">
        <v>3.06</v>
      </c>
      <c r="F61">
        <v>4.33</v>
      </c>
      <c r="G61">
        <v>1.39</v>
      </c>
      <c r="H61">
        <v>5</v>
      </c>
      <c r="I61" t="str">
        <f t="shared" si="0"/>
        <v>ftllama3.1</v>
      </c>
      <c r="J61">
        <v>1.39</v>
      </c>
      <c r="K61" s="93" t="s">
        <v>7</v>
      </c>
      <c r="L61">
        <f t="shared" si="1"/>
        <v>1</v>
      </c>
    </row>
    <row r="62" spans="1:12" x14ac:dyDescent="0.2">
      <c r="A62">
        <v>61</v>
      </c>
      <c r="B62">
        <v>61</v>
      </c>
      <c r="C62">
        <v>0</v>
      </c>
      <c r="D62">
        <v>4.0599999999999996</v>
      </c>
      <c r="E62">
        <v>2.83</v>
      </c>
      <c r="F62">
        <v>3.17</v>
      </c>
      <c r="G62">
        <v>2.39</v>
      </c>
      <c r="H62">
        <v>4.0599999999999996</v>
      </c>
      <c r="I62" t="str">
        <f t="shared" si="0"/>
        <v>ftllama3.1</v>
      </c>
      <c r="J62">
        <v>2.39</v>
      </c>
      <c r="K62" s="93" t="s">
        <v>7</v>
      </c>
      <c r="L62">
        <f t="shared" si="1"/>
        <v>1</v>
      </c>
    </row>
    <row r="63" spans="1:12" x14ac:dyDescent="0.2">
      <c r="A63">
        <v>62</v>
      </c>
      <c r="B63">
        <v>62</v>
      </c>
      <c r="C63">
        <v>0</v>
      </c>
      <c r="D63">
        <v>4</v>
      </c>
      <c r="E63">
        <v>2.17</v>
      </c>
      <c r="F63" s="93">
        <v>3.61</v>
      </c>
      <c r="G63" s="93">
        <v>1.78</v>
      </c>
      <c r="H63">
        <v>4</v>
      </c>
      <c r="I63" t="str">
        <f t="shared" si="0"/>
        <v>ftllama3.1</v>
      </c>
      <c r="J63" s="93">
        <v>3.61</v>
      </c>
      <c r="K63" s="2" t="s">
        <v>357</v>
      </c>
      <c r="L63">
        <v>0</v>
      </c>
    </row>
    <row r="64" spans="1:12" x14ac:dyDescent="0.2">
      <c r="A64">
        <v>63</v>
      </c>
      <c r="B64">
        <v>63</v>
      </c>
      <c r="C64">
        <v>0</v>
      </c>
      <c r="D64">
        <v>4.78</v>
      </c>
      <c r="E64">
        <v>3.89</v>
      </c>
      <c r="F64">
        <v>4.33</v>
      </c>
      <c r="G64">
        <v>3.44</v>
      </c>
      <c r="H64">
        <v>4.78</v>
      </c>
      <c r="I64" t="str">
        <f t="shared" si="0"/>
        <v>ftllama3.1</v>
      </c>
      <c r="J64">
        <v>4.78</v>
      </c>
      <c r="K64" t="s">
        <v>2</v>
      </c>
      <c r="L64">
        <f t="shared" si="1"/>
        <v>0</v>
      </c>
    </row>
    <row r="65" spans="1:12" x14ac:dyDescent="0.2">
      <c r="A65">
        <v>64</v>
      </c>
      <c r="B65">
        <v>64</v>
      </c>
      <c r="C65">
        <v>0</v>
      </c>
      <c r="D65">
        <v>3.61</v>
      </c>
      <c r="E65">
        <v>2.2799999999999998</v>
      </c>
      <c r="F65">
        <v>3.33</v>
      </c>
      <c r="G65">
        <v>1.17</v>
      </c>
      <c r="H65">
        <v>3.61</v>
      </c>
      <c r="I65" t="str">
        <f t="shared" si="0"/>
        <v>ftllama3.1</v>
      </c>
      <c r="J65">
        <v>2.2799999999999998</v>
      </c>
      <c r="K65" s="93" t="s">
        <v>3</v>
      </c>
      <c r="L65">
        <f t="shared" si="1"/>
        <v>1</v>
      </c>
    </row>
    <row r="66" spans="1:12" x14ac:dyDescent="0.2">
      <c r="A66">
        <v>65</v>
      </c>
      <c r="B66">
        <v>65</v>
      </c>
      <c r="C66">
        <v>0</v>
      </c>
      <c r="D66">
        <v>4.17</v>
      </c>
      <c r="E66">
        <v>2.39</v>
      </c>
      <c r="F66">
        <v>4.22</v>
      </c>
      <c r="G66">
        <v>2.56</v>
      </c>
      <c r="H66">
        <v>4.22</v>
      </c>
      <c r="I66" t="str">
        <f t="shared" si="0"/>
        <v>llama3.1</v>
      </c>
      <c r="J66">
        <v>2.39</v>
      </c>
      <c r="K66" s="93" t="s">
        <v>3</v>
      </c>
      <c r="L66">
        <f t="shared" si="1"/>
        <v>1</v>
      </c>
    </row>
    <row r="67" spans="1:12" x14ac:dyDescent="0.2">
      <c r="A67">
        <v>66</v>
      </c>
      <c r="B67">
        <v>66</v>
      </c>
      <c r="C67">
        <v>0</v>
      </c>
      <c r="D67">
        <v>3.61</v>
      </c>
      <c r="E67">
        <v>4.67</v>
      </c>
      <c r="F67">
        <v>4.4400000000000004</v>
      </c>
      <c r="G67">
        <v>2.89</v>
      </c>
      <c r="H67">
        <v>4.67</v>
      </c>
      <c r="I67" t="str">
        <f t="shared" ref="I67:I95" si="2">IF(H67=G67,$G$1,IF(H67=F67,$F$1,IF(H67=E67,$E$1,IF(H67=D67,$D$1,""))))</f>
        <v>ftphi4</v>
      </c>
      <c r="J67">
        <v>3.61</v>
      </c>
      <c r="K67" s="93" t="s">
        <v>2</v>
      </c>
      <c r="L67">
        <f t="shared" ref="L67:L95" si="3">IF(I67=K67,0,1)</f>
        <v>1</v>
      </c>
    </row>
    <row r="68" spans="1:12" x14ac:dyDescent="0.2">
      <c r="A68">
        <v>67</v>
      </c>
      <c r="B68">
        <v>67</v>
      </c>
      <c r="C68">
        <v>0</v>
      </c>
      <c r="D68">
        <v>3.78</v>
      </c>
      <c r="E68">
        <v>1.33</v>
      </c>
      <c r="F68">
        <v>4.17</v>
      </c>
      <c r="G68">
        <v>1.22</v>
      </c>
      <c r="H68">
        <v>4.17</v>
      </c>
      <c r="I68" t="str">
        <f t="shared" si="2"/>
        <v>llama3.1</v>
      </c>
      <c r="J68">
        <v>3.78</v>
      </c>
      <c r="K68" s="93" t="s">
        <v>2</v>
      </c>
      <c r="L68">
        <f t="shared" si="3"/>
        <v>1</v>
      </c>
    </row>
    <row r="69" spans="1:12" x14ac:dyDescent="0.2">
      <c r="A69">
        <v>68</v>
      </c>
      <c r="B69">
        <v>68</v>
      </c>
      <c r="C69">
        <v>0</v>
      </c>
      <c r="D69">
        <v>4.17</v>
      </c>
      <c r="E69">
        <v>1.72</v>
      </c>
      <c r="F69">
        <v>3</v>
      </c>
      <c r="G69">
        <v>3</v>
      </c>
      <c r="H69">
        <v>4.17</v>
      </c>
      <c r="I69" t="str">
        <f t="shared" si="2"/>
        <v>ftllama3.1</v>
      </c>
      <c r="J69">
        <v>4.17</v>
      </c>
      <c r="K69" t="s">
        <v>2</v>
      </c>
      <c r="L69">
        <f t="shared" si="3"/>
        <v>0</v>
      </c>
    </row>
    <row r="70" spans="1:12" x14ac:dyDescent="0.2">
      <c r="A70">
        <v>69</v>
      </c>
      <c r="B70">
        <v>69</v>
      </c>
      <c r="C70">
        <v>0</v>
      </c>
      <c r="D70">
        <v>4.17</v>
      </c>
      <c r="E70">
        <v>3.5</v>
      </c>
      <c r="F70">
        <v>4.4400000000000004</v>
      </c>
      <c r="G70">
        <v>2.61</v>
      </c>
      <c r="H70">
        <v>4.4400000000000004</v>
      </c>
      <c r="I70" t="str">
        <f t="shared" si="2"/>
        <v>llama3.1</v>
      </c>
      <c r="J70">
        <v>4.17</v>
      </c>
      <c r="K70" s="93" t="s">
        <v>2</v>
      </c>
      <c r="L70">
        <f t="shared" si="3"/>
        <v>1</v>
      </c>
    </row>
    <row r="71" spans="1:12" x14ac:dyDescent="0.2">
      <c r="A71">
        <v>70</v>
      </c>
      <c r="B71">
        <v>70</v>
      </c>
      <c r="C71">
        <v>0</v>
      </c>
      <c r="D71">
        <v>4.3899999999999997</v>
      </c>
      <c r="E71">
        <v>3.56</v>
      </c>
      <c r="F71">
        <v>3</v>
      </c>
      <c r="G71">
        <v>3.06</v>
      </c>
      <c r="H71">
        <v>4.3899999999999997</v>
      </c>
      <c r="I71" t="str">
        <f t="shared" si="2"/>
        <v>ftllama3.1</v>
      </c>
      <c r="J71">
        <v>4.3899999999999997</v>
      </c>
      <c r="K71" t="s">
        <v>2</v>
      </c>
      <c r="L71">
        <f t="shared" si="3"/>
        <v>0</v>
      </c>
    </row>
    <row r="72" spans="1:12" x14ac:dyDescent="0.2">
      <c r="A72">
        <v>71</v>
      </c>
      <c r="B72">
        <v>71</v>
      </c>
      <c r="C72">
        <v>0</v>
      </c>
      <c r="D72">
        <v>2.17</v>
      </c>
      <c r="E72">
        <v>1.67</v>
      </c>
      <c r="F72">
        <v>2.39</v>
      </c>
      <c r="G72">
        <v>1.06</v>
      </c>
      <c r="H72">
        <v>2.39</v>
      </c>
      <c r="I72" t="str">
        <f t="shared" si="2"/>
        <v>llama3.1</v>
      </c>
      <c r="J72">
        <v>2.17</v>
      </c>
      <c r="K72" s="93" t="s">
        <v>2</v>
      </c>
      <c r="L72">
        <f t="shared" si="3"/>
        <v>1</v>
      </c>
    </row>
    <row r="73" spans="1:12" x14ac:dyDescent="0.2">
      <c r="A73">
        <v>72</v>
      </c>
      <c r="B73">
        <v>72</v>
      </c>
      <c r="C73">
        <v>0</v>
      </c>
      <c r="D73">
        <v>1.56</v>
      </c>
      <c r="E73">
        <v>2.67</v>
      </c>
      <c r="F73">
        <v>1.94</v>
      </c>
      <c r="G73">
        <v>2.83</v>
      </c>
      <c r="H73">
        <v>2.83</v>
      </c>
      <c r="I73" t="str">
        <f t="shared" si="2"/>
        <v>phi4</v>
      </c>
      <c r="J73">
        <v>2.83</v>
      </c>
      <c r="K73" t="s">
        <v>7</v>
      </c>
      <c r="L73">
        <f t="shared" si="3"/>
        <v>0</v>
      </c>
    </row>
    <row r="74" spans="1:12" x14ac:dyDescent="0.2">
      <c r="A74">
        <v>73</v>
      </c>
      <c r="B74">
        <v>73</v>
      </c>
      <c r="C74">
        <v>0</v>
      </c>
      <c r="D74">
        <v>4.1100000000000003</v>
      </c>
      <c r="E74">
        <v>4.22</v>
      </c>
      <c r="F74">
        <v>3.56</v>
      </c>
      <c r="G74">
        <v>3.44</v>
      </c>
      <c r="H74">
        <v>4.22</v>
      </c>
      <c r="I74" t="str">
        <f t="shared" si="2"/>
        <v>ftphi4</v>
      </c>
      <c r="J74">
        <v>3.56</v>
      </c>
      <c r="K74" s="93" t="s">
        <v>6</v>
      </c>
      <c r="L74">
        <f t="shared" si="3"/>
        <v>1</v>
      </c>
    </row>
    <row r="75" spans="1:12" x14ac:dyDescent="0.2">
      <c r="A75">
        <v>74</v>
      </c>
      <c r="B75">
        <v>74</v>
      </c>
      <c r="C75">
        <v>0</v>
      </c>
      <c r="D75">
        <v>4.78</v>
      </c>
      <c r="E75">
        <v>4.17</v>
      </c>
      <c r="F75">
        <v>4.72</v>
      </c>
      <c r="G75">
        <v>3.94</v>
      </c>
      <c r="H75">
        <v>4.78</v>
      </c>
      <c r="I75" t="str">
        <f t="shared" si="2"/>
        <v>ftllama3.1</v>
      </c>
      <c r="J75">
        <v>4.72</v>
      </c>
      <c r="K75" s="93" t="s">
        <v>6</v>
      </c>
      <c r="L75">
        <f t="shared" si="3"/>
        <v>1</v>
      </c>
    </row>
    <row r="76" spans="1:12" x14ac:dyDescent="0.2">
      <c r="A76">
        <v>75</v>
      </c>
      <c r="B76">
        <v>75</v>
      </c>
      <c r="C76">
        <v>0</v>
      </c>
      <c r="D76">
        <v>5</v>
      </c>
      <c r="E76">
        <v>3.28</v>
      </c>
      <c r="F76">
        <v>4.78</v>
      </c>
      <c r="G76">
        <v>2.78</v>
      </c>
      <c r="H76">
        <v>5</v>
      </c>
      <c r="I76" t="str">
        <f t="shared" si="2"/>
        <v>ftllama3.1</v>
      </c>
      <c r="J76">
        <v>5</v>
      </c>
      <c r="K76" t="s">
        <v>2</v>
      </c>
      <c r="L76">
        <f t="shared" si="3"/>
        <v>0</v>
      </c>
    </row>
    <row r="77" spans="1:12" x14ac:dyDescent="0.2">
      <c r="A77">
        <v>76</v>
      </c>
      <c r="B77">
        <v>76</v>
      </c>
      <c r="C77">
        <v>0</v>
      </c>
      <c r="D77">
        <v>4.5</v>
      </c>
      <c r="E77">
        <v>1.94</v>
      </c>
      <c r="F77">
        <v>4.67</v>
      </c>
      <c r="G77">
        <v>1.83</v>
      </c>
      <c r="H77">
        <v>4.67</v>
      </c>
      <c r="I77" t="str">
        <f t="shared" si="2"/>
        <v>llama3.1</v>
      </c>
      <c r="J77">
        <v>4.5</v>
      </c>
      <c r="K77" s="93" t="s">
        <v>2</v>
      </c>
      <c r="L77">
        <f t="shared" si="3"/>
        <v>1</v>
      </c>
    </row>
    <row r="78" spans="1:12" x14ac:dyDescent="0.2">
      <c r="A78">
        <v>77</v>
      </c>
      <c r="B78">
        <v>77</v>
      </c>
      <c r="C78">
        <v>0</v>
      </c>
      <c r="D78">
        <v>2.39</v>
      </c>
      <c r="E78">
        <v>1.33</v>
      </c>
      <c r="F78">
        <v>1.5</v>
      </c>
      <c r="G78">
        <v>1.22</v>
      </c>
      <c r="H78">
        <v>2.39</v>
      </c>
      <c r="I78" t="str">
        <f t="shared" si="2"/>
        <v>ftllama3.1</v>
      </c>
      <c r="J78">
        <v>1.22</v>
      </c>
      <c r="K78" s="93" t="s">
        <v>7</v>
      </c>
      <c r="L78">
        <f t="shared" si="3"/>
        <v>1</v>
      </c>
    </row>
    <row r="79" spans="1:12" x14ac:dyDescent="0.2">
      <c r="A79">
        <v>78</v>
      </c>
      <c r="B79">
        <v>78</v>
      </c>
      <c r="C79">
        <v>0</v>
      </c>
      <c r="D79">
        <v>2.11</v>
      </c>
      <c r="E79">
        <v>1.61</v>
      </c>
      <c r="F79">
        <v>2.11</v>
      </c>
      <c r="G79">
        <v>1.5</v>
      </c>
      <c r="H79">
        <v>2.11</v>
      </c>
      <c r="I79" t="str">
        <f t="shared" si="2"/>
        <v>llama3.1</v>
      </c>
      <c r="J79">
        <v>1.5</v>
      </c>
      <c r="K79" s="93" t="s">
        <v>7</v>
      </c>
      <c r="L79">
        <f t="shared" si="3"/>
        <v>1</v>
      </c>
    </row>
    <row r="80" spans="1:12" x14ac:dyDescent="0.2">
      <c r="A80">
        <v>79</v>
      </c>
      <c r="B80">
        <v>79</v>
      </c>
      <c r="C80">
        <v>0</v>
      </c>
      <c r="D80">
        <v>3</v>
      </c>
      <c r="E80">
        <v>1.89</v>
      </c>
      <c r="F80">
        <v>3</v>
      </c>
      <c r="G80">
        <v>1.78</v>
      </c>
      <c r="H80">
        <v>3</v>
      </c>
      <c r="I80" t="str">
        <f t="shared" si="2"/>
        <v>llama3.1</v>
      </c>
      <c r="J80">
        <v>1.78</v>
      </c>
      <c r="K80" s="93" t="s">
        <v>7</v>
      </c>
      <c r="L80">
        <f t="shared" si="3"/>
        <v>1</v>
      </c>
    </row>
    <row r="81" spans="1:12" x14ac:dyDescent="0.2">
      <c r="A81">
        <v>80</v>
      </c>
      <c r="B81">
        <v>80</v>
      </c>
      <c r="C81">
        <v>0</v>
      </c>
      <c r="D81">
        <v>4.9400000000000004</v>
      </c>
      <c r="E81">
        <v>4.0599999999999996</v>
      </c>
      <c r="F81">
        <v>4.22</v>
      </c>
      <c r="G81">
        <v>1.89</v>
      </c>
      <c r="H81">
        <v>4.9400000000000004</v>
      </c>
      <c r="I81" t="str">
        <f t="shared" si="2"/>
        <v>ftllama3.1</v>
      </c>
      <c r="J81">
        <v>1.89</v>
      </c>
      <c r="K81" s="93" t="s">
        <v>7</v>
      </c>
      <c r="L81">
        <f t="shared" si="3"/>
        <v>1</v>
      </c>
    </row>
    <row r="82" spans="1:12" x14ac:dyDescent="0.2">
      <c r="A82">
        <v>81</v>
      </c>
      <c r="B82">
        <v>81</v>
      </c>
      <c r="C82">
        <v>0</v>
      </c>
      <c r="D82">
        <v>5</v>
      </c>
      <c r="E82">
        <v>2.2200000000000002</v>
      </c>
      <c r="F82">
        <v>4.67</v>
      </c>
      <c r="G82">
        <v>2.56</v>
      </c>
      <c r="H82">
        <v>5</v>
      </c>
      <c r="I82" t="str">
        <f t="shared" si="2"/>
        <v>ftllama3.1</v>
      </c>
      <c r="J82">
        <v>5</v>
      </c>
      <c r="K82" t="s">
        <v>2</v>
      </c>
      <c r="L82">
        <f t="shared" si="3"/>
        <v>0</v>
      </c>
    </row>
    <row r="83" spans="1:12" x14ac:dyDescent="0.2">
      <c r="A83">
        <v>82</v>
      </c>
      <c r="B83">
        <v>82</v>
      </c>
      <c r="C83">
        <v>0</v>
      </c>
      <c r="D83">
        <v>4.78</v>
      </c>
      <c r="E83">
        <v>4.22</v>
      </c>
      <c r="F83">
        <v>4.78</v>
      </c>
      <c r="G83">
        <v>2.39</v>
      </c>
      <c r="H83">
        <v>4.78</v>
      </c>
      <c r="I83" t="str">
        <f t="shared" si="2"/>
        <v>llama3.1</v>
      </c>
      <c r="J83">
        <v>4.78</v>
      </c>
      <c r="K83" s="93" t="s">
        <v>2</v>
      </c>
      <c r="L83">
        <f t="shared" si="3"/>
        <v>1</v>
      </c>
    </row>
    <row r="84" spans="1:12" x14ac:dyDescent="0.2">
      <c r="A84">
        <v>83</v>
      </c>
      <c r="B84">
        <v>83</v>
      </c>
      <c r="C84">
        <v>0</v>
      </c>
      <c r="D84">
        <v>5</v>
      </c>
      <c r="E84">
        <v>4.83</v>
      </c>
      <c r="F84">
        <v>5</v>
      </c>
      <c r="G84">
        <v>2.2799999999999998</v>
      </c>
      <c r="H84">
        <v>5</v>
      </c>
      <c r="I84" t="str">
        <f t="shared" si="2"/>
        <v>llama3.1</v>
      </c>
      <c r="J84">
        <v>5</v>
      </c>
      <c r="K84" s="93" t="s">
        <v>2</v>
      </c>
      <c r="L84">
        <f t="shared" si="3"/>
        <v>1</v>
      </c>
    </row>
    <row r="85" spans="1:12" x14ac:dyDescent="0.2">
      <c r="A85">
        <v>84</v>
      </c>
      <c r="B85">
        <v>84</v>
      </c>
      <c r="C85">
        <v>0</v>
      </c>
      <c r="D85">
        <v>4.22</v>
      </c>
      <c r="E85">
        <v>3.89</v>
      </c>
      <c r="F85">
        <v>4.5599999999999996</v>
      </c>
      <c r="G85">
        <v>2.56</v>
      </c>
      <c r="H85">
        <v>4.5599999999999996</v>
      </c>
      <c r="I85" t="str">
        <f t="shared" si="2"/>
        <v>llama3.1</v>
      </c>
      <c r="J85">
        <v>2.56</v>
      </c>
      <c r="K85" s="93" t="s">
        <v>7</v>
      </c>
      <c r="L85">
        <f t="shared" si="3"/>
        <v>1</v>
      </c>
    </row>
    <row r="86" spans="1:12" x14ac:dyDescent="0.2">
      <c r="A86">
        <v>85</v>
      </c>
      <c r="B86">
        <v>85</v>
      </c>
      <c r="C86">
        <v>0</v>
      </c>
      <c r="D86">
        <v>4.5599999999999996</v>
      </c>
      <c r="E86">
        <v>3.89</v>
      </c>
      <c r="F86">
        <v>4.5599999999999996</v>
      </c>
      <c r="G86">
        <v>1.1100000000000001</v>
      </c>
      <c r="H86">
        <v>4.5599999999999996</v>
      </c>
      <c r="I86" t="str">
        <f t="shared" si="2"/>
        <v>llama3.1</v>
      </c>
      <c r="J86">
        <v>4.5599999999999996</v>
      </c>
      <c r="K86" t="s">
        <v>6</v>
      </c>
      <c r="L86">
        <f t="shared" si="3"/>
        <v>0</v>
      </c>
    </row>
    <row r="87" spans="1:12" x14ac:dyDescent="0.2">
      <c r="A87">
        <v>86</v>
      </c>
      <c r="B87">
        <v>86</v>
      </c>
      <c r="C87">
        <v>0</v>
      </c>
      <c r="D87">
        <v>4.78</v>
      </c>
      <c r="E87">
        <v>3.39</v>
      </c>
      <c r="F87">
        <v>5</v>
      </c>
      <c r="G87">
        <v>1.06</v>
      </c>
      <c r="H87">
        <v>5</v>
      </c>
      <c r="I87" t="str">
        <f t="shared" si="2"/>
        <v>llama3.1</v>
      </c>
      <c r="J87">
        <v>5</v>
      </c>
      <c r="K87" t="s">
        <v>6</v>
      </c>
      <c r="L87">
        <f t="shared" si="3"/>
        <v>0</v>
      </c>
    </row>
    <row r="88" spans="1:12" x14ac:dyDescent="0.2">
      <c r="A88">
        <v>87</v>
      </c>
      <c r="B88">
        <v>87</v>
      </c>
      <c r="C88">
        <v>0</v>
      </c>
      <c r="D88">
        <v>3.22</v>
      </c>
      <c r="E88">
        <v>2.5</v>
      </c>
      <c r="F88">
        <v>3.22</v>
      </c>
      <c r="G88">
        <v>2.89</v>
      </c>
      <c r="H88">
        <v>3.22</v>
      </c>
      <c r="I88" t="str">
        <f t="shared" si="2"/>
        <v>llama3.1</v>
      </c>
      <c r="J88">
        <v>2.5</v>
      </c>
      <c r="K88" s="93" t="s">
        <v>3</v>
      </c>
      <c r="L88">
        <f t="shared" si="3"/>
        <v>1</v>
      </c>
    </row>
    <row r="89" spans="1:12" x14ac:dyDescent="0.2">
      <c r="A89">
        <v>88</v>
      </c>
      <c r="B89">
        <v>88</v>
      </c>
      <c r="C89">
        <v>0</v>
      </c>
      <c r="D89">
        <v>3.67</v>
      </c>
      <c r="E89">
        <v>3.94</v>
      </c>
      <c r="F89">
        <v>4.1100000000000003</v>
      </c>
      <c r="G89">
        <v>1.72</v>
      </c>
      <c r="H89">
        <v>4.1100000000000003</v>
      </c>
      <c r="I89" t="str">
        <f t="shared" si="2"/>
        <v>llama3.1</v>
      </c>
      <c r="J89">
        <v>3.67</v>
      </c>
      <c r="K89" s="93" t="s">
        <v>2</v>
      </c>
      <c r="L89">
        <f t="shared" si="3"/>
        <v>1</v>
      </c>
    </row>
    <row r="90" spans="1:12" x14ac:dyDescent="0.2">
      <c r="A90">
        <v>89</v>
      </c>
      <c r="B90">
        <v>89</v>
      </c>
      <c r="C90">
        <v>0</v>
      </c>
      <c r="D90">
        <v>3.94</v>
      </c>
      <c r="E90">
        <v>1.1100000000000001</v>
      </c>
      <c r="F90">
        <v>3.83</v>
      </c>
      <c r="G90">
        <v>1</v>
      </c>
      <c r="H90">
        <v>3.94</v>
      </c>
      <c r="I90" t="str">
        <f t="shared" si="2"/>
        <v>ftllama3.1</v>
      </c>
      <c r="J90">
        <v>3.94</v>
      </c>
      <c r="K90" t="s">
        <v>2</v>
      </c>
      <c r="L90">
        <f t="shared" si="3"/>
        <v>0</v>
      </c>
    </row>
    <row r="91" spans="1:12" x14ac:dyDescent="0.2">
      <c r="A91">
        <v>90</v>
      </c>
      <c r="B91">
        <v>90</v>
      </c>
      <c r="C91">
        <v>0</v>
      </c>
      <c r="D91">
        <v>3.22</v>
      </c>
      <c r="E91">
        <v>1.33</v>
      </c>
      <c r="F91">
        <v>3.5</v>
      </c>
      <c r="G91">
        <v>1.17</v>
      </c>
      <c r="H91">
        <v>3.5</v>
      </c>
      <c r="I91" t="str">
        <f t="shared" si="2"/>
        <v>llama3.1</v>
      </c>
      <c r="J91">
        <v>3.22</v>
      </c>
      <c r="K91" s="93" t="s">
        <v>2</v>
      </c>
      <c r="L91">
        <f t="shared" si="3"/>
        <v>1</v>
      </c>
    </row>
    <row r="92" spans="1:12" x14ac:dyDescent="0.2">
      <c r="A92">
        <v>91</v>
      </c>
      <c r="B92">
        <v>91</v>
      </c>
      <c r="C92">
        <v>0</v>
      </c>
      <c r="D92">
        <v>3.61</v>
      </c>
      <c r="E92">
        <v>3.39</v>
      </c>
      <c r="F92">
        <v>3.72</v>
      </c>
      <c r="G92">
        <v>2.89</v>
      </c>
      <c r="H92">
        <v>3.72</v>
      </c>
      <c r="I92" t="str">
        <f t="shared" si="2"/>
        <v>llama3.1</v>
      </c>
      <c r="J92">
        <v>3.61</v>
      </c>
      <c r="K92" s="93" t="s">
        <v>2</v>
      </c>
      <c r="L92">
        <f t="shared" si="3"/>
        <v>1</v>
      </c>
    </row>
    <row r="93" spans="1:12" x14ac:dyDescent="0.2">
      <c r="A93">
        <v>92</v>
      </c>
      <c r="B93">
        <v>92</v>
      </c>
      <c r="C93">
        <v>0</v>
      </c>
      <c r="D93">
        <v>3.67</v>
      </c>
      <c r="E93">
        <v>3.22</v>
      </c>
      <c r="F93">
        <v>2.94</v>
      </c>
      <c r="G93">
        <v>2.94</v>
      </c>
      <c r="H93">
        <v>3.67</v>
      </c>
      <c r="I93" t="str">
        <f t="shared" si="2"/>
        <v>ftllama3.1</v>
      </c>
      <c r="J93">
        <v>3.67</v>
      </c>
      <c r="K93" t="s">
        <v>2</v>
      </c>
      <c r="L93">
        <f t="shared" si="3"/>
        <v>0</v>
      </c>
    </row>
    <row r="94" spans="1:12" x14ac:dyDescent="0.2">
      <c r="A94">
        <v>93</v>
      </c>
      <c r="B94">
        <v>93</v>
      </c>
      <c r="C94">
        <v>0</v>
      </c>
      <c r="D94">
        <v>2.2799999999999998</v>
      </c>
      <c r="E94">
        <v>1.17</v>
      </c>
      <c r="F94">
        <v>2.33</v>
      </c>
      <c r="G94">
        <v>1.33</v>
      </c>
      <c r="H94">
        <v>2.33</v>
      </c>
      <c r="I94" t="str">
        <f t="shared" si="2"/>
        <v>llama3.1</v>
      </c>
      <c r="J94">
        <v>2.2799999999999998</v>
      </c>
      <c r="K94" s="93" t="s">
        <v>2</v>
      </c>
      <c r="L94">
        <f t="shared" si="3"/>
        <v>1</v>
      </c>
    </row>
    <row r="95" spans="1:12" x14ac:dyDescent="0.2">
      <c r="A95">
        <v>94</v>
      </c>
      <c r="B95">
        <v>94</v>
      </c>
      <c r="C95">
        <v>0</v>
      </c>
      <c r="D95">
        <v>3.33</v>
      </c>
      <c r="E95">
        <v>3</v>
      </c>
      <c r="F95">
        <v>1.83</v>
      </c>
      <c r="G95">
        <v>2.94</v>
      </c>
      <c r="H95">
        <v>3.33</v>
      </c>
      <c r="I95" t="str">
        <f t="shared" si="2"/>
        <v>ftllama3.1</v>
      </c>
      <c r="J95">
        <v>3.33</v>
      </c>
      <c r="K95" t="s">
        <v>2</v>
      </c>
      <c r="L95">
        <f t="shared" si="3"/>
        <v>0</v>
      </c>
    </row>
    <row r="97" spans="4:13" x14ac:dyDescent="0.2">
      <c r="D97">
        <f t="shared" ref="D97:J97" si="4">AVERAGE(D2:D95)</f>
        <v>3.9815957446808516</v>
      </c>
      <c r="E97">
        <f t="shared" ref="E97" si="5">AVERAGE(E2:E95)</f>
        <v>3.2940425531914879</v>
      </c>
      <c r="F97">
        <f>AVERAGE(F2:F95)</f>
        <v>3.7327659574468104</v>
      </c>
      <c r="G97">
        <f t="shared" si="4"/>
        <v>2.1719148936170209</v>
      </c>
      <c r="H97">
        <f t="shared" si="4"/>
        <v>4.1904255319148946</v>
      </c>
      <c r="J97" s="34">
        <f t="shared" si="4"/>
        <v>3.5555319148936162</v>
      </c>
      <c r="L97" s="34">
        <f>SUM(L2:L95)</f>
        <v>55</v>
      </c>
      <c r="M97" t="s">
        <v>371</v>
      </c>
    </row>
    <row r="98" spans="4:13" x14ac:dyDescent="0.2">
      <c r="L98">
        <f>94-L97</f>
        <v>39</v>
      </c>
      <c r="M98" t="s">
        <v>372</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3123A-573D-B54A-82F8-B6D75C27D6D2}">
  <dimension ref="A1:AJ106"/>
  <sheetViews>
    <sheetView topLeftCell="A95" zoomScaleNormal="100" workbookViewId="0">
      <selection activeCell="AA114" sqref="AA114"/>
    </sheetView>
  </sheetViews>
  <sheetFormatPr baseColWidth="10" defaultRowHeight="16" x14ac:dyDescent="0.2"/>
  <cols>
    <col min="1" max="1" width="3.6640625" bestFit="1" customWidth="1"/>
    <col min="2" max="2" width="7.33203125" bestFit="1" customWidth="1"/>
    <col min="3" max="4" width="9.6640625" bestFit="1" customWidth="1"/>
    <col min="5" max="6" width="8.33203125" bestFit="1" customWidth="1"/>
    <col min="7" max="7" width="7.33203125" bestFit="1" customWidth="1"/>
    <col min="8" max="8" width="5.5" bestFit="1" customWidth="1"/>
    <col min="9" max="9" width="9.6640625" bestFit="1" customWidth="1"/>
    <col min="10" max="10" width="6.6640625" bestFit="1" customWidth="1"/>
    <col min="11" max="11" width="8.33203125" bestFit="1" customWidth="1"/>
    <col min="12" max="12" width="6.6640625" bestFit="1" customWidth="1"/>
    <col min="14" max="14" width="5.5" bestFit="1" customWidth="1"/>
    <col min="15" max="15" width="9.6640625" bestFit="1" customWidth="1"/>
    <col min="16" max="16" width="6.6640625" bestFit="1" customWidth="1"/>
    <col min="17" max="17" width="8.33203125" bestFit="1" customWidth="1"/>
    <col min="18" max="18" width="6.6640625" bestFit="1" customWidth="1"/>
    <col min="20" max="20" width="5.5" bestFit="1" customWidth="1"/>
    <col min="21" max="21" width="9.6640625" bestFit="1" customWidth="1"/>
    <col min="22" max="22" width="6.6640625" bestFit="1" customWidth="1"/>
    <col min="23" max="23" width="8.33203125" bestFit="1" customWidth="1"/>
    <col min="24" max="24" width="6.6640625" bestFit="1" customWidth="1"/>
    <col min="26" max="26" width="5.5" bestFit="1" customWidth="1"/>
    <col min="27" max="27" width="9.6640625" bestFit="1" customWidth="1"/>
    <col min="28" max="28" width="6.6640625" bestFit="1" customWidth="1"/>
    <col min="29" max="29" width="8.33203125" bestFit="1" customWidth="1"/>
    <col min="30" max="30" width="6.6640625" bestFit="1" customWidth="1"/>
    <col min="32" max="32" width="5.5" bestFit="1" customWidth="1"/>
    <col min="33" max="33" width="9.6640625" bestFit="1" customWidth="1"/>
    <col min="34" max="34" width="6.6640625" bestFit="1" customWidth="1"/>
    <col min="35" max="35" width="8.33203125" bestFit="1" customWidth="1"/>
    <col min="36" max="36" width="6.6640625" bestFit="1" customWidth="1"/>
  </cols>
  <sheetData>
    <row r="1" spans="1:36" s="16" customFormat="1" x14ac:dyDescent="0.2">
      <c r="A1" s="16" t="s">
        <v>12</v>
      </c>
      <c r="B1" s="16" t="s">
        <v>338</v>
      </c>
      <c r="C1" s="16" t="s">
        <v>2</v>
      </c>
      <c r="D1" s="16" t="s">
        <v>3</v>
      </c>
      <c r="E1" s="16" t="s">
        <v>6</v>
      </c>
      <c r="F1" s="16" t="s">
        <v>7</v>
      </c>
      <c r="H1" s="16" t="s">
        <v>338</v>
      </c>
      <c r="I1" s="16" t="s">
        <v>2</v>
      </c>
      <c r="J1" s="16" t="s">
        <v>3</v>
      </c>
      <c r="K1" s="16" t="s">
        <v>6</v>
      </c>
      <c r="L1" s="16" t="s">
        <v>7</v>
      </c>
      <c r="N1" s="16" t="s">
        <v>338</v>
      </c>
      <c r="O1" s="16" t="s">
        <v>2</v>
      </c>
      <c r="P1" s="16" t="s">
        <v>3</v>
      </c>
      <c r="Q1" s="16" t="s">
        <v>6</v>
      </c>
      <c r="R1" s="16" t="s">
        <v>7</v>
      </c>
      <c r="T1" s="16" t="s">
        <v>338</v>
      </c>
      <c r="U1" s="16" t="s">
        <v>2</v>
      </c>
      <c r="V1" s="16" t="s">
        <v>3</v>
      </c>
      <c r="W1" s="16" t="s">
        <v>6</v>
      </c>
      <c r="X1" s="16" t="s">
        <v>7</v>
      </c>
      <c r="Z1" s="16" t="s">
        <v>338</v>
      </c>
      <c r="AA1" s="16" t="s">
        <v>2</v>
      </c>
      <c r="AB1" s="16" t="s">
        <v>3</v>
      </c>
      <c r="AC1" s="16" t="s">
        <v>6</v>
      </c>
      <c r="AD1" s="16" t="s">
        <v>7</v>
      </c>
      <c r="AF1" s="16" t="s">
        <v>338</v>
      </c>
      <c r="AG1" s="16" t="s">
        <v>2</v>
      </c>
      <c r="AH1" s="16" t="s">
        <v>3</v>
      </c>
      <c r="AI1" s="16" t="s">
        <v>6</v>
      </c>
      <c r="AJ1" s="16" t="s">
        <v>7</v>
      </c>
    </row>
    <row r="2" spans="1:36" x14ac:dyDescent="0.2">
      <c r="A2">
        <v>1</v>
      </c>
      <c r="B2">
        <v>2</v>
      </c>
      <c r="C2">
        <v>3</v>
      </c>
      <c r="D2">
        <v>3</v>
      </c>
      <c r="E2">
        <v>3</v>
      </c>
      <c r="F2">
        <v>2.67</v>
      </c>
      <c r="H2">
        <v>4</v>
      </c>
      <c r="I2">
        <v>1.33</v>
      </c>
      <c r="J2">
        <v>2.67</v>
      </c>
      <c r="K2">
        <v>2.67</v>
      </c>
      <c r="L2">
        <v>3</v>
      </c>
      <c r="N2">
        <v>5</v>
      </c>
      <c r="O2">
        <v>3</v>
      </c>
      <c r="P2">
        <v>2.33</v>
      </c>
      <c r="Q2">
        <v>2.67</v>
      </c>
      <c r="R2">
        <v>2.67</v>
      </c>
      <c r="T2">
        <v>7</v>
      </c>
      <c r="U2">
        <v>1</v>
      </c>
      <c r="V2">
        <v>1</v>
      </c>
      <c r="W2">
        <v>1</v>
      </c>
      <c r="X2">
        <v>1</v>
      </c>
      <c r="Z2">
        <v>8</v>
      </c>
      <c r="AA2">
        <v>2</v>
      </c>
      <c r="AB2">
        <v>1.33</v>
      </c>
      <c r="AC2">
        <v>1.67</v>
      </c>
      <c r="AD2">
        <v>1.33</v>
      </c>
      <c r="AF2">
        <v>9</v>
      </c>
      <c r="AG2">
        <v>1.33</v>
      </c>
      <c r="AH2">
        <v>2</v>
      </c>
      <c r="AI2">
        <v>1.33</v>
      </c>
      <c r="AJ2">
        <v>2</v>
      </c>
    </row>
    <row r="3" spans="1:36" x14ac:dyDescent="0.2">
      <c r="A3">
        <v>2</v>
      </c>
      <c r="B3">
        <v>2</v>
      </c>
      <c r="C3">
        <v>3.33</v>
      </c>
      <c r="D3">
        <v>3.33</v>
      </c>
      <c r="E3">
        <v>2.67</v>
      </c>
      <c r="F3">
        <v>4</v>
      </c>
      <c r="H3">
        <v>4</v>
      </c>
      <c r="I3">
        <v>2.67</v>
      </c>
      <c r="J3">
        <v>1.67</v>
      </c>
      <c r="K3">
        <v>4</v>
      </c>
      <c r="L3">
        <v>3</v>
      </c>
      <c r="N3">
        <v>5</v>
      </c>
      <c r="O3">
        <v>2.33</v>
      </c>
      <c r="P3">
        <v>2.33</v>
      </c>
      <c r="Q3">
        <v>2.67</v>
      </c>
      <c r="R3">
        <v>2.33</v>
      </c>
      <c r="T3">
        <v>7</v>
      </c>
      <c r="U3">
        <v>1</v>
      </c>
      <c r="V3">
        <v>1.33</v>
      </c>
      <c r="W3">
        <v>3.67</v>
      </c>
      <c r="X3">
        <v>1.67</v>
      </c>
      <c r="Z3">
        <v>8</v>
      </c>
      <c r="AA3">
        <v>2.33</v>
      </c>
      <c r="AB3">
        <v>3.33</v>
      </c>
      <c r="AC3">
        <v>5</v>
      </c>
      <c r="AD3">
        <v>4.33</v>
      </c>
      <c r="AF3">
        <v>9</v>
      </c>
      <c r="AG3">
        <v>1.67</v>
      </c>
      <c r="AH3">
        <v>2.67</v>
      </c>
      <c r="AI3">
        <v>4.33</v>
      </c>
      <c r="AJ3">
        <v>3</v>
      </c>
    </row>
    <row r="4" spans="1:36" x14ac:dyDescent="0.2">
      <c r="A4">
        <v>3</v>
      </c>
      <c r="B4">
        <v>2</v>
      </c>
      <c r="C4">
        <v>5</v>
      </c>
      <c r="D4">
        <v>3.33</v>
      </c>
      <c r="E4">
        <v>3.67</v>
      </c>
      <c r="F4">
        <v>3.33</v>
      </c>
      <c r="H4">
        <v>4</v>
      </c>
      <c r="I4">
        <v>5</v>
      </c>
      <c r="J4">
        <v>2</v>
      </c>
      <c r="K4">
        <v>2.67</v>
      </c>
      <c r="L4">
        <v>3.33</v>
      </c>
      <c r="N4">
        <v>5</v>
      </c>
      <c r="O4">
        <v>2.67</v>
      </c>
      <c r="P4">
        <v>2.33</v>
      </c>
      <c r="Q4">
        <v>2.67</v>
      </c>
      <c r="R4">
        <v>2.33</v>
      </c>
      <c r="T4">
        <v>7</v>
      </c>
      <c r="U4">
        <v>2.33</v>
      </c>
      <c r="V4">
        <v>1.67</v>
      </c>
      <c r="W4">
        <v>3</v>
      </c>
      <c r="X4">
        <v>1.67</v>
      </c>
      <c r="Z4">
        <v>8</v>
      </c>
      <c r="AA4">
        <v>3.33</v>
      </c>
      <c r="AB4">
        <v>2</v>
      </c>
      <c r="AC4">
        <v>2.67</v>
      </c>
      <c r="AD4">
        <v>3</v>
      </c>
      <c r="AF4">
        <v>9</v>
      </c>
      <c r="AG4">
        <v>3.33</v>
      </c>
      <c r="AH4">
        <v>2.33</v>
      </c>
      <c r="AI4">
        <v>3</v>
      </c>
      <c r="AJ4">
        <v>1.67</v>
      </c>
    </row>
    <row r="5" spans="1:36" x14ac:dyDescent="0.2">
      <c r="A5">
        <v>4</v>
      </c>
      <c r="B5">
        <v>2</v>
      </c>
      <c r="C5">
        <v>5</v>
      </c>
      <c r="D5">
        <v>5</v>
      </c>
      <c r="E5">
        <v>5</v>
      </c>
      <c r="F5">
        <v>3.67</v>
      </c>
      <c r="H5">
        <v>4</v>
      </c>
      <c r="I5">
        <v>5</v>
      </c>
      <c r="J5">
        <v>2.67</v>
      </c>
      <c r="K5">
        <v>4.67</v>
      </c>
      <c r="L5">
        <v>3</v>
      </c>
      <c r="N5">
        <v>5</v>
      </c>
      <c r="O5">
        <v>4.67</v>
      </c>
      <c r="P5">
        <v>2.67</v>
      </c>
      <c r="Q5">
        <v>4.67</v>
      </c>
      <c r="R5">
        <v>3.33</v>
      </c>
      <c r="T5">
        <v>7</v>
      </c>
      <c r="U5">
        <v>4</v>
      </c>
      <c r="V5">
        <v>1.67</v>
      </c>
      <c r="W5">
        <v>2</v>
      </c>
      <c r="X5">
        <v>2</v>
      </c>
      <c r="Z5">
        <v>8</v>
      </c>
      <c r="AA5">
        <v>5</v>
      </c>
      <c r="AB5">
        <v>3.67</v>
      </c>
      <c r="AC5">
        <v>5</v>
      </c>
      <c r="AD5">
        <v>2</v>
      </c>
      <c r="AF5">
        <v>9</v>
      </c>
      <c r="AG5">
        <v>4.67</v>
      </c>
      <c r="AH5">
        <v>4.67</v>
      </c>
      <c r="AI5">
        <v>4.33</v>
      </c>
      <c r="AJ5">
        <v>3.67</v>
      </c>
    </row>
    <row r="6" spans="1:36" x14ac:dyDescent="0.2">
      <c r="A6">
        <v>5</v>
      </c>
      <c r="B6">
        <v>2</v>
      </c>
      <c r="C6">
        <v>5</v>
      </c>
      <c r="D6">
        <v>5</v>
      </c>
      <c r="E6">
        <v>5</v>
      </c>
      <c r="F6">
        <v>4</v>
      </c>
      <c r="H6">
        <v>4</v>
      </c>
      <c r="I6">
        <v>5</v>
      </c>
      <c r="J6">
        <v>4</v>
      </c>
      <c r="K6">
        <v>4.33</v>
      </c>
      <c r="L6">
        <v>3.33</v>
      </c>
      <c r="N6">
        <v>5</v>
      </c>
      <c r="O6">
        <v>5</v>
      </c>
      <c r="P6">
        <v>5</v>
      </c>
      <c r="Q6">
        <v>5</v>
      </c>
      <c r="R6">
        <v>5</v>
      </c>
      <c r="T6">
        <v>7</v>
      </c>
      <c r="U6">
        <v>5</v>
      </c>
      <c r="V6">
        <v>2.67</v>
      </c>
      <c r="W6">
        <v>4</v>
      </c>
      <c r="X6">
        <v>1.67</v>
      </c>
      <c r="Z6">
        <v>8</v>
      </c>
      <c r="AA6">
        <v>5</v>
      </c>
      <c r="AB6">
        <v>5</v>
      </c>
      <c r="AC6">
        <v>5</v>
      </c>
      <c r="AD6">
        <v>5</v>
      </c>
      <c r="AF6">
        <v>9</v>
      </c>
      <c r="AG6">
        <v>5</v>
      </c>
      <c r="AH6">
        <v>5</v>
      </c>
      <c r="AI6">
        <v>3.67</v>
      </c>
      <c r="AJ6">
        <v>5</v>
      </c>
    </row>
    <row r="7" spans="1:36" x14ac:dyDescent="0.2">
      <c r="A7">
        <v>6</v>
      </c>
      <c r="B7">
        <v>2</v>
      </c>
      <c r="C7">
        <v>4.67</v>
      </c>
      <c r="D7">
        <v>2.33</v>
      </c>
      <c r="E7">
        <v>4.67</v>
      </c>
      <c r="F7">
        <v>2.33</v>
      </c>
      <c r="H7">
        <v>4</v>
      </c>
      <c r="I7">
        <v>4.67</v>
      </c>
      <c r="J7">
        <v>4</v>
      </c>
      <c r="K7">
        <v>3</v>
      </c>
      <c r="L7">
        <v>2</v>
      </c>
      <c r="N7">
        <v>5</v>
      </c>
      <c r="O7">
        <v>5</v>
      </c>
      <c r="P7">
        <v>3.67</v>
      </c>
      <c r="Q7">
        <v>5</v>
      </c>
      <c r="R7">
        <v>4</v>
      </c>
      <c r="T7">
        <v>7</v>
      </c>
      <c r="U7">
        <v>5</v>
      </c>
      <c r="V7">
        <v>2.67</v>
      </c>
      <c r="W7">
        <v>5</v>
      </c>
      <c r="X7">
        <v>2.33</v>
      </c>
      <c r="Z7">
        <v>8</v>
      </c>
      <c r="AA7">
        <v>5</v>
      </c>
      <c r="AB7">
        <v>3.67</v>
      </c>
      <c r="AC7">
        <v>2.67</v>
      </c>
      <c r="AD7">
        <v>2</v>
      </c>
      <c r="AF7">
        <v>9</v>
      </c>
      <c r="AG7">
        <v>5</v>
      </c>
      <c r="AH7">
        <v>4.33</v>
      </c>
      <c r="AI7">
        <v>5</v>
      </c>
      <c r="AJ7">
        <v>4</v>
      </c>
    </row>
    <row r="8" spans="1:36" x14ac:dyDescent="0.2">
      <c r="A8">
        <v>7</v>
      </c>
      <c r="B8">
        <v>2</v>
      </c>
      <c r="C8">
        <v>5</v>
      </c>
      <c r="D8">
        <v>5</v>
      </c>
      <c r="E8">
        <v>5</v>
      </c>
      <c r="F8">
        <v>5</v>
      </c>
      <c r="H8">
        <v>4</v>
      </c>
      <c r="I8">
        <v>5</v>
      </c>
      <c r="J8">
        <v>3.67</v>
      </c>
      <c r="K8">
        <v>5</v>
      </c>
      <c r="L8">
        <v>3.33</v>
      </c>
      <c r="N8">
        <v>5</v>
      </c>
      <c r="O8">
        <v>5</v>
      </c>
      <c r="P8">
        <v>5</v>
      </c>
      <c r="Q8">
        <v>4.67</v>
      </c>
      <c r="R8">
        <v>4</v>
      </c>
      <c r="T8">
        <v>7</v>
      </c>
      <c r="U8">
        <v>4</v>
      </c>
      <c r="V8">
        <v>3</v>
      </c>
      <c r="W8">
        <v>4.67</v>
      </c>
      <c r="X8">
        <v>4</v>
      </c>
      <c r="Z8">
        <v>8</v>
      </c>
      <c r="AA8">
        <v>5</v>
      </c>
      <c r="AB8">
        <v>4.33</v>
      </c>
      <c r="AC8">
        <v>5</v>
      </c>
      <c r="AD8">
        <v>5</v>
      </c>
      <c r="AF8">
        <v>9</v>
      </c>
      <c r="AG8">
        <v>4.67</v>
      </c>
      <c r="AH8">
        <v>4.67</v>
      </c>
      <c r="AI8">
        <v>4.67</v>
      </c>
      <c r="AJ8">
        <v>5</v>
      </c>
    </row>
    <row r="9" spans="1:36" x14ac:dyDescent="0.2">
      <c r="A9">
        <v>8</v>
      </c>
      <c r="B9">
        <v>2</v>
      </c>
      <c r="C9">
        <v>5</v>
      </c>
      <c r="D9">
        <v>5</v>
      </c>
      <c r="E9">
        <v>5</v>
      </c>
      <c r="F9">
        <v>5</v>
      </c>
      <c r="H9">
        <v>4</v>
      </c>
      <c r="I9">
        <v>5</v>
      </c>
      <c r="J9">
        <v>4.33</v>
      </c>
      <c r="K9">
        <v>5</v>
      </c>
      <c r="L9">
        <v>3</v>
      </c>
      <c r="N9">
        <v>5</v>
      </c>
      <c r="O9">
        <v>5</v>
      </c>
      <c r="P9">
        <v>4.67</v>
      </c>
      <c r="Q9">
        <v>5</v>
      </c>
      <c r="R9">
        <v>5</v>
      </c>
      <c r="T9">
        <v>7</v>
      </c>
      <c r="U9">
        <v>5</v>
      </c>
      <c r="V9">
        <v>3</v>
      </c>
      <c r="W9">
        <v>3.67</v>
      </c>
      <c r="X9">
        <v>2.67</v>
      </c>
      <c r="Z9">
        <v>8</v>
      </c>
      <c r="AA9">
        <v>5</v>
      </c>
      <c r="AB9">
        <v>5</v>
      </c>
      <c r="AC9">
        <v>5</v>
      </c>
      <c r="AD9">
        <v>3.33</v>
      </c>
      <c r="AF9">
        <v>9</v>
      </c>
      <c r="AG9">
        <v>5</v>
      </c>
      <c r="AH9">
        <v>3.33</v>
      </c>
      <c r="AI9">
        <v>5</v>
      </c>
      <c r="AJ9">
        <v>4.33</v>
      </c>
    </row>
    <row r="10" spans="1:36" x14ac:dyDescent="0.2">
      <c r="A10">
        <v>9</v>
      </c>
      <c r="B10">
        <v>2</v>
      </c>
      <c r="C10">
        <v>5</v>
      </c>
      <c r="D10">
        <v>5</v>
      </c>
      <c r="E10">
        <v>4.33</v>
      </c>
      <c r="F10">
        <v>4.33</v>
      </c>
      <c r="H10">
        <v>4</v>
      </c>
      <c r="I10">
        <v>4.33</v>
      </c>
      <c r="J10">
        <v>4</v>
      </c>
      <c r="K10">
        <v>4.33</v>
      </c>
      <c r="L10">
        <v>4</v>
      </c>
      <c r="N10">
        <v>5</v>
      </c>
      <c r="O10">
        <v>4.67</v>
      </c>
      <c r="P10">
        <v>4.33</v>
      </c>
      <c r="Q10">
        <v>4.67</v>
      </c>
      <c r="R10">
        <v>4</v>
      </c>
      <c r="T10">
        <v>7</v>
      </c>
      <c r="U10">
        <v>5</v>
      </c>
      <c r="V10">
        <v>2.67</v>
      </c>
      <c r="W10">
        <v>4.33</v>
      </c>
      <c r="X10">
        <v>4.33</v>
      </c>
      <c r="Z10">
        <v>8</v>
      </c>
      <c r="AA10">
        <v>3.33</v>
      </c>
      <c r="AB10">
        <v>4.67</v>
      </c>
      <c r="AC10">
        <v>5</v>
      </c>
      <c r="AD10">
        <v>3.67</v>
      </c>
      <c r="AF10">
        <v>9</v>
      </c>
      <c r="AG10">
        <v>5</v>
      </c>
      <c r="AH10">
        <v>4.33</v>
      </c>
      <c r="AI10">
        <v>4.33</v>
      </c>
      <c r="AJ10">
        <v>4.67</v>
      </c>
    </row>
    <row r="11" spans="1:36" x14ac:dyDescent="0.2">
      <c r="A11">
        <v>10</v>
      </c>
      <c r="B11">
        <v>2</v>
      </c>
      <c r="C11">
        <v>5</v>
      </c>
      <c r="D11">
        <v>3.67</v>
      </c>
      <c r="E11">
        <v>5</v>
      </c>
      <c r="F11">
        <v>1</v>
      </c>
      <c r="H11">
        <v>4</v>
      </c>
      <c r="I11">
        <v>5</v>
      </c>
      <c r="J11">
        <v>4.33</v>
      </c>
      <c r="K11">
        <v>4.67</v>
      </c>
      <c r="L11">
        <v>1</v>
      </c>
      <c r="N11">
        <v>5</v>
      </c>
      <c r="O11">
        <v>5</v>
      </c>
      <c r="P11">
        <v>3</v>
      </c>
      <c r="Q11">
        <v>4.33</v>
      </c>
      <c r="R11">
        <v>2</v>
      </c>
      <c r="T11">
        <v>7</v>
      </c>
      <c r="U11">
        <v>1</v>
      </c>
      <c r="V11">
        <v>2</v>
      </c>
      <c r="W11">
        <v>3</v>
      </c>
      <c r="X11">
        <v>1.33</v>
      </c>
      <c r="Z11">
        <v>8</v>
      </c>
      <c r="AA11">
        <v>3.67</v>
      </c>
      <c r="AB11">
        <v>3.67</v>
      </c>
      <c r="AC11">
        <v>2.33</v>
      </c>
      <c r="AD11">
        <v>1</v>
      </c>
      <c r="AF11">
        <v>9</v>
      </c>
      <c r="AG11">
        <v>5</v>
      </c>
      <c r="AH11">
        <v>3.33</v>
      </c>
      <c r="AI11">
        <v>3.67</v>
      </c>
      <c r="AJ11">
        <v>1</v>
      </c>
    </row>
    <row r="12" spans="1:36" x14ac:dyDescent="0.2">
      <c r="A12">
        <v>11</v>
      </c>
      <c r="B12">
        <v>2</v>
      </c>
      <c r="C12">
        <v>5</v>
      </c>
      <c r="D12">
        <v>5</v>
      </c>
      <c r="E12">
        <v>5</v>
      </c>
      <c r="F12">
        <v>1</v>
      </c>
      <c r="H12">
        <v>4</v>
      </c>
      <c r="I12">
        <v>4</v>
      </c>
      <c r="J12">
        <v>4.67</v>
      </c>
      <c r="K12">
        <v>4</v>
      </c>
      <c r="L12">
        <v>1</v>
      </c>
      <c r="N12">
        <v>5</v>
      </c>
      <c r="O12">
        <v>5</v>
      </c>
      <c r="P12">
        <v>5</v>
      </c>
      <c r="Q12">
        <v>2.33</v>
      </c>
      <c r="R12">
        <v>1</v>
      </c>
      <c r="T12">
        <v>7</v>
      </c>
      <c r="U12">
        <v>5</v>
      </c>
      <c r="V12">
        <v>4.67</v>
      </c>
      <c r="W12">
        <v>4</v>
      </c>
      <c r="X12">
        <v>1.33</v>
      </c>
      <c r="Z12">
        <v>8</v>
      </c>
      <c r="AA12">
        <v>3.67</v>
      </c>
      <c r="AB12">
        <v>5</v>
      </c>
      <c r="AC12">
        <v>3.67</v>
      </c>
      <c r="AD12">
        <v>1.67</v>
      </c>
      <c r="AF12">
        <v>9</v>
      </c>
      <c r="AG12">
        <v>3.67</v>
      </c>
      <c r="AH12">
        <v>3.67</v>
      </c>
      <c r="AI12">
        <v>2.33</v>
      </c>
      <c r="AJ12">
        <v>1</v>
      </c>
    </row>
    <row r="13" spans="1:36" x14ac:dyDescent="0.2">
      <c r="A13">
        <v>12</v>
      </c>
      <c r="B13">
        <v>2</v>
      </c>
      <c r="C13">
        <v>5</v>
      </c>
      <c r="D13">
        <v>5</v>
      </c>
      <c r="E13">
        <v>5</v>
      </c>
      <c r="F13">
        <v>3</v>
      </c>
      <c r="H13">
        <v>4</v>
      </c>
      <c r="I13">
        <v>5</v>
      </c>
      <c r="J13">
        <v>3.33</v>
      </c>
      <c r="K13">
        <v>5</v>
      </c>
      <c r="L13">
        <v>3.33</v>
      </c>
      <c r="N13">
        <v>5</v>
      </c>
      <c r="O13">
        <v>5</v>
      </c>
      <c r="P13">
        <v>5</v>
      </c>
      <c r="Q13">
        <v>5</v>
      </c>
      <c r="R13">
        <v>3.67</v>
      </c>
      <c r="T13">
        <v>7</v>
      </c>
      <c r="U13">
        <v>1</v>
      </c>
      <c r="V13">
        <v>1</v>
      </c>
      <c r="W13">
        <v>1</v>
      </c>
      <c r="X13">
        <v>1</v>
      </c>
      <c r="Z13">
        <v>8</v>
      </c>
      <c r="AA13">
        <v>5</v>
      </c>
      <c r="AB13">
        <v>4.33</v>
      </c>
      <c r="AC13">
        <v>5</v>
      </c>
      <c r="AD13">
        <v>3.67</v>
      </c>
      <c r="AF13">
        <v>9</v>
      </c>
      <c r="AG13">
        <v>2.33</v>
      </c>
      <c r="AH13">
        <v>2.33</v>
      </c>
      <c r="AI13">
        <v>2.33</v>
      </c>
      <c r="AJ13">
        <v>2</v>
      </c>
    </row>
    <row r="14" spans="1:36" x14ac:dyDescent="0.2">
      <c r="A14">
        <v>13</v>
      </c>
      <c r="B14">
        <v>2</v>
      </c>
      <c r="C14">
        <v>5</v>
      </c>
      <c r="D14">
        <v>5</v>
      </c>
      <c r="E14">
        <v>5</v>
      </c>
      <c r="F14">
        <v>2.33</v>
      </c>
      <c r="H14">
        <v>4</v>
      </c>
      <c r="I14">
        <v>4</v>
      </c>
      <c r="J14">
        <v>3</v>
      </c>
      <c r="K14">
        <v>4</v>
      </c>
      <c r="L14">
        <v>1</v>
      </c>
      <c r="N14">
        <v>5</v>
      </c>
      <c r="O14">
        <v>5</v>
      </c>
      <c r="P14">
        <v>3.67</v>
      </c>
      <c r="Q14">
        <v>5</v>
      </c>
      <c r="R14">
        <v>1</v>
      </c>
      <c r="T14">
        <v>7</v>
      </c>
      <c r="U14">
        <v>1</v>
      </c>
      <c r="V14">
        <v>1</v>
      </c>
      <c r="W14">
        <v>2.33</v>
      </c>
      <c r="X14">
        <v>1</v>
      </c>
      <c r="Z14">
        <v>8</v>
      </c>
      <c r="AA14">
        <v>5</v>
      </c>
      <c r="AB14">
        <v>3.33</v>
      </c>
      <c r="AC14">
        <v>5</v>
      </c>
      <c r="AD14">
        <v>1</v>
      </c>
      <c r="AF14">
        <v>9</v>
      </c>
      <c r="AG14">
        <v>3.67</v>
      </c>
      <c r="AH14">
        <v>3.67</v>
      </c>
      <c r="AI14">
        <v>3.67</v>
      </c>
      <c r="AJ14">
        <v>2.33</v>
      </c>
    </row>
    <row r="15" spans="1:36" x14ac:dyDescent="0.2">
      <c r="A15">
        <v>14</v>
      </c>
      <c r="B15">
        <v>2</v>
      </c>
      <c r="C15">
        <v>5</v>
      </c>
      <c r="D15">
        <v>1</v>
      </c>
      <c r="E15">
        <v>1</v>
      </c>
      <c r="F15">
        <v>1.67</v>
      </c>
      <c r="H15">
        <v>4</v>
      </c>
      <c r="I15">
        <v>3.67</v>
      </c>
      <c r="J15">
        <v>1.67</v>
      </c>
      <c r="K15">
        <v>1.67</v>
      </c>
      <c r="L15">
        <v>1.67</v>
      </c>
      <c r="N15">
        <v>5</v>
      </c>
      <c r="O15">
        <v>5</v>
      </c>
      <c r="P15">
        <v>1</v>
      </c>
      <c r="Q15">
        <v>1</v>
      </c>
      <c r="R15">
        <v>2</v>
      </c>
      <c r="T15">
        <v>7</v>
      </c>
      <c r="U15">
        <v>3.67</v>
      </c>
      <c r="V15">
        <v>1</v>
      </c>
      <c r="W15">
        <v>1</v>
      </c>
      <c r="X15">
        <v>1.67</v>
      </c>
      <c r="Z15">
        <v>8</v>
      </c>
      <c r="AA15">
        <v>3.67</v>
      </c>
      <c r="AB15">
        <v>1</v>
      </c>
      <c r="AC15">
        <v>1</v>
      </c>
      <c r="AD15">
        <v>1.67</v>
      </c>
      <c r="AF15">
        <v>9</v>
      </c>
      <c r="AG15">
        <v>1.67</v>
      </c>
      <c r="AH15">
        <v>3.33</v>
      </c>
      <c r="AI15">
        <v>1.33</v>
      </c>
      <c r="AJ15">
        <v>1</v>
      </c>
    </row>
    <row r="16" spans="1:36" x14ac:dyDescent="0.2">
      <c r="A16">
        <v>15</v>
      </c>
      <c r="B16">
        <v>2</v>
      </c>
      <c r="C16">
        <v>5</v>
      </c>
      <c r="D16">
        <v>5</v>
      </c>
      <c r="E16">
        <v>1</v>
      </c>
      <c r="F16">
        <v>1</v>
      </c>
      <c r="H16">
        <v>4</v>
      </c>
      <c r="I16">
        <v>5</v>
      </c>
      <c r="J16">
        <v>4.67</v>
      </c>
      <c r="K16">
        <v>2.67</v>
      </c>
      <c r="L16">
        <v>2</v>
      </c>
      <c r="N16">
        <v>5</v>
      </c>
      <c r="O16">
        <v>5</v>
      </c>
      <c r="P16">
        <v>5</v>
      </c>
      <c r="Q16">
        <v>1</v>
      </c>
      <c r="R16">
        <v>1</v>
      </c>
      <c r="T16">
        <v>7</v>
      </c>
      <c r="U16">
        <v>5</v>
      </c>
      <c r="V16">
        <v>3.67</v>
      </c>
      <c r="W16">
        <v>1.67</v>
      </c>
      <c r="X16">
        <v>1</v>
      </c>
      <c r="Z16">
        <v>8</v>
      </c>
      <c r="AA16">
        <v>5</v>
      </c>
      <c r="AB16">
        <v>2</v>
      </c>
      <c r="AC16">
        <v>4.67</v>
      </c>
      <c r="AD16">
        <v>1</v>
      </c>
      <c r="AF16">
        <v>9</v>
      </c>
      <c r="AG16">
        <v>5</v>
      </c>
      <c r="AH16">
        <v>3.67</v>
      </c>
      <c r="AI16">
        <v>2.67</v>
      </c>
      <c r="AJ16">
        <v>2.33</v>
      </c>
    </row>
    <row r="17" spans="1:36" x14ac:dyDescent="0.2">
      <c r="A17">
        <v>16</v>
      </c>
      <c r="B17">
        <v>2</v>
      </c>
      <c r="C17">
        <v>5</v>
      </c>
      <c r="D17">
        <v>5</v>
      </c>
      <c r="E17">
        <v>3.67</v>
      </c>
      <c r="F17">
        <v>1</v>
      </c>
      <c r="H17">
        <v>4</v>
      </c>
      <c r="I17">
        <v>5</v>
      </c>
      <c r="J17">
        <v>4.33</v>
      </c>
      <c r="K17">
        <v>5</v>
      </c>
      <c r="L17">
        <v>1</v>
      </c>
      <c r="N17">
        <v>5</v>
      </c>
      <c r="O17">
        <v>5</v>
      </c>
      <c r="P17">
        <v>3.67</v>
      </c>
      <c r="Q17">
        <v>3.67</v>
      </c>
      <c r="R17">
        <v>2.33</v>
      </c>
      <c r="T17">
        <v>7</v>
      </c>
      <c r="U17">
        <v>4.67</v>
      </c>
      <c r="V17">
        <v>4</v>
      </c>
      <c r="W17">
        <v>5</v>
      </c>
      <c r="X17">
        <v>2.33</v>
      </c>
      <c r="Z17">
        <v>8</v>
      </c>
      <c r="AA17">
        <v>5</v>
      </c>
      <c r="AB17">
        <v>4.67</v>
      </c>
      <c r="AC17">
        <v>4.67</v>
      </c>
      <c r="AD17">
        <v>2.33</v>
      </c>
      <c r="AF17">
        <v>9</v>
      </c>
      <c r="AG17">
        <v>5</v>
      </c>
      <c r="AH17">
        <v>5</v>
      </c>
      <c r="AI17">
        <v>5</v>
      </c>
      <c r="AJ17">
        <v>2.33</v>
      </c>
    </row>
    <row r="18" spans="1:36" x14ac:dyDescent="0.2">
      <c r="A18">
        <v>17</v>
      </c>
      <c r="B18">
        <v>2</v>
      </c>
      <c r="C18">
        <v>5</v>
      </c>
      <c r="D18">
        <v>4.67</v>
      </c>
      <c r="E18">
        <v>4.33</v>
      </c>
      <c r="F18">
        <v>2</v>
      </c>
      <c r="H18">
        <v>4</v>
      </c>
      <c r="I18">
        <v>4.33</v>
      </c>
      <c r="J18">
        <v>4.33</v>
      </c>
      <c r="K18">
        <v>4.33</v>
      </c>
      <c r="L18">
        <v>1</v>
      </c>
      <c r="N18">
        <v>5</v>
      </c>
      <c r="O18">
        <v>3.67</v>
      </c>
      <c r="P18">
        <v>5</v>
      </c>
      <c r="Q18">
        <v>3</v>
      </c>
      <c r="R18">
        <v>2.33</v>
      </c>
      <c r="T18">
        <v>7</v>
      </c>
      <c r="U18">
        <v>3.67</v>
      </c>
      <c r="V18">
        <v>4.33</v>
      </c>
      <c r="W18">
        <v>4.33</v>
      </c>
      <c r="X18">
        <v>1</v>
      </c>
      <c r="Z18">
        <v>8</v>
      </c>
      <c r="AA18">
        <v>3.67</v>
      </c>
      <c r="AB18">
        <v>4</v>
      </c>
      <c r="AC18">
        <v>4.67</v>
      </c>
      <c r="AD18">
        <v>1</v>
      </c>
      <c r="AF18">
        <v>9</v>
      </c>
      <c r="AG18">
        <v>3.67</v>
      </c>
      <c r="AH18">
        <v>3.67</v>
      </c>
      <c r="AI18">
        <v>3.67</v>
      </c>
      <c r="AJ18">
        <v>1</v>
      </c>
    </row>
    <row r="19" spans="1:36" x14ac:dyDescent="0.2">
      <c r="A19">
        <v>18</v>
      </c>
      <c r="B19">
        <v>2</v>
      </c>
      <c r="C19">
        <v>5</v>
      </c>
      <c r="D19">
        <v>5</v>
      </c>
      <c r="E19">
        <v>2.33</v>
      </c>
      <c r="F19">
        <v>1</v>
      </c>
      <c r="H19">
        <v>4</v>
      </c>
      <c r="I19">
        <v>5</v>
      </c>
      <c r="J19">
        <v>3.67</v>
      </c>
      <c r="K19">
        <v>3.67</v>
      </c>
      <c r="L19">
        <v>1</v>
      </c>
      <c r="N19">
        <v>5</v>
      </c>
      <c r="O19">
        <v>5</v>
      </c>
      <c r="P19">
        <v>5</v>
      </c>
      <c r="Q19">
        <v>1.33</v>
      </c>
      <c r="R19">
        <v>1</v>
      </c>
      <c r="T19">
        <v>7</v>
      </c>
      <c r="U19">
        <v>5</v>
      </c>
      <c r="V19">
        <v>5</v>
      </c>
      <c r="W19">
        <v>2</v>
      </c>
      <c r="X19">
        <v>1</v>
      </c>
      <c r="Z19">
        <v>8</v>
      </c>
      <c r="AA19">
        <v>5</v>
      </c>
      <c r="AB19">
        <v>3.33</v>
      </c>
      <c r="AC19">
        <v>4.33</v>
      </c>
      <c r="AD19">
        <v>1.67</v>
      </c>
      <c r="AF19">
        <v>9</v>
      </c>
      <c r="AG19">
        <v>5</v>
      </c>
      <c r="AH19">
        <v>5</v>
      </c>
      <c r="AI19">
        <v>2.33</v>
      </c>
      <c r="AJ19">
        <v>1</v>
      </c>
    </row>
    <row r="20" spans="1:36" x14ac:dyDescent="0.2">
      <c r="A20">
        <v>19</v>
      </c>
      <c r="B20">
        <v>2</v>
      </c>
      <c r="C20">
        <v>3.67</v>
      </c>
      <c r="D20">
        <v>4.67</v>
      </c>
      <c r="E20">
        <v>3.67</v>
      </c>
      <c r="F20">
        <v>1</v>
      </c>
      <c r="H20">
        <v>4</v>
      </c>
      <c r="I20">
        <v>4.33</v>
      </c>
      <c r="J20">
        <v>3.67</v>
      </c>
      <c r="K20">
        <v>4.67</v>
      </c>
      <c r="L20">
        <v>2.33</v>
      </c>
      <c r="N20">
        <v>5</v>
      </c>
      <c r="O20">
        <v>5</v>
      </c>
      <c r="P20">
        <v>4.33</v>
      </c>
      <c r="Q20">
        <v>4</v>
      </c>
      <c r="R20">
        <v>2.33</v>
      </c>
      <c r="T20">
        <v>7</v>
      </c>
      <c r="U20">
        <v>5</v>
      </c>
      <c r="V20">
        <v>2.67</v>
      </c>
      <c r="W20">
        <v>4.33</v>
      </c>
      <c r="X20">
        <v>1.67</v>
      </c>
      <c r="Z20">
        <v>8</v>
      </c>
      <c r="AA20">
        <v>5</v>
      </c>
      <c r="AB20">
        <v>4.33</v>
      </c>
      <c r="AC20">
        <v>4.33</v>
      </c>
      <c r="AD20">
        <v>1.33</v>
      </c>
      <c r="AF20">
        <v>9</v>
      </c>
      <c r="AG20">
        <v>4</v>
      </c>
      <c r="AH20">
        <v>5</v>
      </c>
      <c r="AI20">
        <v>4</v>
      </c>
      <c r="AJ20">
        <v>2</v>
      </c>
    </row>
    <row r="21" spans="1:36" x14ac:dyDescent="0.2">
      <c r="A21">
        <v>20</v>
      </c>
      <c r="B21">
        <v>2</v>
      </c>
      <c r="C21">
        <v>5</v>
      </c>
      <c r="D21">
        <v>5</v>
      </c>
      <c r="E21">
        <v>3.33</v>
      </c>
      <c r="F21">
        <v>1</v>
      </c>
      <c r="H21">
        <v>4</v>
      </c>
      <c r="I21">
        <v>5</v>
      </c>
      <c r="J21">
        <v>4.33</v>
      </c>
      <c r="K21">
        <v>5</v>
      </c>
      <c r="L21">
        <v>1</v>
      </c>
      <c r="N21">
        <v>5</v>
      </c>
      <c r="O21">
        <v>5</v>
      </c>
      <c r="P21">
        <v>5</v>
      </c>
      <c r="Q21">
        <v>4.67</v>
      </c>
      <c r="R21">
        <v>1</v>
      </c>
      <c r="T21">
        <v>7</v>
      </c>
      <c r="U21">
        <v>5</v>
      </c>
      <c r="V21">
        <v>5</v>
      </c>
      <c r="W21">
        <v>5</v>
      </c>
      <c r="X21">
        <v>1</v>
      </c>
      <c r="Z21">
        <v>8</v>
      </c>
      <c r="AA21">
        <v>3</v>
      </c>
      <c r="AB21">
        <v>4.33</v>
      </c>
      <c r="AC21">
        <v>3.67</v>
      </c>
      <c r="AD21">
        <v>2</v>
      </c>
      <c r="AF21">
        <v>9</v>
      </c>
      <c r="AG21">
        <v>5</v>
      </c>
      <c r="AH21">
        <v>5</v>
      </c>
      <c r="AI21">
        <v>5</v>
      </c>
      <c r="AJ21">
        <v>1</v>
      </c>
    </row>
    <row r="22" spans="1:36" x14ac:dyDescent="0.2">
      <c r="A22">
        <v>21</v>
      </c>
      <c r="B22">
        <v>2</v>
      </c>
      <c r="C22">
        <v>3.67</v>
      </c>
      <c r="D22">
        <v>5</v>
      </c>
      <c r="E22">
        <v>2.67</v>
      </c>
      <c r="F22">
        <v>1</v>
      </c>
      <c r="H22">
        <v>4</v>
      </c>
      <c r="I22">
        <v>3.67</v>
      </c>
      <c r="J22">
        <v>3.33</v>
      </c>
      <c r="K22">
        <v>3.67</v>
      </c>
      <c r="L22">
        <v>2</v>
      </c>
      <c r="N22">
        <v>5</v>
      </c>
      <c r="O22">
        <v>5</v>
      </c>
      <c r="P22">
        <v>5</v>
      </c>
      <c r="Q22">
        <v>2.67</v>
      </c>
      <c r="R22">
        <v>2.33</v>
      </c>
      <c r="T22">
        <v>7</v>
      </c>
      <c r="U22">
        <v>5</v>
      </c>
      <c r="V22">
        <v>5</v>
      </c>
      <c r="W22">
        <v>2.67</v>
      </c>
      <c r="X22">
        <v>1.67</v>
      </c>
      <c r="Z22">
        <v>8</v>
      </c>
      <c r="AA22">
        <v>3.67</v>
      </c>
      <c r="AB22">
        <v>3.33</v>
      </c>
      <c r="AC22">
        <v>4.33</v>
      </c>
      <c r="AD22">
        <v>1</v>
      </c>
      <c r="AF22">
        <v>9</v>
      </c>
      <c r="AG22">
        <v>5</v>
      </c>
      <c r="AH22">
        <v>5</v>
      </c>
      <c r="AI22">
        <v>2.33</v>
      </c>
      <c r="AJ22">
        <v>2</v>
      </c>
    </row>
    <row r="23" spans="1:36" x14ac:dyDescent="0.2">
      <c r="A23">
        <v>22</v>
      </c>
      <c r="B23">
        <v>2</v>
      </c>
      <c r="C23">
        <v>5</v>
      </c>
      <c r="D23">
        <v>5</v>
      </c>
      <c r="E23">
        <v>5</v>
      </c>
      <c r="F23">
        <v>1</v>
      </c>
      <c r="H23">
        <v>4</v>
      </c>
      <c r="I23">
        <v>3.67</v>
      </c>
      <c r="J23">
        <v>4</v>
      </c>
      <c r="K23">
        <v>3.33</v>
      </c>
      <c r="L23">
        <v>1</v>
      </c>
      <c r="N23">
        <v>5</v>
      </c>
      <c r="O23">
        <v>5</v>
      </c>
      <c r="P23">
        <v>5</v>
      </c>
      <c r="Q23">
        <v>5</v>
      </c>
      <c r="R23">
        <v>1</v>
      </c>
      <c r="T23">
        <v>7</v>
      </c>
      <c r="U23">
        <v>5</v>
      </c>
      <c r="V23">
        <v>5</v>
      </c>
      <c r="W23">
        <v>5</v>
      </c>
      <c r="X23">
        <v>1</v>
      </c>
      <c r="Z23">
        <v>8</v>
      </c>
      <c r="AA23">
        <v>5</v>
      </c>
      <c r="AB23">
        <v>4.33</v>
      </c>
      <c r="AC23">
        <v>5</v>
      </c>
      <c r="AD23">
        <v>1</v>
      </c>
      <c r="AF23">
        <v>9</v>
      </c>
      <c r="AG23">
        <v>5</v>
      </c>
      <c r="AH23">
        <v>5</v>
      </c>
      <c r="AI23">
        <v>5</v>
      </c>
      <c r="AJ23">
        <v>1</v>
      </c>
    </row>
    <row r="24" spans="1:36" x14ac:dyDescent="0.2">
      <c r="A24">
        <v>23</v>
      </c>
      <c r="B24">
        <v>2</v>
      </c>
      <c r="C24">
        <v>5</v>
      </c>
      <c r="D24">
        <v>4.67</v>
      </c>
      <c r="E24">
        <v>4</v>
      </c>
      <c r="F24">
        <v>1</v>
      </c>
      <c r="H24">
        <v>4</v>
      </c>
      <c r="I24">
        <v>5</v>
      </c>
      <c r="J24">
        <v>4.33</v>
      </c>
      <c r="K24">
        <v>3.33</v>
      </c>
      <c r="L24">
        <v>1</v>
      </c>
      <c r="N24">
        <v>5</v>
      </c>
      <c r="O24">
        <v>5</v>
      </c>
      <c r="P24">
        <v>5</v>
      </c>
      <c r="Q24">
        <v>5</v>
      </c>
      <c r="R24">
        <v>1</v>
      </c>
      <c r="T24">
        <v>7</v>
      </c>
      <c r="U24">
        <v>5</v>
      </c>
      <c r="V24">
        <v>5</v>
      </c>
      <c r="W24">
        <v>5</v>
      </c>
      <c r="X24">
        <v>1</v>
      </c>
      <c r="Z24">
        <v>8</v>
      </c>
      <c r="AA24">
        <v>5</v>
      </c>
      <c r="AB24">
        <v>4.33</v>
      </c>
      <c r="AC24">
        <v>5</v>
      </c>
      <c r="AD24">
        <v>1</v>
      </c>
      <c r="AF24">
        <v>9</v>
      </c>
      <c r="AG24">
        <v>5</v>
      </c>
      <c r="AH24">
        <v>5</v>
      </c>
      <c r="AI24">
        <v>5</v>
      </c>
      <c r="AJ24">
        <v>1</v>
      </c>
    </row>
    <row r="25" spans="1:36" x14ac:dyDescent="0.2">
      <c r="A25">
        <v>24</v>
      </c>
      <c r="B25">
        <v>2</v>
      </c>
      <c r="C25">
        <v>5</v>
      </c>
      <c r="D25">
        <v>3.67</v>
      </c>
      <c r="E25">
        <v>3.67</v>
      </c>
      <c r="F25">
        <v>1</v>
      </c>
      <c r="H25">
        <v>4</v>
      </c>
      <c r="I25">
        <v>5</v>
      </c>
      <c r="J25">
        <v>4</v>
      </c>
      <c r="K25">
        <v>4.67</v>
      </c>
      <c r="L25">
        <v>1</v>
      </c>
      <c r="N25">
        <v>5</v>
      </c>
      <c r="O25">
        <v>5</v>
      </c>
      <c r="P25">
        <v>4.33</v>
      </c>
      <c r="Q25">
        <v>3.67</v>
      </c>
      <c r="R25">
        <v>1.67</v>
      </c>
      <c r="T25">
        <v>7</v>
      </c>
      <c r="U25">
        <v>1</v>
      </c>
      <c r="V25">
        <v>2</v>
      </c>
      <c r="W25">
        <v>4.33</v>
      </c>
      <c r="X25">
        <v>1.33</v>
      </c>
      <c r="Z25">
        <v>8</v>
      </c>
      <c r="AA25">
        <v>3.67</v>
      </c>
      <c r="AB25">
        <v>4</v>
      </c>
      <c r="AC25">
        <v>3.67</v>
      </c>
      <c r="AD25">
        <v>1</v>
      </c>
      <c r="AF25">
        <v>9</v>
      </c>
      <c r="AG25">
        <v>5</v>
      </c>
      <c r="AH25">
        <v>3.33</v>
      </c>
      <c r="AI25">
        <v>3.67</v>
      </c>
      <c r="AJ25">
        <v>1</v>
      </c>
    </row>
    <row r="26" spans="1:36" x14ac:dyDescent="0.2">
      <c r="A26">
        <v>25</v>
      </c>
      <c r="B26">
        <v>2</v>
      </c>
      <c r="C26">
        <v>5</v>
      </c>
      <c r="D26">
        <v>5</v>
      </c>
      <c r="E26">
        <v>5</v>
      </c>
      <c r="F26">
        <v>1</v>
      </c>
      <c r="H26">
        <v>4</v>
      </c>
      <c r="I26">
        <v>4</v>
      </c>
      <c r="J26">
        <v>4.67</v>
      </c>
      <c r="K26">
        <v>4</v>
      </c>
      <c r="L26">
        <v>1</v>
      </c>
      <c r="N26">
        <v>5</v>
      </c>
      <c r="O26">
        <v>5</v>
      </c>
      <c r="P26">
        <v>5</v>
      </c>
      <c r="Q26">
        <v>2.33</v>
      </c>
      <c r="R26">
        <v>1</v>
      </c>
      <c r="T26">
        <v>7</v>
      </c>
      <c r="U26">
        <v>5</v>
      </c>
      <c r="V26">
        <v>5</v>
      </c>
      <c r="W26">
        <v>2.33</v>
      </c>
      <c r="X26">
        <v>1.33</v>
      </c>
      <c r="Z26">
        <v>8</v>
      </c>
      <c r="AA26">
        <v>3.67</v>
      </c>
      <c r="AB26">
        <v>5</v>
      </c>
      <c r="AC26">
        <v>5</v>
      </c>
      <c r="AD26">
        <v>1</v>
      </c>
      <c r="AF26">
        <v>9</v>
      </c>
      <c r="AG26">
        <v>3.67</v>
      </c>
      <c r="AH26">
        <v>3.67</v>
      </c>
      <c r="AI26">
        <v>2.33</v>
      </c>
      <c r="AJ26">
        <v>1</v>
      </c>
    </row>
    <row r="27" spans="1:36" x14ac:dyDescent="0.2">
      <c r="A27">
        <v>26</v>
      </c>
      <c r="B27">
        <v>2</v>
      </c>
      <c r="C27">
        <v>5</v>
      </c>
      <c r="D27">
        <v>3.67</v>
      </c>
      <c r="E27">
        <v>3.67</v>
      </c>
      <c r="F27">
        <v>3</v>
      </c>
      <c r="H27">
        <v>4</v>
      </c>
      <c r="I27">
        <v>3.67</v>
      </c>
      <c r="J27">
        <v>3.33</v>
      </c>
      <c r="K27">
        <v>2.33</v>
      </c>
      <c r="L27">
        <v>1.67</v>
      </c>
      <c r="N27">
        <v>5</v>
      </c>
      <c r="O27">
        <v>5</v>
      </c>
      <c r="P27">
        <v>5</v>
      </c>
      <c r="Q27">
        <v>4.67</v>
      </c>
      <c r="R27">
        <v>2.33</v>
      </c>
      <c r="T27">
        <v>7</v>
      </c>
      <c r="U27">
        <v>1</v>
      </c>
      <c r="V27">
        <v>1</v>
      </c>
      <c r="W27">
        <v>1</v>
      </c>
      <c r="X27">
        <v>1</v>
      </c>
      <c r="Z27">
        <v>8</v>
      </c>
      <c r="AA27">
        <v>5</v>
      </c>
      <c r="AB27">
        <v>4.33</v>
      </c>
      <c r="AC27">
        <v>5</v>
      </c>
      <c r="AD27">
        <v>2.33</v>
      </c>
      <c r="AF27">
        <v>9</v>
      </c>
      <c r="AG27">
        <v>2.33</v>
      </c>
      <c r="AH27">
        <v>3</v>
      </c>
      <c r="AI27">
        <v>2.33</v>
      </c>
      <c r="AJ27">
        <v>2.33</v>
      </c>
    </row>
    <row r="28" spans="1:36" x14ac:dyDescent="0.2">
      <c r="A28">
        <v>27</v>
      </c>
      <c r="B28">
        <v>2</v>
      </c>
      <c r="C28">
        <v>5</v>
      </c>
      <c r="D28">
        <v>3.67</v>
      </c>
      <c r="E28">
        <v>3.67</v>
      </c>
      <c r="F28">
        <v>1</v>
      </c>
      <c r="H28">
        <v>4</v>
      </c>
      <c r="I28">
        <v>5</v>
      </c>
      <c r="J28">
        <v>3.33</v>
      </c>
      <c r="K28">
        <v>4.33</v>
      </c>
      <c r="L28">
        <v>1.67</v>
      </c>
      <c r="N28">
        <v>5</v>
      </c>
      <c r="O28">
        <v>3.67</v>
      </c>
      <c r="P28">
        <v>3.67</v>
      </c>
      <c r="Q28">
        <v>3.33</v>
      </c>
      <c r="R28">
        <v>1</v>
      </c>
      <c r="T28">
        <v>7</v>
      </c>
      <c r="U28">
        <v>3.67</v>
      </c>
      <c r="V28">
        <v>1</v>
      </c>
      <c r="W28">
        <v>1.33</v>
      </c>
      <c r="X28">
        <v>1.33</v>
      </c>
      <c r="Z28">
        <v>8</v>
      </c>
      <c r="AA28">
        <v>5</v>
      </c>
      <c r="AB28">
        <v>4.33</v>
      </c>
      <c r="AC28">
        <v>5</v>
      </c>
      <c r="AD28">
        <v>1</v>
      </c>
      <c r="AF28">
        <v>9</v>
      </c>
      <c r="AG28">
        <v>5</v>
      </c>
      <c r="AH28">
        <v>5</v>
      </c>
      <c r="AI28">
        <v>5</v>
      </c>
      <c r="AJ28">
        <v>3.67</v>
      </c>
    </row>
    <row r="29" spans="1:36" x14ac:dyDescent="0.2">
      <c r="A29">
        <v>28</v>
      </c>
      <c r="B29">
        <v>2</v>
      </c>
      <c r="C29">
        <v>3.67</v>
      </c>
      <c r="D29">
        <v>5</v>
      </c>
      <c r="E29">
        <v>5</v>
      </c>
      <c r="F29">
        <v>1</v>
      </c>
      <c r="H29">
        <v>4</v>
      </c>
      <c r="I29">
        <v>5</v>
      </c>
      <c r="J29">
        <v>3.67</v>
      </c>
      <c r="K29">
        <v>5</v>
      </c>
      <c r="L29">
        <v>1.67</v>
      </c>
      <c r="N29">
        <v>5</v>
      </c>
      <c r="O29">
        <v>5</v>
      </c>
      <c r="P29">
        <v>5</v>
      </c>
      <c r="Q29">
        <v>5</v>
      </c>
      <c r="R29">
        <v>2</v>
      </c>
      <c r="T29">
        <v>7</v>
      </c>
      <c r="U29">
        <v>3.67</v>
      </c>
      <c r="V29">
        <v>2.67</v>
      </c>
      <c r="W29">
        <v>3.67</v>
      </c>
      <c r="X29">
        <v>1</v>
      </c>
      <c r="Z29">
        <v>8</v>
      </c>
      <c r="AA29">
        <v>5</v>
      </c>
      <c r="AB29">
        <v>4.33</v>
      </c>
      <c r="AC29">
        <v>5</v>
      </c>
      <c r="AD29">
        <v>1</v>
      </c>
      <c r="AF29">
        <v>9</v>
      </c>
      <c r="AG29">
        <v>5</v>
      </c>
      <c r="AH29">
        <v>5</v>
      </c>
      <c r="AI29">
        <v>5</v>
      </c>
      <c r="AJ29">
        <v>1</v>
      </c>
    </row>
    <row r="30" spans="1:36" x14ac:dyDescent="0.2">
      <c r="A30">
        <v>29</v>
      </c>
      <c r="B30">
        <v>2</v>
      </c>
      <c r="C30">
        <v>5</v>
      </c>
      <c r="D30">
        <v>5</v>
      </c>
      <c r="E30">
        <v>5</v>
      </c>
      <c r="F30">
        <v>2.33</v>
      </c>
      <c r="H30">
        <v>4</v>
      </c>
      <c r="I30">
        <v>4.67</v>
      </c>
      <c r="J30">
        <v>4.33</v>
      </c>
      <c r="K30">
        <v>4.67</v>
      </c>
      <c r="L30">
        <v>2.67</v>
      </c>
      <c r="N30">
        <v>5</v>
      </c>
      <c r="O30">
        <v>5</v>
      </c>
      <c r="P30">
        <v>3.67</v>
      </c>
      <c r="Q30">
        <v>4.67</v>
      </c>
      <c r="R30">
        <v>2.33</v>
      </c>
      <c r="T30">
        <v>7</v>
      </c>
      <c r="U30">
        <v>5</v>
      </c>
      <c r="V30">
        <v>3</v>
      </c>
      <c r="W30">
        <v>5</v>
      </c>
      <c r="X30">
        <v>1</v>
      </c>
      <c r="Z30">
        <v>8</v>
      </c>
      <c r="AA30">
        <v>5</v>
      </c>
      <c r="AB30">
        <v>3.33</v>
      </c>
      <c r="AC30">
        <v>5</v>
      </c>
      <c r="AD30">
        <v>1</v>
      </c>
      <c r="AF30">
        <v>9</v>
      </c>
      <c r="AG30">
        <v>5</v>
      </c>
      <c r="AH30">
        <v>4.67</v>
      </c>
      <c r="AI30">
        <v>5</v>
      </c>
      <c r="AJ30">
        <v>2.33</v>
      </c>
    </row>
    <row r="31" spans="1:36" x14ac:dyDescent="0.2">
      <c r="A31">
        <v>30</v>
      </c>
      <c r="B31">
        <v>2</v>
      </c>
      <c r="C31">
        <v>4</v>
      </c>
      <c r="D31">
        <v>3.33</v>
      </c>
      <c r="E31">
        <v>4.33</v>
      </c>
      <c r="F31">
        <v>4.67</v>
      </c>
      <c r="H31">
        <v>4</v>
      </c>
      <c r="I31">
        <v>4.67</v>
      </c>
      <c r="J31">
        <v>2.33</v>
      </c>
      <c r="K31">
        <v>5</v>
      </c>
      <c r="L31">
        <v>2</v>
      </c>
      <c r="N31">
        <v>5</v>
      </c>
      <c r="O31">
        <v>3.67</v>
      </c>
      <c r="P31">
        <v>3.67</v>
      </c>
      <c r="Q31">
        <v>4.67</v>
      </c>
      <c r="R31">
        <v>2.33</v>
      </c>
      <c r="T31">
        <v>7</v>
      </c>
      <c r="U31">
        <v>3.33</v>
      </c>
      <c r="V31">
        <v>2</v>
      </c>
      <c r="W31">
        <v>3.67</v>
      </c>
      <c r="X31">
        <v>3</v>
      </c>
      <c r="Z31">
        <v>8</v>
      </c>
      <c r="AA31">
        <v>2.33</v>
      </c>
      <c r="AB31">
        <v>2.67</v>
      </c>
      <c r="AC31">
        <v>2.67</v>
      </c>
      <c r="AD31">
        <v>1.67</v>
      </c>
      <c r="AF31">
        <v>9</v>
      </c>
      <c r="AG31">
        <v>3.67</v>
      </c>
      <c r="AH31">
        <v>2.67</v>
      </c>
      <c r="AI31">
        <v>4.67</v>
      </c>
      <c r="AJ31">
        <v>4.33</v>
      </c>
    </row>
    <row r="32" spans="1:36" x14ac:dyDescent="0.2">
      <c r="A32">
        <v>31</v>
      </c>
      <c r="B32">
        <v>2</v>
      </c>
      <c r="C32">
        <v>3.67</v>
      </c>
      <c r="D32">
        <v>3.67</v>
      </c>
      <c r="E32">
        <v>5</v>
      </c>
      <c r="F32">
        <v>1</v>
      </c>
      <c r="H32">
        <v>4</v>
      </c>
      <c r="I32">
        <v>3.67</v>
      </c>
      <c r="J32">
        <v>4</v>
      </c>
      <c r="K32">
        <v>4.33</v>
      </c>
      <c r="L32">
        <v>1.67</v>
      </c>
      <c r="N32">
        <v>5</v>
      </c>
      <c r="O32">
        <v>5</v>
      </c>
      <c r="P32">
        <v>3.67</v>
      </c>
      <c r="Q32">
        <v>5</v>
      </c>
      <c r="R32">
        <v>2.33</v>
      </c>
      <c r="T32">
        <v>7</v>
      </c>
      <c r="U32">
        <v>3</v>
      </c>
      <c r="V32">
        <v>4</v>
      </c>
      <c r="W32">
        <v>3.67</v>
      </c>
      <c r="X32">
        <v>2.33</v>
      </c>
      <c r="Z32">
        <v>8</v>
      </c>
      <c r="AA32">
        <v>5</v>
      </c>
      <c r="AB32">
        <v>4.67</v>
      </c>
      <c r="AC32">
        <v>5</v>
      </c>
      <c r="AD32">
        <v>1</v>
      </c>
      <c r="AF32">
        <v>9</v>
      </c>
      <c r="AG32">
        <v>1.67</v>
      </c>
      <c r="AH32">
        <v>3.67</v>
      </c>
      <c r="AI32">
        <v>4</v>
      </c>
      <c r="AJ32">
        <v>1.33</v>
      </c>
    </row>
    <row r="33" spans="1:36" x14ac:dyDescent="0.2">
      <c r="A33">
        <v>32</v>
      </c>
      <c r="B33">
        <v>2</v>
      </c>
      <c r="C33">
        <v>5</v>
      </c>
      <c r="D33">
        <v>5</v>
      </c>
      <c r="E33">
        <v>3.67</v>
      </c>
      <c r="F33">
        <v>2.33</v>
      </c>
      <c r="H33">
        <v>4</v>
      </c>
      <c r="I33">
        <v>3.67</v>
      </c>
      <c r="J33">
        <v>3.33</v>
      </c>
      <c r="K33">
        <v>3</v>
      </c>
      <c r="L33">
        <v>1</v>
      </c>
      <c r="N33">
        <v>5</v>
      </c>
      <c r="O33">
        <v>3.67</v>
      </c>
      <c r="P33">
        <v>3.67</v>
      </c>
      <c r="Q33">
        <v>1</v>
      </c>
      <c r="R33">
        <v>2.33</v>
      </c>
      <c r="T33">
        <v>7</v>
      </c>
      <c r="U33">
        <v>4</v>
      </c>
      <c r="V33">
        <v>4</v>
      </c>
      <c r="W33">
        <v>2.67</v>
      </c>
      <c r="X33">
        <v>1.67</v>
      </c>
      <c r="Z33">
        <v>8</v>
      </c>
      <c r="AA33">
        <v>3.67</v>
      </c>
      <c r="AB33">
        <v>3.67</v>
      </c>
      <c r="AC33">
        <v>3.67</v>
      </c>
      <c r="AD33">
        <v>1</v>
      </c>
      <c r="AF33">
        <v>9</v>
      </c>
      <c r="AG33">
        <v>5</v>
      </c>
      <c r="AH33">
        <v>5</v>
      </c>
      <c r="AI33">
        <v>2.33</v>
      </c>
      <c r="AJ33">
        <v>1</v>
      </c>
    </row>
    <row r="34" spans="1:36" x14ac:dyDescent="0.2">
      <c r="A34">
        <v>33</v>
      </c>
      <c r="B34">
        <v>2</v>
      </c>
      <c r="C34">
        <v>3.67</v>
      </c>
      <c r="D34">
        <v>4.67</v>
      </c>
      <c r="E34">
        <v>4.67</v>
      </c>
      <c r="F34">
        <v>4.67</v>
      </c>
      <c r="H34">
        <v>4</v>
      </c>
      <c r="I34">
        <v>5</v>
      </c>
      <c r="J34">
        <v>3.33</v>
      </c>
      <c r="K34">
        <v>5</v>
      </c>
      <c r="L34">
        <v>3.67</v>
      </c>
      <c r="N34">
        <v>5</v>
      </c>
      <c r="O34">
        <v>5</v>
      </c>
      <c r="P34">
        <v>5</v>
      </c>
      <c r="Q34">
        <v>5</v>
      </c>
      <c r="R34">
        <v>5</v>
      </c>
      <c r="T34">
        <v>7</v>
      </c>
      <c r="U34">
        <v>1</v>
      </c>
      <c r="V34">
        <v>1</v>
      </c>
      <c r="W34">
        <v>1</v>
      </c>
      <c r="X34">
        <v>1</v>
      </c>
      <c r="Z34">
        <v>8</v>
      </c>
      <c r="AA34">
        <v>5</v>
      </c>
      <c r="AB34">
        <v>5</v>
      </c>
      <c r="AC34">
        <v>5</v>
      </c>
      <c r="AD34">
        <v>5</v>
      </c>
      <c r="AF34">
        <v>9</v>
      </c>
      <c r="AG34">
        <v>5</v>
      </c>
      <c r="AH34">
        <v>4.33</v>
      </c>
      <c r="AI34">
        <v>5</v>
      </c>
      <c r="AJ34">
        <v>4.33</v>
      </c>
    </row>
    <row r="35" spans="1:36" x14ac:dyDescent="0.2">
      <c r="A35">
        <v>34</v>
      </c>
      <c r="B35">
        <v>2</v>
      </c>
      <c r="C35">
        <v>3.67</v>
      </c>
      <c r="D35">
        <v>4.67</v>
      </c>
      <c r="E35">
        <v>4.67</v>
      </c>
      <c r="F35">
        <v>1</v>
      </c>
      <c r="H35">
        <v>4</v>
      </c>
      <c r="I35">
        <v>4.33</v>
      </c>
      <c r="J35">
        <v>3.67</v>
      </c>
      <c r="K35">
        <v>5</v>
      </c>
      <c r="L35">
        <v>2</v>
      </c>
      <c r="N35">
        <v>5</v>
      </c>
      <c r="O35">
        <v>3.33</v>
      </c>
      <c r="P35">
        <v>3.67</v>
      </c>
      <c r="Q35">
        <v>4.67</v>
      </c>
      <c r="R35">
        <v>2.33</v>
      </c>
      <c r="T35">
        <v>7</v>
      </c>
      <c r="U35">
        <v>1.67</v>
      </c>
      <c r="V35">
        <v>2.67</v>
      </c>
      <c r="W35">
        <v>3</v>
      </c>
      <c r="X35">
        <v>1</v>
      </c>
      <c r="Z35">
        <v>8</v>
      </c>
      <c r="AA35">
        <v>5</v>
      </c>
      <c r="AB35">
        <v>4.67</v>
      </c>
      <c r="AC35">
        <v>5</v>
      </c>
      <c r="AD35">
        <v>1</v>
      </c>
      <c r="AF35">
        <v>9</v>
      </c>
      <c r="AG35">
        <v>5</v>
      </c>
      <c r="AH35">
        <v>3.67</v>
      </c>
      <c r="AI35">
        <v>3.67</v>
      </c>
      <c r="AJ35">
        <v>1</v>
      </c>
    </row>
    <row r="36" spans="1:36" x14ac:dyDescent="0.2">
      <c r="A36">
        <v>35</v>
      </c>
      <c r="B36">
        <v>2</v>
      </c>
      <c r="C36">
        <v>4.67</v>
      </c>
      <c r="D36">
        <v>4.67</v>
      </c>
      <c r="E36">
        <v>4.67</v>
      </c>
      <c r="F36">
        <v>1</v>
      </c>
      <c r="H36">
        <v>4</v>
      </c>
      <c r="I36">
        <v>5</v>
      </c>
      <c r="J36">
        <v>4</v>
      </c>
      <c r="K36">
        <v>5</v>
      </c>
      <c r="L36">
        <v>1.67</v>
      </c>
      <c r="N36">
        <v>5</v>
      </c>
      <c r="O36">
        <v>5</v>
      </c>
      <c r="P36">
        <v>5</v>
      </c>
      <c r="Q36">
        <v>5</v>
      </c>
      <c r="R36">
        <v>1</v>
      </c>
      <c r="T36">
        <v>7</v>
      </c>
      <c r="U36">
        <v>3</v>
      </c>
      <c r="V36">
        <v>2</v>
      </c>
      <c r="W36">
        <v>3</v>
      </c>
      <c r="X36">
        <v>1</v>
      </c>
      <c r="Z36">
        <v>8</v>
      </c>
      <c r="AA36">
        <v>5</v>
      </c>
      <c r="AB36">
        <v>4.67</v>
      </c>
      <c r="AC36">
        <v>5</v>
      </c>
      <c r="AD36">
        <v>1</v>
      </c>
      <c r="AF36">
        <v>9</v>
      </c>
      <c r="AG36">
        <v>5</v>
      </c>
      <c r="AH36">
        <v>4.67</v>
      </c>
      <c r="AI36">
        <v>5</v>
      </c>
      <c r="AJ36">
        <v>1</v>
      </c>
    </row>
    <row r="37" spans="1:36" x14ac:dyDescent="0.2">
      <c r="A37">
        <v>36</v>
      </c>
      <c r="B37">
        <v>2</v>
      </c>
      <c r="C37">
        <v>4</v>
      </c>
      <c r="D37">
        <v>2.33</v>
      </c>
      <c r="E37">
        <v>3</v>
      </c>
      <c r="F37">
        <v>1</v>
      </c>
      <c r="H37">
        <v>4</v>
      </c>
      <c r="I37">
        <v>3.33</v>
      </c>
      <c r="J37">
        <v>4</v>
      </c>
      <c r="K37">
        <v>5</v>
      </c>
      <c r="L37">
        <v>1.67</v>
      </c>
      <c r="N37">
        <v>5</v>
      </c>
      <c r="O37">
        <v>3.67</v>
      </c>
      <c r="P37">
        <v>5</v>
      </c>
      <c r="Q37">
        <v>3.67</v>
      </c>
      <c r="R37">
        <v>3.33</v>
      </c>
      <c r="T37">
        <v>7</v>
      </c>
      <c r="U37">
        <v>3.33</v>
      </c>
      <c r="V37">
        <v>4.33</v>
      </c>
      <c r="W37">
        <v>4.33</v>
      </c>
      <c r="X37">
        <v>3.67</v>
      </c>
      <c r="Z37">
        <v>8</v>
      </c>
      <c r="AA37">
        <v>3.67</v>
      </c>
      <c r="AB37">
        <v>3.67</v>
      </c>
      <c r="AC37">
        <v>4.33</v>
      </c>
      <c r="AD37">
        <v>1.67</v>
      </c>
      <c r="AF37">
        <v>9</v>
      </c>
      <c r="AG37">
        <v>4</v>
      </c>
      <c r="AH37">
        <v>4</v>
      </c>
      <c r="AI37">
        <v>4</v>
      </c>
      <c r="AJ37">
        <v>2.67</v>
      </c>
    </row>
    <row r="38" spans="1:36" x14ac:dyDescent="0.2">
      <c r="A38">
        <v>37</v>
      </c>
      <c r="B38">
        <v>2</v>
      </c>
      <c r="C38">
        <v>4.67</v>
      </c>
      <c r="D38">
        <v>4.33</v>
      </c>
      <c r="E38">
        <v>4</v>
      </c>
      <c r="F38">
        <v>3.67</v>
      </c>
      <c r="H38">
        <v>4</v>
      </c>
      <c r="I38">
        <v>4.67</v>
      </c>
      <c r="J38">
        <v>4.67</v>
      </c>
      <c r="K38">
        <v>3.67</v>
      </c>
      <c r="L38">
        <v>4</v>
      </c>
      <c r="N38">
        <v>5</v>
      </c>
      <c r="O38">
        <v>4.67</v>
      </c>
      <c r="P38">
        <v>5</v>
      </c>
      <c r="Q38">
        <v>4.67</v>
      </c>
      <c r="R38">
        <v>4.67</v>
      </c>
      <c r="T38">
        <v>7</v>
      </c>
      <c r="U38">
        <v>5</v>
      </c>
      <c r="V38">
        <v>4.33</v>
      </c>
      <c r="W38">
        <v>3.67</v>
      </c>
      <c r="X38">
        <v>3.67</v>
      </c>
      <c r="Z38">
        <v>8</v>
      </c>
      <c r="AA38">
        <v>4.33</v>
      </c>
      <c r="AB38">
        <v>3.67</v>
      </c>
      <c r="AC38">
        <v>2.33</v>
      </c>
      <c r="AD38">
        <v>3</v>
      </c>
      <c r="AF38">
        <v>9</v>
      </c>
      <c r="AG38">
        <v>3.67</v>
      </c>
      <c r="AH38">
        <v>5</v>
      </c>
      <c r="AI38">
        <v>3</v>
      </c>
      <c r="AJ38">
        <v>4.33</v>
      </c>
    </row>
    <row r="39" spans="1:36" x14ac:dyDescent="0.2">
      <c r="A39">
        <v>38</v>
      </c>
      <c r="B39">
        <v>2</v>
      </c>
      <c r="C39">
        <v>4.67</v>
      </c>
      <c r="D39">
        <v>4.67</v>
      </c>
      <c r="E39">
        <v>4.67</v>
      </c>
      <c r="F39">
        <v>1.67</v>
      </c>
      <c r="H39">
        <v>4</v>
      </c>
      <c r="I39">
        <v>3.67</v>
      </c>
      <c r="J39">
        <v>2.67</v>
      </c>
      <c r="K39">
        <v>3.67</v>
      </c>
      <c r="L39">
        <v>1.67</v>
      </c>
      <c r="N39">
        <v>5</v>
      </c>
      <c r="O39">
        <v>3.67</v>
      </c>
      <c r="P39">
        <v>2.33</v>
      </c>
      <c r="Q39">
        <v>5</v>
      </c>
      <c r="R39">
        <v>1</v>
      </c>
      <c r="T39">
        <v>7</v>
      </c>
      <c r="U39">
        <v>2.33</v>
      </c>
      <c r="V39">
        <v>3.33</v>
      </c>
      <c r="W39">
        <v>2.33</v>
      </c>
      <c r="X39">
        <v>1</v>
      </c>
      <c r="Z39">
        <v>8</v>
      </c>
      <c r="AA39">
        <v>3.67</v>
      </c>
      <c r="AB39">
        <v>1</v>
      </c>
      <c r="AC39">
        <v>5</v>
      </c>
      <c r="AD39">
        <v>1.67</v>
      </c>
      <c r="AF39">
        <v>9</v>
      </c>
      <c r="AG39">
        <v>2.33</v>
      </c>
      <c r="AH39">
        <v>2.33</v>
      </c>
      <c r="AI39">
        <v>4.33</v>
      </c>
      <c r="AJ39">
        <v>1</v>
      </c>
    </row>
    <row r="40" spans="1:36" x14ac:dyDescent="0.2">
      <c r="A40">
        <v>39</v>
      </c>
      <c r="B40">
        <v>2</v>
      </c>
      <c r="C40">
        <v>5</v>
      </c>
      <c r="D40">
        <v>5</v>
      </c>
      <c r="E40">
        <v>4.67</v>
      </c>
      <c r="F40">
        <v>4</v>
      </c>
      <c r="H40">
        <v>4</v>
      </c>
      <c r="I40">
        <v>4</v>
      </c>
      <c r="J40">
        <v>3</v>
      </c>
      <c r="K40">
        <v>4.33</v>
      </c>
      <c r="L40">
        <v>2.67</v>
      </c>
      <c r="N40">
        <v>5</v>
      </c>
      <c r="O40">
        <v>4.33</v>
      </c>
      <c r="P40">
        <v>4.67</v>
      </c>
      <c r="Q40">
        <v>5</v>
      </c>
      <c r="R40">
        <v>3.33</v>
      </c>
      <c r="T40">
        <v>7</v>
      </c>
      <c r="U40">
        <v>5</v>
      </c>
      <c r="V40">
        <v>4.33</v>
      </c>
      <c r="W40">
        <v>5</v>
      </c>
      <c r="X40">
        <v>4</v>
      </c>
      <c r="Z40">
        <v>8</v>
      </c>
      <c r="AA40">
        <v>3.67</v>
      </c>
      <c r="AB40">
        <v>2</v>
      </c>
      <c r="AC40">
        <v>4.33</v>
      </c>
      <c r="AD40">
        <v>2.33</v>
      </c>
      <c r="AF40">
        <v>9</v>
      </c>
      <c r="AG40">
        <v>3</v>
      </c>
      <c r="AH40">
        <v>3.33</v>
      </c>
      <c r="AI40">
        <v>5</v>
      </c>
      <c r="AJ40">
        <v>4</v>
      </c>
    </row>
    <row r="41" spans="1:36" x14ac:dyDescent="0.2">
      <c r="A41">
        <v>40</v>
      </c>
      <c r="B41">
        <v>2</v>
      </c>
      <c r="C41">
        <v>5</v>
      </c>
      <c r="D41">
        <v>5</v>
      </c>
      <c r="E41">
        <v>5</v>
      </c>
      <c r="F41">
        <v>3.67</v>
      </c>
      <c r="H41">
        <v>4</v>
      </c>
      <c r="I41">
        <v>1</v>
      </c>
      <c r="J41">
        <v>5</v>
      </c>
      <c r="K41">
        <v>4.33</v>
      </c>
      <c r="L41">
        <v>3.33</v>
      </c>
      <c r="N41">
        <v>5</v>
      </c>
      <c r="O41">
        <v>3.67</v>
      </c>
      <c r="P41">
        <v>5</v>
      </c>
      <c r="Q41">
        <v>5</v>
      </c>
      <c r="R41">
        <v>2.33</v>
      </c>
      <c r="T41">
        <v>7</v>
      </c>
      <c r="U41">
        <v>1</v>
      </c>
      <c r="V41">
        <v>4</v>
      </c>
      <c r="W41">
        <v>4</v>
      </c>
      <c r="X41">
        <v>2</v>
      </c>
      <c r="Z41">
        <v>8</v>
      </c>
      <c r="AA41">
        <v>3.67</v>
      </c>
      <c r="AB41">
        <v>4</v>
      </c>
      <c r="AC41">
        <v>4.33</v>
      </c>
      <c r="AD41">
        <v>3.33</v>
      </c>
      <c r="AF41">
        <v>9</v>
      </c>
      <c r="AG41">
        <v>2.33</v>
      </c>
      <c r="AH41">
        <v>5</v>
      </c>
      <c r="AI41">
        <v>3.67</v>
      </c>
      <c r="AJ41">
        <v>3.67</v>
      </c>
    </row>
    <row r="42" spans="1:36" x14ac:dyDescent="0.2">
      <c r="A42">
        <v>41</v>
      </c>
      <c r="B42">
        <v>2</v>
      </c>
      <c r="C42">
        <v>5</v>
      </c>
      <c r="D42">
        <v>2.33</v>
      </c>
      <c r="E42">
        <v>4.67</v>
      </c>
      <c r="F42">
        <v>1</v>
      </c>
      <c r="H42">
        <v>4</v>
      </c>
      <c r="I42">
        <v>5</v>
      </c>
      <c r="J42">
        <v>1</v>
      </c>
      <c r="K42">
        <v>5</v>
      </c>
      <c r="L42">
        <v>1.33</v>
      </c>
      <c r="N42">
        <v>5</v>
      </c>
      <c r="O42">
        <v>5</v>
      </c>
      <c r="P42">
        <v>1.67</v>
      </c>
      <c r="Q42">
        <v>4.67</v>
      </c>
      <c r="R42">
        <v>2.33</v>
      </c>
      <c r="T42">
        <v>7</v>
      </c>
      <c r="U42">
        <v>4</v>
      </c>
      <c r="V42">
        <v>1</v>
      </c>
      <c r="W42">
        <v>4</v>
      </c>
      <c r="X42">
        <v>1</v>
      </c>
      <c r="Z42">
        <v>8</v>
      </c>
      <c r="AA42">
        <v>3.67</v>
      </c>
      <c r="AB42">
        <v>1.67</v>
      </c>
      <c r="AC42">
        <v>3.33</v>
      </c>
      <c r="AD42">
        <v>1</v>
      </c>
      <c r="AF42">
        <v>9</v>
      </c>
      <c r="AG42">
        <v>2.67</v>
      </c>
      <c r="AH42">
        <v>2.33</v>
      </c>
      <c r="AI42">
        <v>3.67</v>
      </c>
      <c r="AJ42">
        <v>1</v>
      </c>
    </row>
    <row r="43" spans="1:36" x14ac:dyDescent="0.2">
      <c r="A43">
        <v>42</v>
      </c>
      <c r="B43">
        <v>2</v>
      </c>
      <c r="C43">
        <v>2.33</v>
      </c>
      <c r="D43">
        <v>3.67</v>
      </c>
      <c r="E43">
        <v>4.33</v>
      </c>
      <c r="F43">
        <v>1</v>
      </c>
      <c r="H43">
        <v>4</v>
      </c>
      <c r="I43">
        <v>5</v>
      </c>
      <c r="J43">
        <v>1</v>
      </c>
      <c r="K43">
        <v>5</v>
      </c>
      <c r="L43">
        <v>1</v>
      </c>
      <c r="N43">
        <v>5</v>
      </c>
      <c r="O43">
        <v>5</v>
      </c>
      <c r="P43">
        <v>4</v>
      </c>
      <c r="Q43">
        <v>4</v>
      </c>
      <c r="R43">
        <v>2</v>
      </c>
      <c r="T43">
        <v>7</v>
      </c>
      <c r="U43">
        <v>2.33</v>
      </c>
      <c r="V43">
        <v>1</v>
      </c>
      <c r="W43">
        <v>4</v>
      </c>
      <c r="X43">
        <v>1</v>
      </c>
      <c r="Z43">
        <v>8</v>
      </c>
      <c r="AA43">
        <v>4.67</v>
      </c>
      <c r="AB43">
        <v>1</v>
      </c>
      <c r="AC43">
        <v>4.67</v>
      </c>
      <c r="AD43">
        <v>1</v>
      </c>
      <c r="AF43">
        <v>9</v>
      </c>
      <c r="AG43">
        <v>3.67</v>
      </c>
      <c r="AH43">
        <v>3.67</v>
      </c>
      <c r="AI43">
        <v>4</v>
      </c>
      <c r="AJ43">
        <v>3</v>
      </c>
    </row>
    <row r="44" spans="1:36" x14ac:dyDescent="0.2">
      <c r="A44">
        <v>43</v>
      </c>
      <c r="B44">
        <v>2</v>
      </c>
      <c r="C44">
        <v>5</v>
      </c>
      <c r="D44">
        <v>5</v>
      </c>
      <c r="E44">
        <v>3.67</v>
      </c>
      <c r="F44">
        <v>4</v>
      </c>
      <c r="H44">
        <v>4</v>
      </c>
      <c r="I44">
        <v>5</v>
      </c>
      <c r="J44">
        <v>5</v>
      </c>
      <c r="K44">
        <v>2.33</v>
      </c>
      <c r="L44">
        <v>2.33</v>
      </c>
      <c r="N44">
        <v>5</v>
      </c>
      <c r="O44">
        <v>3.67</v>
      </c>
      <c r="P44">
        <v>4.67</v>
      </c>
      <c r="Q44">
        <v>3.33</v>
      </c>
      <c r="R44">
        <v>4.67</v>
      </c>
      <c r="T44">
        <v>7</v>
      </c>
      <c r="U44">
        <v>2.67</v>
      </c>
      <c r="V44">
        <v>4.67</v>
      </c>
      <c r="W44">
        <v>2</v>
      </c>
      <c r="X44">
        <v>2</v>
      </c>
      <c r="Z44">
        <v>8</v>
      </c>
      <c r="AA44">
        <v>3.33</v>
      </c>
      <c r="AB44">
        <v>4.67</v>
      </c>
      <c r="AC44">
        <v>2.33</v>
      </c>
      <c r="AD44">
        <v>3</v>
      </c>
      <c r="AF44">
        <v>9</v>
      </c>
      <c r="AG44">
        <v>2.33</v>
      </c>
      <c r="AH44">
        <v>3.67</v>
      </c>
      <c r="AI44">
        <v>1.33</v>
      </c>
      <c r="AJ44">
        <v>1.33</v>
      </c>
    </row>
    <row r="45" spans="1:36" x14ac:dyDescent="0.2">
      <c r="A45">
        <v>44</v>
      </c>
      <c r="B45">
        <v>2</v>
      </c>
      <c r="C45">
        <v>5</v>
      </c>
      <c r="D45">
        <v>4.67</v>
      </c>
      <c r="E45">
        <v>3.67</v>
      </c>
      <c r="F45">
        <v>3.67</v>
      </c>
      <c r="H45">
        <v>4</v>
      </c>
      <c r="I45">
        <v>3.67</v>
      </c>
      <c r="J45">
        <v>3</v>
      </c>
      <c r="K45">
        <v>2.33</v>
      </c>
      <c r="L45">
        <v>2.67</v>
      </c>
      <c r="N45">
        <v>5</v>
      </c>
      <c r="O45">
        <v>4.33</v>
      </c>
      <c r="P45">
        <v>4.67</v>
      </c>
      <c r="Q45">
        <v>2.67</v>
      </c>
      <c r="R45">
        <v>4.33</v>
      </c>
      <c r="T45">
        <v>7</v>
      </c>
      <c r="U45">
        <v>3.67</v>
      </c>
      <c r="V45">
        <v>2.33</v>
      </c>
      <c r="W45">
        <v>1</v>
      </c>
      <c r="X45">
        <v>2.33</v>
      </c>
      <c r="Z45">
        <v>8</v>
      </c>
      <c r="AA45">
        <v>3</v>
      </c>
      <c r="AB45">
        <v>2</v>
      </c>
      <c r="AC45">
        <v>2</v>
      </c>
      <c r="AD45">
        <v>1</v>
      </c>
      <c r="AF45">
        <v>9</v>
      </c>
      <c r="AG45">
        <v>4.67</v>
      </c>
      <c r="AH45">
        <v>3.33</v>
      </c>
      <c r="AI45">
        <v>2.33</v>
      </c>
      <c r="AJ45">
        <v>3.33</v>
      </c>
    </row>
    <row r="46" spans="1:36" x14ac:dyDescent="0.2">
      <c r="A46">
        <v>45</v>
      </c>
      <c r="B46">
        <v>2</v>
      </c>
      <c r="C46">
        <v>2.67</v>
      </c>
      <c r="D46">
        <v>3.67</v>
      </c>
      <c r="E46">
        <v>2.67</v>
      </c>
      <c r="F46">
        <v>4</v>
      </c>
      <c r="H46">
        <v>4</v>
      </c>
      <c r="I46">
        <v>2.33</v>
      </c>
      <c r="J46">
        <v>4.67</v>
      </c>
      <c r="K46">
        <v>1.67</v>
      </c>
      <c r="L46">
        <v>3.67</v>
      </c>
      <c r="N46">
        <v>5</v>
      </c>
      <c r="O46">
        <v>2.67</v>
      </c>
      <c r="P46">
        <v>4.67</v>
      </c>
      <c r="Q46">
        <v>2</v>
      </c>
      <c r="R46">
        <v>1</v>
      </c>
      <c r="T46">
        <v>7</v>
      </c>
      <c r="U46">
        <v>1</v>
      </c>
      <c r="V46">
        <v>3.33</v>
      </c>
      <c r="W46">
        <v>1</v>
      </c>
      <c r="X46">
        <v>2</v>
      </c>
      <c r="Z46">
        <v>8</v>
      </c>
      <c r="AA46">
        <v>1</v>
      </c>
      <c r="AB46">
        <v>2</v>
      </c>
      <c r="AC46">
        <v>2.33</v>
      </c>
      <c r="AD46">
        <v>1</v>
      </c>
      <c r="AF46">
        <v>9</v>
      </c>
      <c r="AG46">
        <v>2.33</v>
      </c>
      <c r="AH46">
        <v>3.33</v>
      </c>
      <c r="AI46">
        <v>2.33</v>
      </c>
      <c r="AJ46">
        <v>2.33</v>
      </c>
    </row>
    <row r="47" spans="1:36" x14ac:dyDescent="0.2">
      <c r="A47">
        <v>46</v>
      </c>
      <c r="B47">
        <v>2</v>
      </c>
      <c r="C47">
        <v>3.33</v>
      </c>
      <c r="D47">
        <v>3</v>
      </c>
      <c r="E47">
        <v>3.33</v>
      </c>
      <c r="F47">
        <v>3.67</v>
      </c>
      <c r="H47">
        <v>4</v>
      </c>
      <c r="I47">
        <v>1.33</v>
      </c>
      <c r="J47">
        <v>1</v>
      </c>
      <c r="K47">
        <v>1.67</v>
      </c>
      <c r="L47">
        <v>1.67</v>
      </c>
      <c r="N47">
        <v>5</v>
      </c>
      <c r="O47">
        <v>2.33</v>
      </c>
      <c r="P47">
        <v>3.33</v>
      </c>
      <c r="Q47">
        <v>3</v>
      </c>
      <c r="R47">
        <v>4.67</v>
      </c>
      <c r="T47">
        <v>7</v>
      </c>
      <c r="U47">
        <v>1</v>
      </c>
      <c r="V47">
        <v>2</v>
      </c>
      <c r="W47">
        <v>1</v>
      </c>
      <c r="X47">
        <v>1.33</v>
      </c>
      <c r="Z47">
        <v>8</v>
      </c>
      <c r="AA47">
        <v>1</v>
      </c>
      <c r="AB47">
        <v>1</v>
      </c>
      <c r="AC47">
        <v>1</v>
      </c>
      <c r="AD47">
        <v>1</v>
      </c>
      <c r="AF47">
        <v>9</v>
      </c>
      <c r="AG47">
        <v>2.33</v>
      </c>
      <c r="AH47">
        <v>3</v>
      </c>
      <c r="AI47">
        <v>1.67</v>
      </c>
      <c r="AJ47">
        <v>2</v>
      </c>
    </row>
    <row r="48" spans="1:36" x14ac:dyDescent="0.2">
      <c r="A48">
        <v>47</v>
      </c>
      <c r="B48">
        <v>2</v>
      </c>
      <c r="C48">
        <v>4</v>
      </c>
      <c r="D48">
        <v>3.67</v>
      </c>
      <c r="E48">
        <v>4</v>
      </c>
      <c r="F48">
        <v>3.33</v>
      </c>
      <c r="H48">
        <v>4</v>
      </c>
      <c r="I48">
        <v>4.67</v>
      </c>
      <c r="J48">
        <v>4</v>
      </c>
      <c r="K48">
        <v>4.33</v>
      </c>
      <c r="L48">
        <v>4</v>
      </c>
      <c r="N48">
        <v>5</v>
      </c>
      <c r="O48">
        <v>3.67</v>
      </c>
      <c r="P48">
        <v>3.33</v>
      </c>
      <c r="Q48">
        <v>3.67</v>
      </c>
      <c r="R48">
        <v>3.33</v>
      </c>
      <c r="T48">
        <v>7</v>
      </c>
      <c r="U48">
        <v>3.33</v>
      </c>
      <c r="V48">
        <v>2.67</v>
      </c>
      <c r="W48">
        <v>3</v>
      </c>
      <c r="X48">
        <v>2.67</v>
      </c>
      <c r="Z48">
        <v>8</v>
      </c>
      <c r="AA48">
        <v>3.67</v>
      </c>
      <c r="AB48">
        <v>3</v>
      </c>
      <c r="AC48">
        <v>3</v>
      </c>
      <c r="AD48">
        <v>1.33</v>
      </c>
      <c r="AF48">
        <v>9</v>
      </c>
      <c r="AG48">
        <v>3.33</v>
      </c>
      <c r="AH48">
        <v>2</v>
      </c>
      <c r="AI48">
        <v>2</v>
      </c>
      <c r="AJ48">
        <v>2.33</v>
      </c>
    </row>
    <row r="49" spans="1:36" x14ac:dyDescent="0.2">
      <c r="A49">
        <v>48</v>
      </c>
      <c r="B49">
        <v>2</v>
      </c>
      <c r="C49">
        <v>4.33</v>
      </c>
      <c r="D49">
        <v>4.33</v>
      </c>
      <c r="E49">
        <v>4.67</v>
      </c>
      <c r="F49">
        <v>4</v>
      </c>
      <c r="H49">
        <v>4</v>
      </c>
      <c r="I49">
        <v>4.33</v>
      </c>
      <c r="J49">
        <v>2.67</v>
      </c>
      <c r="K49">
        <v>3</v>
      </c>
      <c r="L49">
        <v>3.33</v>
      </c>
      <c r="N49">
        <v>5</v>
      </c>
      <c r="O49">
        <v>3.67</v>
      </c>
      <c r="P49">
        <v>3</v>
      </c>
      <c r="Q49">
        <v>3</v>
      </c>
      <c r="R49">
        <v>3</v>
      </c>
      <c r="T49">
        <v>7</v>
      </c>
      <c r="U49">
        <v>3.33</v>
      </c>
      <c r="V49">
        <v>2.33</v>
      </c>
      <c r="W49">
        <v>3</v>
      </c>
      <c r="X49">
        <v>2.33</v>
      </c>
      <c r="Z49">
        <v>8</v>
      </c>
      <c r="AA49">
        <v>3</v>
      </c>
      <c r="AB49">
        <v>1.33</v>
      </c>
      <c r="AC49">
        <v>2.33</v>
      </c>
      <c r="AD49">
        <v>1.33</v>
      </c>
      <c r="AF49">
        <v>9</v>
      </c>
      <c r="AG49">
        <v>3.67</v>
      </c>
      <c r="AH49">
        <v>1.33</v>
      </c>
      <c r="AI49">
        <v>2.33</v>
      </c>
      <c r="AJ49">
        <v>2</v>
      </c>
    </row>
    <row r="50" spans="1:36" x14ac:dyDescent="0.2">
      <c r="A50">
        <v>49</v>
      </c>
      <c r="B50">
        <v>2</v>
      </c>
      <c r="C50">
        <v>5</v>
      </c>
      <c r="D50">
        <v>3.67</v>
      </c>
      <c r="E50">
        <v>3.67</v>
      </c>
      <c r="F50">
        <v>1</v>
      </c>
      <c r="H50">
        <v>4</v>
      </c>
      <c r="I50">
        <v>5</v>
      </c>
      <c r="J50">
        <v>1</v>
      </c>
      <c r="K50">
        <v>5</v>
      </c>
      <c r="L50">
        <v>2</v>
      </c>
      <c r="N50">
        <v>5</v>
      </c>
      <c r="O50">
        <v>5</v>
      </c>
      <c r="P50">
        <v>3.67</v>
      </c>
      <c r="Q50">
        <v>4.33</v>
      </c>
      <c r="R50">
        <v>2.33</v>
      </c>
      <c r="T50">
        <v>7</v>
      </c>
      <c r="U50">
        <v>5</v>
      </c>
      <c r="V50">
        <v>2.33</v>
      </c>
      <c r="W50">
        <v>4.33</v>
      </c>
      <c r="X50">
        <v>1</v>
      </c>
      <c r="Z50">
        <v>8</v>
      </c>
      <c r="AA50">
        <v>5</v>
      </c>
      <c r="AB50">
        <v>3.33</v>
      </c>
      <c r="AC50">
        <v>5</v>
      </c>
      <c r="AD50">
        <v>1</v>
      </c>
      <c r="AF50">
        <v>9</v>
      </c>
      <c r="AG50">
        <v>5</v>
      </c>
      <c r="AH50">
        <v>3.67</v>
      </c>
      <c r="AI50">
        <v>5</v>
      </c>
      <c r="AJ50">
        <v>2.33</v>
      </c>
    </row>
    <row r="51" spans="1:36" x14ac:dyDescent="0.2">
      <c r="A51">
        <v>50</v>
      </c>
      <c r="B51">
        <v>2</v>
      </c>
      <c r="C51">
        <v>5</v>
      </c>
      <c r="D51">
        <v>3.67</v>
      </c>
      <c r="E51">
        <v>2.33</v>
      </c>
      <c r="F51">
        <v>5</v>
      </c>
      <c r="H51">
        <v>4</v>
      </c>
      <c r="I51">
        <v>5</v>
      </c>
      <c r="J51">
        <v>4.33</v>
      </c>
      <c r="K51">
        <v>2.33</v>
      </c>
      <c r="L51">
        <v>3</v>
      </c>
      <c r="N51">
        <v>5</v>
      </c>
      <c r="O51">
        <v>2.33</v>
      </c>
      <c r="P51">
        <v>5</v>
      </c>
      <c r="Q51">
        <v>2.33</v>
      </c>
      <c r="R51">
        <v>2.33</v>
      </c>
      <c r="T51">
        <v>7</v>
      </c>
      <c r="U51">
        <v>5</v>
      </c>
      <c r="V51">
        <v>3.33</v>
      </c>
      <c r="W51">
        <v>3.67</v>
      </c>
      <c r="X51">
        <v>3.67</v>
      </c>
      <c r="Z51">
        <v>8</v>
      </c>
      <c r="AA51">
        <v>1</v>
      </c>
      <c r="AB51">
        <v>4.67</v>
      </c>
      <c r="AC51">
        <v>1</v>
      </c>
      <c r="AD51">
        <v>3.33</v>
      </c>
      <c r="AF51">
        <v>9</v>
      </c>
      <c r="AG51">
        <v>3.67</v>
      </c>
      <c r="AH51">
        <v>5</v>
      </c>
      <c r="AI51">
        <v>3.67</v>
      </c>
      <c r="AJ51">
        <v>3.67</v>
      </c>
    </row>
    <row r="52" spans="1:36" x14ac:dyDescent="0.2">
      <c r="A52">
        <v>51</v>
      </c>
      <c r="B52">
        <v>2</v>
      </c>
      <c r="C52">
        <v>3.67</v>
      </c>
      <c r="D52">
        <v>5</v>
      </c>
      <c r="E52">
        <v>3.67</v>
      </c>
      <c r="F52">
        <v>3.67</v>
      </c>
      <c r="H52">
        <v>4</v>
      </c>
      <c r="I52">
        <v>3</v>
      </c>
      <c r="J52">
        <v>3.67</v>
      </c>
      <c r="K52">
        <v>3.67</v>
      </c>
      <c r="L52">
        <v>2</v>
      </c>
      <c r="N52">
        <v>5</v>
      </c>
      <c r="O52">
        <v>4.67</v>
      </c>
      <c r="P52">
        <v>4.67</v>
      </c>
      <c r="Q52">
        <v>4</v>
      </c>
      <c r="R52">
        <v>2.33</v>
      </c>
      <c r="T52">
        <v>7</v>
      </c>
      <c r="U52">
        <v>4.33</v>
      </c>
      <c r="V52">
        <v>2.33</v>
      </c>
      <c r="W52">
        <v>3.67</v>
      </c>
      <c r="X52">
        <v>3.33</v>
      </c>
      <c r="Z52">
        <v>8</v>
      </c>
      <c r="AA52">
        <v>4.67</v>
      </c>
      <c r="AB52">
        <v>4</v>
      </c>
      <c r="AC52">
        <v>4.67</v>
      </c>
      <c r="AD52">
        <v>3.67</v>
      </c>
      <c r="AF52">
        <v>9</v>
      </c>
      <c r="AG52">
        <v>2.67</v>
      </c>
      <c r="AH52">
        <v>4</v>
      </c>
      <c r="AI52">
        <v>4</v>
      </c>
      <c r="AJ52">
        <v>4.67</v>
      </c>
    </row>
    <row r="53" spans="1:36" x14ac:dyDescent="0.2">
      <c r="A53">
        <v>52</v>
      </c>
      <c r="B53">
        <v>2</v>
      </c>
      <c r="C53">
        <v>5</v>
      </c>
      <c r="D53">
        <v>5</v>
      </c>
      <c r="E53">
        <v>5</v>
      </c>
      <c r="F53">
        <v>5</v>
      </c>
      <c r="H53">
        <v>4</v>
      </c>
      <c r="I53">
        <v>5</v>
      </c>
      <c r="J53">
        <v>3.33</v>
      </c>
      <c r="K53">
        <v>5</v>
      </c>
      <c r="L53">
        <v>3.33</v>
      </c>
      <c r="N53">
        <v>5</v>
      </c>
      <c r="O53">
        <v>5</v>
      </c>
      <c r="P53">
        <v>5</v>
      </c>
      <c r="Q53">
        <v>5</v>
      </c>
      <c r="R53">
        <v>5</v>
      </c>
      <c r="T53">
        <v>7</v>
      </c>
      <c r="U53">
        <v>5</v>
      </c>
      <c r="V53">
        <v>3.33</v>
      </c>
      <c r="W53">
        <v>5</v>
      </c>
      <c r="X53">
        <v>3.33</v>
      </c>
      <c r="Z53">
        <v>8</v>
      </c>
      <c r="AA53">
        <v>5</v>
      </c>
      <c r="AB53">
        <v>4</v>
      </c>
      <c r="AC53">
        <v>5</v>
      </c>
      <c r="AD53">
        <v>4</v>
      </c>
      <c r="AF53">
        <v>9</v>
      </c>
      <c r="AG53">
        <v>5</v>
      </c>
      <c r="AH53">
        <v>4.33</v>
      </c>
      <c r="AI53">
        <v>5</v>
      </c>
      <c r="AJ53">
        <v>4.33</v>
      </c>
    </row>
    <row r="54" spans="1:36" x14ac:dyDescent="0.2">
      <c r="A54">
        <v>53</v>
      </c>
      <c r="B54">
        <v>2</v>
      </c>
      <c r="C54">
        <v>5</v>
      </c>
      <c r="D54">
        <v>5</v>
      </c>
      <c r="E54">
        <v>5</v>
      </c>
      <c r="F54">
        <v>2.33</v>
      </c>
      <c r="H54">
        <v>4</v>
      </c>
      <c r="I54">
        <v>5</v>
      </c>
      <c r="J54">
        <v>3.33</v>
      </c>
      <c r="K54">
        <v>5</v>
      </c>
      <c r="L54">
        <v>2.33</v>
      </c>
      <c r="N54">
        <v>5</v>
      </c>
      <c r="O54">
        <v>5</v>
      </c>
      <c r="P54">
        <v>3.33</v>
      </c>
      <c r="Q54">
        <v>5</v>
      </c>
      <c r="R54">
        <v>1</v>
      </c>
      <c r="T54">
        <v>7</v>
      </c>
      <c r="U54">
        <v>4</v>
      </c>
      <c r="V54">
        <v>2.33</v>
      </c>
      <c r="W54">
        <v>4</v>
      </c>
      <c r="X54">
        <v>1</v>
      </c>
      <c r="Z54">
        <v>8</v>
      </c>
      <c r="AA54">
        <v>5</v>
      </c>
      <c r="AB54">
        <v>3.67</v>
      </c>
      <c r="AC54">
        <v>4.67</v>
      </c>
      <c r="AD54">
        <v>3.67</v>
      </c>
      <c r="AF54">
        <v>9</v>
      </c>
      <c r="AG54">
        <v>4.67</v>
      </c>
      <c r="AH54">
        <v>2.67</v>
      </c>
      <c r="AI54">
        <v>4.67</v>
      </c>
      <c r="AJ54">
        <v>2</v>
      </c>
    </row>
    <row r="55" spans="1:36" x14ac:dyDescent="0.2">
      <c r="A55">
        <v>54</v>
      </c>
      <c r="B55">
        <v>2</v>
      </c>
      <c r="C55">
        <v>1</v>
      </c>
      <c r="D55">
        <v>1</v>
      </c>
      <c r="E55">
        <v>1</v>
      </c>
      <c r="F55">
        <v>1</v>
      </c>
      <c r="H55">
        <v>4</v>
      </c>
      <c r="I55">
        <v>1</v>
      </c>
      <c r="J55">
        <v>1</v>
      </c>
      <c r="K55">
        <v>1</v>
      </c>
      <c r="L55">
        <v>1</v>
      </c>
      <c r="N55">
        <v>5</v>
      </c>
      <c r="O55">
        <v>1</v>
      </c>
      <c r="P55">
        <v>1</v>
      </c>
      <c r="Q55">
        <v>1</v>
      </c>
      <c r="R55">
        <v>1</v>
      </c>
      <c r="T55">
        <v>7</v>
      </c>
      <c r="U55">
        <v>1</v>
      </c>
      <c r="V55">
        <v>1</v>
      </c>
      <c r="W55">
        <v>1</v>
      </c>
      <c r="X55">
        <v>1</v>
      </c>
      <c r="Z55">
        <v>8</v>
      </c>
      <c r="AA55">
        <v>1</v>
      </c>
      <c r="AB55">
        <v>1</v>
      </c>
      <c r="AC55">
        <v>1</v>
      </c>
      <c r="AD55">
        <v>1</v>
      </c>
      <c r="AF55">
        <v>9</v>
      </c>
      <c r="AG55">
        <v>1</v>
      </c>
      <c r="AH55">
        <v>1</v>
      </c>
      <c r="AI55">
        <v>1</v>
      </c>
      <c r="AJ55">
        <v>1</v>
      </c>
    </row>
    <row r="56" spans="1:36" x14ac:dyDescent="0.2">
      <c r="A56">
        <v>55</v>
      </c>
      <c r="B56">
        <v>2</v>
      </c>
      <c r="C56">
        <v>3.67</v>
      </c>
      <c r="D56">
        <v>1</v>
      </c>
      <c r="E56">
        <v>5</v>
      </c>
      <c r="F56">
        <v>1</v>
      </c>
      <c r="H56">
        <v>4</v>
      </c>
      <c r="I56">
        <v>1</v>
      </c>
      <c r="J56">
        <v>1</v>
      </c>
      <c r="K56">
        <v>2.33</v>
      </c>
      <c r="L56">
        <v>1</v>
      </c>
      <c r="N56">
        <v>5</v>
      </c>
      <c r="O56">
        <v>3.67</v>
      </c>
      <c r="P56">
        <v>3.67</v>
      </c>
      <c r="Q56">
        <v>4</v>
      </c>
      <c r="R56">
        <v>1</v>
      </c>
      <c r="T56">
        <v>7</v>
      </c>
      <c r="U56">
        <v>2.33</v>
      </c>
      <c r="V56">
        <v>1</v>
      </c>
      <c r="W56">
        <v>5</v>
      </c>
      <c r="X56">
        <v>1</v>
      </c>
      <c r="Z56">
        <v>8</v>
      </c>
      <c r="AA56">
        <v>3.33</v>
      </c>
      <c r="AB56">
        <v>1</v>
      </c>
      <c r="AC56">
        <v>3.67</v>
      </c>
      <c r="AD56">
        <v>1</v>
      </c>
      <c r="AF56">
        <v>9</v>
      </c>
      <c r="AG56">
        <v>1.67</v>
      </c>
      <c r="AH56">
        <v>1</v>
      </c>
      <c r="AI56">
        <v>3.67</v>
      </c>
      <c r="AJ56">
        <v>1</v>
      </c>
    </row>
    <row r="57" spans="1:36" x14ac:dyDescent="0.2">
      <c r="A57">
        <v>56</v>
      </c>
      <c r="B57">
        <v>2</v>
      </c>
      <c r="C57">
        <v>3.67</v>
      </c>
      <c r="D57">
        <v>1</v>
      </c>
      <c r="E57">
        <v>1.67</v>
      </c>
      <c r="F57">
        <v>1</v>
      </c>
      <c r="H57">
        <v>4</v>
      </c>
      <c r="I57">
        <v>3.67</v>
      </c>
      <c r="J57">
        <v>1</v>
      </c>
      <c r="K57">
        <v>2</v>
      </c>
      <c r="L57">
        <v>1</v>
      </c>
      <c r="N57">
        <v>5</v>
      </c>
      <c r="O57">
        <v>2.67</v>
      </c>
      <c r="P57">
        <v>1</v>
      </c>
      <c r="Q57">
        <v>1.67</v>
      </c>
      <c r="R57">
        <v>1</v>
      </c>
      <c r="T57">
        <v>7</v>
      </c>
      <c r="U57">
        <v>5</v>
      </c>
      <c r="V57">
        <v>1</v>
      </c>
      <c r="W57">
        <v>2</v>
      </c>
      <c r="X57">
        <v>1</v>
      </c>
      <c r="Z57">
        <v>8</v>
      </c>
      <c r="AA57">
        <v>5</v>
      </c>
      <c r="AB57">
        <v>1</v>
      </c>
      <c r="AC57">
        <v>3.33</v>
      </c>
      <c r="AD57">
        <v>1</v>
      </c>
      <c r="AF57">
        <v>9</v>
      </c>
      <c r="AG57">
        <v>5</v>
      </c>
      <c r="AH57">
        <v>1</v>
      </c>
      <c r="AI57">
        <v>5</v>
      </c>
      <c r="AJ57">
        <v>1</v>
      </c>
    </row>
    <row r="58" spans="1:36" x14ac:dyDescent="0.2">
      <c r="A58">
        <v>57</v>
      </c>
      <c r="B58">
        <v>2</v>
      </c>
      <c r="C58">
        <v>5</v>
      </c>
      <c r="D58">
        <v>5</v>
      </c>
      <c r="E58">
        <v>5</v>
      </c>
      <c r="F58">
        <v>3.33</v>
      </c>
      <c r="H58">
        <v>4</v>
      </c>
      <c r="I58">
        <v>5</v>
      </c>
      <c r="J58">
        <v>4</v>
      </c>
      <c r="K58">
        <v>4.67</v>
      </c>
      <c r="L58">
        <v>2</v>
      </c>
      <c r="N58">
        <v>5</v>
      </c>
      <c r="O58">
        <v>5</v>
      </c>
      <c r="P58">
        <v>4</v>
      </c>
      <c r="Q58">
        <v>5</v>
      </c>
      <c r="R58">
        <v>1</v>
      </c>
      <c r="T58">
        <v>7</v>
      </c>
      <c r="U58">
        <v>5</v>
      </c>
      <c r="V58">
        <v>4</v>
      </c>
      <c r="W58">
        <v>5</v>
      </c>
      <c r="X58">
        <v>1.33</v>
      </c>
      <c r="Z58">
        <v>8</v>
      </c>
      <c r="AA58">
        <v>5</v>
      </c>
      <c r="AB58">
        <v>3.33</v>
      </c>
      <c r="AC58">
        <v>5</v>
      </c>
      <c r="AD58">
        <v>2.67</v>
      </c>
      <c r="AF58">
        <v>9</v>
      </c>
      <c r="AG58">
        <v>5</v>
      </c>
      <c r="AH58">
        <v>4.33</v>
      </c>
      <c r="AI58">
        <v>5</v>
      </c>
      <c r="AJ58">
        <v>1</v>
      </c>
    </row>
    <row r="59" spans="1:36" x14ac:dyDescent="0.2">
      <c r="A59">
        <v>58</v>
      </c>
      <c r="B59">
        <v>2</v>
      </c>
      <c r="C59">
        <v>3.67</v>
      </c>
      <c r="D59">
        <v>3.67</v>
      </c>
      <c r="E59">
        <v>3.67</v>
      </c>
      <c r="F59">
        <v>2</v>
      </c>
      <c r="H59">
        <v>4</v>
      </c>
      <c r="I59">
        <v>5</v>
      </c>
      <c r="J59">
        <v>3</v>
      </c>
      <c r="K59">
        <v>3.67</v>
      </c>
      <c r="L59">
        <v>1</v>
      </c>
      <c r="N59">
        <v>5</v>
      </c>
      <c r="O59">
        <v>3.67</v>
      </c>
      <c r="P59">
        <v>3.67</v>
      </c>
      <c r="Q59">
        <v>5</v>
      </c>
      <c r="R59">
        <v>2.33</v>
      </c>
      <c r="T59">
        <v>7</v>
      </c>
      <c r="U59">
        <v>2.33</v>
      </c>
      <c r="V59">
        <v>2</v>
      </c>
      <c r="W59">
        <v>2.33</v>
      </c>
      <c r="X59">
        <v>1</v>
      </c>
      <c r="Z59">
        <v>8</v>
      </c>
      <c r="AA59">
        <v>5</v>
      </c>
      <c r="AB59">
        <v>3.67</v>
      </c>
      <c r="AC59">
        <v>5</v>
      </c>
      <c r="AD59">
        <v>2</v>
      </c>
      <c r="AF59">
        <v>9</v>
      </c>
      <c r="AG59">
        <v>5</v>
      </c>
      <c r="AH59">
        <v>4.33</v>
      </c>
      <c r="AI59">
        <v>5</v>
      </c>
      <c r="AJ59">
        <v>1</v>
      </c>
    </row>
    <row r="60" spans="1:36" x14ac:dyDescent="0.2">
      <c r="A60">
        <v>59</v>
      </c>
      <c r="B60">
        <v>2</v>
      </c>
      <c r="C60">
        <v>5</v>
      </c>
      <c r="D60">
        <v>3.67</v>
      </c>
      <c r="E60">
        <v>5</v>
      </c>
      <c r="F60">
        <v>2</v>
      </c>
      <c r="H60">
        <v>4</v>
      </c>
      <c r="I60">
        <v>5</v>
      </c>
      <c r="J60">
        <v>2.33</v>
      </c>
      <c r="K60">
        <v>5</v>
      </c>
      <c r="L60">
        <v>1</v>
      </c>
      <c r="N60">
        <v>5</v>
      </c>
      <c r="O60">
        <v>5</v>
      </c>
      <c r="P60">
        <v>4.67</v>
      </c>
      <c r="Q60">
        <v>3.67</v>
      </c>
      <c r="R60">
        <v>1.33</v>
      </c>
      <c r="T60">
        <v>7</v>
      </c>
      <c r="U60">
        <v>2.33</v>
      </c>
      <c r="V60">
        <v>2</v>
      </c>
      <c r="W60">
        <v>2.33</v>
      </c>
      <c r="X60">
        <v>1</v>
      </c>
      <c r="Z60">
        <v>8</v>
      </c>
      <c r="AA60">
        <v>5</v>
      </c>
      <c r="AB60">
        <v>3.67</v>
      </c>
      <c r="AC60">
        <v>5</v>
      </c>
      <c r="AD60">
        <v>2</v>
      </c>
      <c r="AF60">
        <v>9</v>
      </c>
      <c r="AG60">
        <v>5</v>
      </c>
      <c r="AH60">
        <v>4.33</v>
      </c>
      <c r="AI60">
        <v>5</v>
      </c>
      <c r="AJ60">
        <v>1</v>
      </c>
    </row>
    <row r="61" spans="1:36" x14ac:dyDescent="0.2">
      <c r="A61">
        <v>60</v>
      </c>
      <c r="B61">
        <v>2</v>
      </c>
      <c r="C61">
        <v>5</v>
      </c>
      <c r="D61">
        <v>3.67</v>
      </c>
      <c r="E61">
        <v>5</v>
      </c>
      <c r="F61">
        <v>1</v>
      </c>
      <c r="H61">
        <v>4</v>
      </c>
      <c r="I61">
        <v>5</v>
      </c>
      <c r="J61">
        <v>3.33</v>
      </c>
      <c r="K61">
        <v>5</v>
      </c>
      <c r="L61">
        <v>1</v>
      </c>
      <c r="N61">
        <v>5</v>
      </c>
      <c r="O61">
        <v>5</v>
      </c>
      <c r="P61">
        <v>3.67</v>
      </c>
      <c r="Q61">
        <v>5</v>
      </c>
      <c r="R61">
        <v>1</v>
      </c>
      <c r="T61">
        <v>7</v>
      </c>
      <c r="U61">
        <v>5</v>
      </c>
      <c r="V61">
        <v>2.33</v>
      </c>
      <c r="W61">
        <v>3.67</v>
      </c>
      <c r="X61">
        <v>1.67</v>
      </c>
      <c r="Z61">
        <v>8</v>
      </c>
      <c r="AA61">
        <v>5</v>
      </c>
      <c r="AB61">
        <v>3</v>
      </c>
      <c r="AC61">
        <v>3.67</v>
      </c>
      <c r="AD61">
        <v>2.67</v>
      </c>
      <c r="AF61">
        <v>9</v>
      </c>
      <c r="AG61">
        <v>5</v>
      </c>
      <c r="AH61">
        <v>2.33</v>
      </c>
      <c r="AI61">
        <v>3.67</v>
      </c>
      <c r="AJ61">
        <v>1</v>
      </c>
    </row>
    <row r="62" spans="1:36" x14ac:dyDescent="0.2">
      <c r="A62">
        <v>61</v>
      </c>
      <c r="B62">
        <v>2</v>
      </c>
      <c r="C62">
        <v>5</v>
      </c>
      <c r="D62">
        <v>2.33</v>
      </c>
      <c r="E62">
        <v>2.33</v>
      </c>
      <c r="F62">
        <v>2.33</v>
      </c>
      <c r="H62">
        <v>4</v>
      </c>
      <c r="I62">
        <v>4.67</v>
      </c>
      <c r="J62">
        <v>3.67</v>
      </c>
      <c r="K62">
        <v>4</v>
      </c>
      <c r="L62">
        <v>2.33</v>
      </c>
      <c r="N62">
        <v>5</v>
      </c>
      <c r="O62">
        <v>3.67</v>
      </c>
      <c r="P62">
        <v>3.67</v>
      </c>
      <c r="Q62">
        <v>4</v>
      </c>
      <c r="R62">
        <v>2.33</v>
      </c>
      <c r="T62">
        <v>7</v>
      </c>
      <c r="U62">
        <v>2.33</v>
      </c>
      <c r="V62">
        <v>2</v>
      </c>
      <c r="W62">
        <v>2</v>
      </c>
      <c r="X62">
        <v>2</v>
      </c>
      <c r="Z62">
        <v>8</v>
      </c>
      <c r="AA62">
        <v>3.67</v>
      </c>
      <c r="AB62">
        <v>2</v>
      </c>
      <c r="AC62">
        <v>3.33</v>
      </c>
      <c r="AD62">
        <v>1</v>
      </c>
      <c r="AF62">
        <v>9</v>
      </c>
      <c r="AG62">
        <v>5</v>
      </c>
      <c r="AH62">
        <v>3.33</v>
      </c>
      <c r="AI62">
        <v>3.33</v>
      </c>
      <c r="AJ62">
        <v>4.33</v>
      </c>
    </row>
    <row r="63" spans="1:36" x14ac:dyDescent="0.2">
      <c r="A63">
        <v>62</v>
      </c>
      <c r="B63">
        <v>2</v>
      </c>
      <c r="C63">
        <v>5</v>
      </c>
      <c r="D63">
        <v>2.33</v>
      </c>
      <c r="E63">
        <v>3.67</v>
      </c>
      <c r="F63">
        <v>2</v>
      </c>
      <c r="H63">
        <v>4</v>
      </c>
      <c r="I63">
        <v>5</v>
      </c>
      <c r="J63">
        <v>2</v>
      </c>
      <c r="K63">
        <v>4.67</v>
      </c>
      <c r="L63">
        <v>1.67</v>
      </c>
      <c r="N63">
        <v>5</v>
      </c>
      <c r="O63">
        <v>3.67</v>
      </c>
      <c r="P63">
        <v>1.67</v>
      </c>
      <c r="Q63">
        <v>3.67</v>
      </c>
      <c r="R63">
        <v>1.67</v>
      </c>
      <c r="T63">
        <v>7</v>
      </c>
      <c r="U63">
        <v>3</v>
      </c>
      <c r="V63">
        <v>1.67</v>
      </c>
      <c r="W63">
        <v>2.33</v>
      </c>
      <c r="X63">
        <v>2.33</v>
      </c>
      <c r="Z63">
        <v>8</v>
      </c>
      <c r="AA63">
        <v>2.33</v>
      </c>
      <c r="AB63">
        <v>1</v>
      </c>
      <c r="AC63">
        <v>2.33</v>
      </c>
      <c r="AD63">
        <v>1</v>
      </c>
      <c r="AF63">
        <v>9</v>
      </c>
      <c r="AG63">
        <v>5</v>
      </c>
      <c r="AH63">
        <v>4.33</v>
      </c>
      <c r="AI63">
        <v>5</v>
      </c>
      <c r="AJ63">
        <v>2</v>
      </c>
    </row>
    <row r="64" spans="1:36" x14ac:dyDescent="0.2">
      <c r="A64">
        <v>63</v>
      </c>
      <c r="B64">
        <v>2</v>
      </c>
      <c r="C64">
        <v>4.33</v>
      </c>
      <c r="D64">
        <v>4.33</v>
      </c>
      <c r="E64">
        <v>4.33</v>
      </c>
      <c r="F64">
        <v>3.33</v>
      </c>
      <c r="H64">
        <v>4</v>
      </c>
      <c r="I64">
        <v>5</v>
      </c>
      <c r="J64">
        <v>2.33</v>
      </c>
      <c r="K64">
        <v>3.67</v>
      </c>
      <c r="L64">
        <v>3.33</v>
      </c>
      <c r="N64">
        <v>5</v>
      </c>
      <c r="O64">
        <v>4.67</v>
      </c>
      <c r="P64">
        <v>4.67</v>
      </c>
      <c r="Q64">
        <v>4.67</v>
      </c>
      <c r="R64">
        <v>3.33</v>
      </c>
      <c r="T64">
        <v>7</v>
      </c>
      <c r="U64">
        <v>5</v>
      </c>
      <c r="V64">
        <v>4.33</v>
      </c>
      <c r="W64">
        <v>4</v>
      </c>
      <c r="X64">
        <v>2.33</v>
      </c>
      <c r="Z64">
        <v>8</v>
      </c>
      <c r="AA64">
        <v>4.67</v>
      </c>
      <c r="AB64">
        <v>3</v>
      </c>
      <c r="AC64">
        <v>4.33</v>
      </c>
      <c r="AD64">
        <v>4</v>
      </c>
      <c r="AF64">
        <v>9</v>
      </c>
      <c r="AG64">
        <v>5</v>
      </c>
      <c r="AH64">
        <v>4.67</v>
      </c>
      <c r="AI64">
        <v>5</v>
      </c>
      <c r="AJ64">
        <v>4.33</v>
      </c>
    </row>
    <row r="65" spans="1:36" x14ac:dyDescent="0.2">
      <c r="A65">
        <v>64</v>
      </c>
      <c r="B65">
        <v>2</v>
      </c>
      <c r="C65">
        <v>4.67</v>
      </c>
      <c r="D65">
        <v>3.67</v>
      </c>
      <c r="E65">
        <v>5</v>
      </c>
      <c r="F65">
        <v>2</v>
      </c>
      <c r="H65">
        <v>4</v>
      </c>
      <c r="I65">
        <v>5</v>
      </c>
      <c r="J65">
        <v>2.67</v>
      </c>
      <c r="K65">
        <v>3.67</v>
      </c>
      <c r="L65">
        <v>1</v>
      </c>
      <c r="N65">
        <v>5</v>
      </c>
      <c r="O65">
        <v>3.67</v>
      </c>
      <c r="P65">
        <v>1</v>
      </c>
      <c r="Q65">
        <v>4.33</v>
      </c>
      <c r="R65">
        <v>1</v>
      </c>
      <c r="T65">
        <v>7</v>
      </c>
      <c r="U65">
        <v>2.33</v>
      </c>
      <c r="V65">
        <v>2.33</v>
      </c>
      <c r="W65">
        <v>2.33</v>
      </c>
      <c r="X65">
        <v>1</v>
      </c>
      <c r="Z65">
        <v>8</v>
      </c>
      <c r="AA65">
        <v>3.67</v>
      </c>
      <c r="AB65">
        <v>1.67</v>
      </c>
      <c r="AC65">
        <v>2.33</v>
      </c>
      <c r="AD65">
        <v>1</v>
      </c>
      <c r="AF65">
        <v>9</v>
      </c>
      <c r="AG65">
        <v>2.33</v>
      </c>
      <c r="AH65">
        <v>2.33</v>
      </c>
      <c r="AI65">
        <v>2.33</v>
      </c>
      <c r="AJ65">
        <v>1</v>
      </c>
    </row>
    <row r="66" spans="1:36" x14ac:dyDescent="0.2">
      <c r="A66">
        <v>65</v>
      </c>
      <c r="B66">
        <v>2</v>
      </c>
      <c r="C66">
        <v>5</v>
      </c>
      <c r="D66">
        <v>3.33</v>
      </c>
      <c r="E66">
        <v>5</v>
      </c>
      <c r="F66">
        <v>3</v>
      </c>
      <c r="H66">
        <v>4</v>
      </c>
      <c r="I66">
        <v>4</v>
      </c>
      <c r="J66">
        <v>2.33</v>
      </c>
      <c r="K66">
        <v>3.67</v>
      </c>
      <c r="L66">
        <v>1.67</v>
      </c>
      <c r="N66">
        <v>5</v>
      </c>
      <c r="O66">
        <v>5</v>
      </c>
      <c r="P66">
        <v>3</v>
      </c>
      <c r="Q66">
        <v>5</v>
      </c>
      <c r="R66">
        <v>2.67</v>
      </c>
      <c r="T66">
        <v>7</v>
      </c>
      <c r="U66">
        <v>5</v>
      </c>
      <c r="V66">
        <v>1.33</v>
      </c>
      <c r="W66">
        <v>3.67</v>
      </c>
      <c r="X66">
        <v>3</v>
      </c>
      <c r="Z66">
        <v>8</v>
      </c>
      <c r="AA66">
        <v>3.67</v>
      </c>
      <c r="AB66">
        <v>1.33</v>
      </c>
      <c r="AC66">
        <v>4.33</v>
      </c>
      <c r="AD66">
        <v>1.67</v>
      </c>
      <c r="AF66">
        <v>9</v>
      </c>
      <c r="AG66">
        <v>2.33</v>
      </c>
      <c r="AH66">
        <v>3</v>
      </c>
      <c r="AI66">
        <v>3.67</v>
      </c>
      <c r="AJ66">
        <v>3.33</v>
      </c>
    </row>
    <row r="67" spans="1:36" x14ac:dyDescent="0.2">
      <c r="A67">
        <v>66</v>
      </c>
      <c r="B67">
        <v>2</v>
      </c>
      <c r="C67">
        <v>5</v>
      </c>
      <c r="D67">
        <v>5</v>
      </c>
      <c r="E67">
        <v>4.33</v>
      </c>
      <c r="F67">
        <v>3</v>
      </c>
      <c r="H67">
        <v>4</v>
      </c>
      <c r="I67">
        <v>1</v>
      </c>
      <c r="J67">
        <v>4.67</v>
      </c>
      <c r="K67">
        <v>3.67</v>
      </c>
      <c r="L67">
        <v>1</v>
      </c>
      <c r="N67">
        <v>5</v>
      </c>
      <c r="O67">
        <v>5</v>
      </c>
      <c r="P67">
        <v>5</v>
      </c>
      <c r="Q67">
        <v>5</v>
      </c>
      <c r="R67">
        <v>2.33</v>
      </c>
      <c r="T67">
        <v>7</v>
      </c>
      <c r="U67">
        <v>1</v>
      </c>
      <c r="V67">
        <v>4</v>
      </c>
      <c r="W67">
        <v>4</v>
      </c>
      <c r="X67">
        <v>1.67</v>
      </c>
      <c r="Z67">
        <v>8</v>
      </c>
      <c r="AA67">
        <v>4.67</v>
      </c>
      <c r="AB67">
        <v>4.67</v>
      </c>
      <c r="AC67">
        <v>4.67</v>
      </c>
      <c r="AD67">
        <v>4.33</v>
      </c>
      <c r="AF67">
        <v>9</v>
      </c>
      <c r="AG67">
        <v>5</v>
      </c>
      <c r="AH67">
        <v>4.67</v>
      </c>
      <c r="AI67">
        <v>5</v>
      </c>
      <c r="AJ67">
        <v>5</v>
      </c>
    </row>
    <row r="68" spans="1:36" x14ac:dyDescent="0.2">
      <c r="A68">
        <v>67</v>
      </c>
      <c r="B68">
        <v>2</v>
      </c>
      <c r="C68">
        <v>4</v>
      </c>
      <c r="D68">
        <v>1</v>
      </c>
      <c r="E68">
        <v>3.67</v>
      </c>
      <c r="F68">
        <v>1</v>
      </c>
      <c r="H68">
        <v>4</v>
      </c>
      <c r="I68">
        <v>4.67</v>
      </c>
      <c r="J68">
        <v>1</v>
      </c>
      <c r="K68">
        <v>3.67</v>
      </c>
      <c r="L68">
        <v>1.33</v>
      </c>
      <c r="N68">
        <v>5</v>
      </c>
      <c r="O68">
        <v>3.67</v>
      </c>
      <c r="P68">
        <v>1</v>
      </c>
      <c r="Q68">
        <v>5</v>
      </c>
      <c r="R68">
        <v>1</v>
      </c>
      <c r="T68">
        <v>7</v>
      </c>
      <c r="U68">
        <v>1.67</v>
      </c>
      <c r="V68">
        <v>1</v>
      </c>
      <c r="W68">
        <v>2.67</v>
      </c>
      <c r="X68">
        <v>1.33</v>
      </c>
      <c r="Z68">
        <v>8</v>
      </c>
      <c r="AA68">
        <v>5</v>
      </c>
      <c r="AB68">
        <v>1</v>
      </c>
      <c r="AC68">
        <v>5</v>
      </c>
      <c r="AD68">
        <v>1</v>
      </c>
      <c r="AF68">
        <v>9</v>
      </c>
      <c r="AG68">
        <v>3.67</v>
      </c>
      <c r="AH68">
        <v>3</v>
      </c>
      <c r="AI68">
        <v>5</v>
      </c>
      <c r="AJ68">
        <v>1.67</v>
      </c>
    </row>
    <row r="69" spans="1:36" x14ac:dyDescent="0.2">
      <c r="A69">
        <v>68</v>
      </c>
      <c r="B69">
        <v>2</v>
      </c>
      <c r="C69">
        <v>5</v>
      </c>
      <c r="D69">
        <v>1</v>
      </c>
      <c r="E69">
        <v>3.67</v>
      </c>
      <c r="F69">
        <v>1.33</v>
      </c>
      <c r="H69">
        <v>4</v>
      </c>
      <c r="I69">
        <v>4.67</v>
      </c>
      <c r="J69">
        <v>1</v>
      </c>
      <c r="K69">
        <v>2.67</v>
      </c>
      <c r="L69">
        <v>2.33</v>
      </c>
      <c r="N69">
        <v>5</v>
      </c>
      <c r="O69">
        <v>5</v>
      </c>
      <c r="P69">
        <v>2.33</v>
      </c>
      <c r="Q69">
        <v>4</v>
      </c>
      <c r="R69">
        <v>3.67</v>
      </c>
      <c r="T69">
        <v>7</v>
      </c>
      <c r="U69">
        <v>1.67</v>
      </c>
      <c r="V69">
        <v>1.67</v>
      </c>
      <c r="W69">
        <v>1.67</v>
      </c>
      <c r="X69">
        <v>3.67</v>
      </c>
      <c r="Z69">
        <v>8</v>
      </c>
      <c r="AA69">
        <v>5</v>
      </c>
      <c r="AB69">
        <v>1.67</v>
      </c>
      <c r="AC69">
        <v>2.33</v>
      </c>
      <c r="AD69">
        <v>3</v>
      </c>
      <c r="AF69">
        <v>9</v>
      </c>
      <c r="AG69">
        <v>3.67</v>
      </c>
      <c r="AH69">
        <v>2.67</v>
      </c>
      <c r="AI69">
        <v>3.67</v>
      </c>
      <c r="AJ69">
        <v>4</v>
      </c>
    </row>
    <row r="70" spans="1:36" x14ac:dyDescent="0.2">
      <c r="A70">
        <v>69</v>
      </c>
      <c r="B70">
        <v>2</v>
      </c>
      <c r="C70">
        <v>5</v>
      </c>
      <c r="D70">
        <v>5</v>
      </c>
      <c r="E70">
        <v>5</v>
      </c>
      <c r="F70">
        <v>4.67</v>
      </c>
      <c r="H70">
        <v>4</v>
      </c>
      <c r="I70">
        <v>5</v>
      </c>
      <c r="J70">
        <v>4</v>
      </c>
      <c r="K70">
        <v>3.67</v>
      </c>
      <c r="L70">
        <v>2.67</v>
      </c>
      <c r="N70">
        <v>5</v>
      </c>
      <c r="O70">
        <v>5</v>
      </c>
      <c r="P70">
        <v>3.33</v>
      </c>
      <c r="Q70">
        <v>3.67</v>
      </c>
      <c r="R70">
        <v>3.33</v>
      </c>
      <c r="T70">
        <v>7</v>
      </c>
      <c r="U70">
        <v>3.67</v>
      </c>
      <c r="V70">
        <v>2.33</v>
      </c>
      <c r="W70">
        <v>5</v>
      </c>
      <c r="X70">
        <v>1.33</v>
      </c>
      <c r="Z70">
        <v>8</v>
      </c>
      <c r="AA70">
        <v>3.67</v>
      </c>
      <c r="AB70">
        <v>3</v>
      </c>
      <c r="AC70">
        <v>5</v>
      </c>
      <c r="AD70">
        <v>1</v>
      </c>
      <c r="AF70">
        <v>9</v>
      </c>
      <c r="AG70">
        <v>2.67</v>
      </c>
      <c r="AH70">
        <v>3.33</v>
      </c>
      <c r="AI70">
        <v>4.33</v>
      </c>
      <c r="AJ70">
        <v>2.67</v>
      </c>
    </row>
    <row r="71" spans="1:36" x14ac:dyDescent="0.2">
      <c r="A71">
        <v>70</v>
      </c>
      <c r="B71">
        <v>2</v>
      </c>
      <c r="C71">
        <v>5</v>
      </c>
      <c r="D71">
        <v>4.67</v>
      </c>
      <c r="E71">
        <v>3.67</v>
      </c>
      <c r="F71">
        <v>4.67</v>
      </c>
      <c r="H71">
        <v>4</v>
      </c>
      <c r="I71">
        <v>5</v>
      </c>
      <c r="J71">
        <v>4</v>
      </c>
      <c r="K71">
        <v>3</v>
      </c>
      <c r="L71">
        <v>3</v>
      </c>
      <c r="N71">
        <v>5</v>
      </c>
      <c r="O71">
        <v>3.67</v>
      </c>
      <c r="P71">
        <v>4.67</v>
      </c>
      <c r="Q71">
        <v>2.67</v>
      </c>
      <c r="R71">
        <v>3.33</v>
      </c>
      <c r="T71">
        <v>7</v>
      </c>
      <c r="U71">
        <v>5</v>
      </c>
      <c r="V71">
        <v>2.33</v>
      </c>
      <c r="W71">
        <v>2.33</v>
      </c>
      <c r="X71">
        <v>2.33</v>
      </c>
      <c r="Z71">
        <v>8</v>
      </c>
      <c r="AA71">
        <v>4</v>
      </c>
      <c r="AB71">
        <v>2.33</v>
      </c>
      <c r="AC71">
        <v>3</v>
      </c>
      <c r="AD71">
        <v>1.67</v>
      </c>
      <c r="AF71">
        <v>9</v>
      </c>
      <c r="AG71">
        <v>3.67</v>
      </c>
      <c r="AH71">
        <v>3.33</v>
      </c>
      <c r="AI71">
        <v>3.33</v>
      </c>
      <c r="AJ71">
        <v>3.33</v>
      </c>
    </row>
    <row r="72" spans="1:36" x14ac:dyDescent="0.2">
      <c r="A72">
        <v>71</v>
      </c>
      <c r="B72">
        <v>2</v>
      </c>
      <c r="C72">
        <v>1.67</v>
      </c>
      <c r="D72">
        <v>2.33</v>
      </c>
      <c r="E72">
        <v>1.67</v>
      </c>
      <c r="F72">
        <v>1</v>
      </c>
      <c r="H72">
        <v>4</v>
      </c>
      <c r="I72">
        <v>1.33</v>
      </c>
      <c r="J72">
        <v>1</v>
      </c>
      <c r="K72">
        <v>2</v>
      </c>
      <c r="L72">
        <v>1.33</v>
      </c>
      <c r="N72">
        <v>5</v>
      </c>
      <c r="O72">
        <v>2.67</v>
      </c>
      <c r="P72">
        <v>1</v>
      </c>
      <c r="Q72">
        <v>3.67</v>
      </c>
      <c r="R72">
        <v>1</v>
      </c>
      <c r="T72">
        <v>7</v>
      </c>
      <c r="U72">
        <v>1</v>
      </c>
      <c r="V72">
        <v>1</v>
      </c>
      <c r="W72">
        <v>2</v>
      </c>
      <c r="X72">
        <v>1</v>
      </c>
      <c r="Z72">
        <v>8</v>
      </c>
      <c r="AA72">
        <v>2.33</v>
      </c>
      <c r="AB72">
        <v>1</v>
      </c>
      <c r="AC72">
        <v>1</v>
      </c>
      <c r="AD72">
        <v>1</v>
      </c>
      <c r="AF72">
        <v>9</v>
      </c>
      <c r="AG72">
        <v>4</v>
      </c>
      <c r="AH72">
        <v>3.67</v>
      </c>
      <c r="AI72">
        <v>4</v>
      </c>
      <c r="AJ72">
        <v>1</v>
      </c>
    </row>
    <row r="73" spans="1:36" x14ac:dyDescent="0.2">
      <c r="A73">
        <v>72</v>
      </c>
      <c r="B73">
        <v>2</v>
      </c>
      <c r="C73">
        <v>1.33</v>
      </c>
      <c r="D73">
        <v>3.33</v>
      </c>
      <c r="E73">
        <v>1.33</v>
      </c>
      <c r="F73">
        <v>3.67</v>
      </c>
      <c r="H73">
        <v>4</v>
      </c>
      <c r="I73">
        <v>1</v>
      </c>
      <c r="J73">
        <v>3.67</v>
      </c>
      <c r="K73">
        <v>2.33</v>
      </c>
      <c r="L73">
        <v>3.33</v>
      </c>
      <c r="N73">
        <v>5</v>
      </c>
      <c r="O73">
        <v>2.67</v>
      </c>
      <c r="P73">
        <v>4.67</v>
      </c>
      <c r="Q73">
        <v>2.67</v>
      </c>
      <c r="R73">
        <v>4.33</v>
      </c>
      <c r="T73">
        <v>7</v>
      </c>
      <c r="U73">
        <v>1</v>
      </c>
      <c r="V73">
        <v>1</v>
      </c>
      <c r="W73">
        <v>1</v>
      </c>
      <c r="X73">
        <v>1.67</v>
      </c>
      <c r="Z73">
        <v>8</v>
      </c>
      <c r="AA73">
        <v>1</v>
      </c>
      <c r="AB73">
        <v>1</v>
      </c>
      <c r="AC73">
        <v>1</v>
      </c>
      <c r="AD73">
        <v>1</v>
      </c>
      <c r="AF73">
        <v>9</v>
      </c>
      <c r="AG73">
        <v>2.33</v>
      </c>
      <c r="AH73">
        <v>2.33</v>
      </c>
      <c r="AI73">
        <v>3.33</v>
      </c>
      <c r="AJ73">
        <v>3</v>
      </c>
    </row>
    <row r="74" spans="1:36" x14ac:dyDescent="0.2">
      <c r="A74">
        <v>73</v>
      </c>
      <c r="B74">
        <v>2</v>
      </c>
      <c r="C74">
        <v>3.67</v>
      </c>
      <c r="D74">
        <v>2.33</v>
      </c>
      <c r="E74">
        <v>2.33</v>
      </c>
      <c r="F74">
        <v>2.33</v>
      </c>
      <c r="H74">
        <v>4</v>
      </c>
      <c r="I74">
        <v>3</v>
      </c>
      <c r="J74">
        <v>4.33</v>
      </c>
      <c r="K74">
        <v>4</v>
      </c>
      <c r="L74">
        <v>1.33</v>
      </c>
      <c r="N74">
        <v>5</v>
      </c>
      <c r="O74">
        <v>4.67</v>
      </c>
      <c r="P74">
        <v>5</v>
      </c>
      <c r="Q74">
        <v>4.33</v>
      </c>
      <c r="R74">
        <v>5</v>
      </c>
      <c r="T74">
        <v>7</v>
      </c>
      <c r="U74">
        <v>4.33</v>
      </c>
      <c r="V74">
        <v>4.33</v>
      </c>
      <c r="W74">
        <v>2.33</v>
      </c>
      <c r="X74">
        <v>4</v>
      </c>
      <c r="Z74">
        <v>8</v>
      </c>
      <c r="AA74">
        <v>4.33</v>
      </c>
      <c r="AB74">
        <v>4.33</v>
      </c>
      <c r="AC74">
        <v>4.33</v>
      </c>
      <c r="AD74">
        <v>3</v>
      </c>
      <c r="AF74">
        <v>9</v>
      </c>
      <c r="AG74">
        <v>4.67</v>
      </c>
      <c r="AH74">
        <v>5</v>
      </c>
      <c r="AI74">
        <v>4</v>
      </c>
      <c r="AJ74">
        <v>5</v>
      </c>
    </row>
    <row r="75" spans="1:36" x14ac:dyDescent="0.2">
      <c r="A75">
        <v>74</v>
      </c>
      <c r="B75">
        <v>2</v>
      </c>
      <c r="C75">
        <v>5</v>
      </c>
      <c r="D75">
        <v>5</v>
      </c>
      <c r="E75">
        <v>5</v>
      </c>
      <c r="F75">
        <v>4.67</v>
      </c>
      <c r="H75">
        <v>4</v>
      </c>
      <c r="I75">
        <v>5</v>
      </c>
      <c r="J75">
        <v>4.67</v>
      </c>
      <c r="K75">
        <v>5</v>
      </c>
      <c r="L75">
        <v>3.67</v>
      </c>
      <c r="N75">
        <v>5</v>
      </c>
      <c r="O75">
        <v>5</v>
      </c>
      <c r="P75">
        <v>4.67</v>
      </c>
      <c r="Q75">
        <v>5</v>
      </c>
      <c r="R75">
        <v>4</v>
      </c>
      <c r="T75">
        <v>7</v>
      </c>
      <c r="U75">
        <v>4</v>
      </c>
      <c r="V75">
        <v>3.33</v>
      </c>
      <c r="W75">
        <v>3.67</v>
      </c>
      <c r="X75">
        <v>4</v>
      </c>
      <c r="Z75">
        <v>8</v>
      </c>
      <c r="AA75">
        <v>5</v>
      </c>
      <c r="AB75">
        <v>3.67</v>
      </c>
      <c r="AC75">
        <v>5</v>
      </c>
      <c r="AD75">
        <v>3.67</v>
      </c>
      <c r="AF75">
        <v>9</v>
      </c>
      <c r="AG75">
        <v>4.67</v>
      </c>
      <c r="AH75">
        <v>3.67</v>
      </c>
      <c r="AI75">
        <v>4.67</v>
      </c>
      <c r="AJ75">
        <v>3.67</v>
      </c>
    </row>
    <row r="76" spans="1:36" x14ac:dyDescent="0.2">
      <c r="A76">
        <v>75</v>
      </c>
      <c r="B76">
        <v>2</v>
      </c>
      <c r="C76">
        <v>5</v>
      </c>
      <c r="D76">
        <v>2.33</v>
      </c>
      <c r="E76">
        <v>5</v>
      </c>
      <c r="F76">
        <v>1.67</v>
      </c>
      <c r="H76">
        <v>4</v>
      </c>
      <c r="I76">
        <v>5</v>
      </c>
      <c r="J76">
        <v>3</v>
      </c>
      <c r="K76">
        <v>5</v>
      </c>
      <c r="L76">
        <v>1.67</v>
      </c>
      <c r="N76">
        <v>5</v>
      </c>
      <c r="O76">
        <v>5</v>
      </c>
      <c r="P76">
        <v>3.67</v>
      </c>
      <c r="Q76">
        <v>3.67</v>
      </c>
      <c r="R76">
        <v>3.33</v>
      </c>
      <c r="T76">
        <v>7</v>
      </c>
      <c r="U76">
        <v>5</v>
      </c>
      <c r="V76">
        <v>3.33</v>
      </c>
      <c r="W76">
        <v>5</v>
      </c>
      <c r="X76">
        <v>2.67</v>
      </c>
      <c r="Z76">
        <v>8</v>
      </c>
      <c r="AA76">
        <v>5</v>
      </c>
      <c r="AB76">
        <v>4</v>
      </c>
      <c r="AC76">
        <v>5</v>
      </c>
      <c r="AD76">
        <v>4</v>
      </c>
      <c r="AF76">
        <v>9</v>
      </c>
      <c r="AG76">
        <v>5</v>
      </c>
      <c r="AH76">
        <v>3.33</v>
      </c>
      <c r="AI76">
        <v>5</v>
      </c>
      <c r="AJ76">
        <v>3.33</v>
      </c>
    </row>
    <row r="77" spans="1:36" x14ac:dyDescent="0.2">
      <c r="A77">
        <v>76</v>
      </c>
      <c r="B77">
        <v>2</v>
      </c>
      <c r="C77">
        <v>5</v>
      </c>
      <c r="D77">
        <v>1.33</v>
      </c>
      <c r="E77">
        <v>5</v>
      </c>
      <c r="F77">
        <v>1.33</v>
      </c>
      <c r="H77">
        <v>4</v>
      </c>
      <c r="I77">
        <v>5</v>
      </c>
      <c r="J77">
        <v>1.67</v>
      </c>
      <c r="K77">
        <v>4.67</v>
      </c>
      <c r="L77">
        <v>1</v>
      </c>
      <c r="N77">
        <v>5</v>
      </c>
      <c r="O77">
        <v>3.67</v>
      </c>
      <c r="P77">
        <v>2.33</v>
      </c>
      <c r="Q77">
        <v>3.67</v>
      </c>
      <c r="R77">
        <v>2.33</v>
      </c>
      <c r="T77">
        <v>7</v>
      </c>
      <c r="U77">
        <v>4.67</v>
      </c>
      <c r="V77">
        <v>2</v>
      </c>
      <c r="W77">
        <v>4.67</v>
      </c>
      <c r="X77">
        <v>2.33</v>
      </c>
      <c r="Z77">
        <v>8</v>
      </c>
      <c r="AA77">
        <v>3.67</v>
      </c>
      <c r="AB77">
        <v>2.33</v>
      </c>
      <c r="AC77">
        <v>5</v>
      </c>
      <c r="AD77">
        <v>2.33</v>
      </c>
      <c r="AF77">
        <v>9</v>
      </c>
      <c r="AG77">
        <v>5</v>
      </c>
      <c r="AH77">
        <v>2</v>
      </c>
      <c r="AI77">
        <v>5</v>
      </c>
      <c r="AJ77">
        <v>1.67</v>
      </c>
    </row>
    <row r="78" spans="1:36" x14ac:dyDescent="0.2">
      <c r="A78">
        <v>77</v>
      </c>
      <c r="B78">
        <v>2</v>
      </c>
      <c r="C78">
        <v>4</v>
      </c>
      <c r="D78">
        <v>2</v>
      </c>
      <c r="E78">
        <v>1.33</v>
      </c>
      <c r="F78">
        <v>1.33</v>
      </c>
      <c r="H78">
        <v>4</v>
      </c>
      <c r="I78">
        <v>1</v>
      </c>
      <c r="J78">
        <v>1</v>
      </c>
      <c r="K78">
        <v>1</v>
      </c>
      <c r="L78">
        <v>1</v>
      </c>
      <c r="N78">
        <v>5</v>
      </c>
      <c r="O78">
        <v>3.67</v>
      </c>
      <c r="P78">
        <v>2</v>
      </c>
      <c r="Q78">
        <v>3.67</v>
      </c>
      <c r="R78">
        <v>2</v>
      </c>
      <c r="T78">
        <v>7</v>
      </c>
      <c r="U78">
        <v>2.33</v>
      </c>
      <c r="V78">
        <v>1</v>
      </c>
      <c r="W78">
        <v>1</v>
      </c>
      <c r="X78">
        <v>1</v>
      </c>
      <c r="Z78">
        <v>8</v>
      </c>
      <c r="AA78">
        <v>2.33</v>
      </c>
      <c r="AB78">
        <v>1</v>
      </c>
      <c r="AC78">
        <v>1</v>
      </c>
      <c r="AD78">
        <v>1</v>
      </c>
      <c r="AF78">
        <v>9</v>
      </c>
      <c r="AG78">
        <v>1</v>
      </c>
      <c r="AH78">
        <v>1</v>
      </c>
      <c r="AI78">
        <v>1</v>
      </c>
      <c r="AJ78">
        <v>1</v>
      </c>
    </row>
    <row r="79" spans="1:36" x14ac:dyDescent="0.2">
      <c r="A79">
        <v>78</v>
      </c>
      <c r="B79">
        <v>2</v>
      </c>
      <c r="C79">
        <v>3.67</v>
      </c>
      <c r="D79">
        <v>2</v>
      </c>
      <c r="E79">
        <v>3.67</v>
      </c>
      <c r="F79">
        <v>3.33</v>
      </c>
      <c r="H79">
        <v>4</v>
      </c>
      <c r="I79">
        <v>1</v>
      </c>
      <c r="J79">
        <v>1</v>
      </c>
      <c r="K79">
        <v>1</v>
      </c>
      <c r="L79">
        <v>1</v>
      </c>
      <c r="N79">
        <v>5</v>
      </c>
      <c r="O79">
        <v>3.67</v>
      </c>
      <c r="P79">
        <v>3.67</v>
      </c>
      <c r="Q79">
        <v>3.67</v>
      </c>
      <c r="R79">
        <v>1</v>
      </c>
      <c r="T79">
        <v>7</v>
      </c>
      <c r="U79">
        <v>1</v>
      </c>
      <c r="V79">
        <v>1</v>
      </c>
      <c r="W79">
        <v>1</v>
      </c>
      <c r="X79">
        <v>1</v>
      </c>
      <c r="Z79">
        <v>8</v>
      </c>
      <c r="AA79">
        <v>1</v>
      </c>
      <c r="AB79">
        <v>1</v>
      </c>
      <c r="AC79">
        <v>1</v>
      </c>
      <c r="AD79">
        <v>1</v>
      </c>
      <c r="AF79">
        <v>9</v>
      </c>
      <c r="AG79">
        <v>2.33</v>
      </c>
      <c r="AH79">
        <v>1</v>
      </c>
      <c r="AI79">
        <v>2.33</v>
      </c>
      <c r="AJ79">
        <v>1.67</v>
      </c>
    </row>
    <row r="80" spans="1:36" x14ac:dyDescent="0.2">
      <c r="A80">
        <v>79</v>
      </c>
      <c r="B80">
        <v>2</v>
      </c>
      <c r="C80">
        <v>5</v>
      </c>
      <c r="D80">
        <v>2</v>
      </c>
      <c r="E80">
        <v>5</v>
      </c>
      <c r="F80">
        <v>1</v>
      </c>
      <c r="H80">
        <v>4</v>
      </c>
      <c r="I80">
        <v>1</v>
      </c>
      <c r="J80">
        <v>1</v>
      </c>
      <c r="K80">
        <v>1</v>
      </c>
      <c r="L80">
        <v>1</v>
      </c>
      <c r="N80">
        <v>5</v>
      </c>
      <c r="O80">
        <v>5</v>
      </c>
      <c r="P80">
        <v>3</v>
      </c>
      <c r="Q80">
        <v>5</v>
      </c>
      <c r="R80">
        <v>4.33</v>
      </c>
      <c r="T80">
        <v>7</v>
      </c>
      <c r="U80">
        <v>1</v>
      </c>
      <c r="V80">
        <v>1</v>
      </c>
      <c r="W80">
        <v>1</v>
      </c>
      <c r="X80">
        <v>1</v>
      </c>
      <c r="Z80">
        <v>8</v>
      </c>
      <c r="AA80">
        <v>1</v>
      </c>
      <c r="AB80">
        <v>1</v>
      </c>
      <c r="AC80">
        <v>1</v>
      </c>
      <c r="AD80">
        <v>1</v>
      </c>
      <c r="AF80">
        <v>9</v>
      </c>
      <c r="AG80">
        <v>5</v>
      </c>
      <c r="AH80">
        <v>3.33</v>
      </c>
      <c r="AI80">
        <v>5</v>
      </c>
      <c r="AJ80">
        <v>2.33</v>
      </c>
    </row>
    <row r="81" spans="1:36" x14ac:dyDescent="0.2">
      <c r="A81">
        <v>80</v>
      </c>
      <c r="B81">
        <v>2</v>
      </c>
      <c r="C81">
        <v>5</v>
      </c>
      <c r="D81">
        <v>5</v>
      </c>
      <c r="E81">
        <v>3</v>
      </c>
      <c r="F81">
        <v>2.67</v>
      </c>
      <c r="H81">
        <v>4</v>
      </c>
      <c r="I81">
        <v>4.67</v>
      </c>
      <c r="J81">
        <v>4.67</v>
      </c>
      <c r="K81">
        <v>4.33</v>
      </c>
      <c r="L81">
        <v>1.33</v>
      </c>
      <c r="N81">
        <v>5</v>
      </c>
      <c r="O81">
        <v>5</v>
      </c>
      <c r="P81">
        <v>5</v>
      </c>
      <c r="Q81">
        <v>4.33</v>
      </c>
      <c r="R81">
        <v>2</v>
      </c>
      <c r="T81">
        <v>7</v>
      </c>
      <c r="U81">
        <v>5</v>
      </c>
      <c r="V81">
        <v>2.33</v>
      </c>
      <c r="W81">
        <v>4</v>
      </c>
      <c r="X81">
        <v>2</v>
      </c>
      <c r="Z81">
        <v>8</v>
      </c>
      <c r="AA81">
        <v>5</v>
      </c>
      <c r="AB81">
        <v>3</v>
      </c>
      <c r="AC81">
        <v>5</v>
      </c>
      <c r="AD81">
        <v>1.33</v>
      </c>
      <c r="AF81">
        <v>9</v>
      </c>
      <c r="AG81">
        <v>5</v>
      </c>
      <c r="AH81">
        <v>4.33</v>
      </c>
      <c r="AI81">
        <v>4.67</v>
      </c>
      <c r="AJ81">
        <v>2</v>
      </c>
    </row>
    <row r="82" spans="1:36" x14ac:dyDescent="0.2">
      <c r="A82">
        <v>81</v>
      </c>
      <c r="B82">
        <v>2</v>
      </c>
      <c r="C82">
        <v>5</v>
      </c>
      <c r="D82">
        <v>2.33</v>
      </c>
      <c r="E82">
        <v>5</v>
      </c>
      <c r="F82">
        <v>3</v>
      </c>
      <c r="H82">
        <v>4</v>
      </c>
      <c r="I82">
        <v>5</v>
      </c>
      <c r="J82">
        <v>2.67</v>
      </c>
      <c r="K82">
        <v>4</v>
      </c>
      <c r="L82">
        <v>1.33</v>
      </c>
      <c r="N82">
        <v>5</v>
      </c>
      <c r="O82">
        <v>5</v>
      </c>
      <c r="P82">
        <v>2.33</v>
      </c>
      <c r="Q82">
        <v>4.67</v>
      </c>
      <c r="R82">
        <v>4</v>
      </c>
      <c r="T82">
        <v>7</v>
      </c>
      <c r="U82">
        <v>5</v>
      </c>
      <c r="V82">
        <v>1.67</v>
      </c>
      <c r="W82">
        <v>5</v>
      </c>
      <c r="X82">
        <v>2.33</v>
      </c>
      <c r="Z82">
        <v>8</v>
      </c>
      <c r="AA82">
        <v>5</v>
      </c>
      <c r="AB82">
        <v>1</v>
      </c>
      <c r="AC82">
        <v>5</v>
      </c>
      <c r="AD82">
        <v>2</v>
      </c>
      <c r="AF82">
        <v>9</v>
      </c>
      <c r="AG82">
        <v>5</v>
      </c>
      <c r="AH82">
        <v>3.33</v>
      </c>
      <c r="AI82">
        <v>4.33</v>
      </c>
      <c r="AJ82">
        <v>2.67</v>
      </c>
    </row>
    <row r="83" spans="1:36" x14ac:dyDescent="0.2">
      <c r="A83">
        <v>82</v>
      </c>
      <c r="B83">
        <v>2</v>
      </c>
      <c r="C83">
        <v>5</v>
      </c>
      <c r="D83">
        <v>5</v>
      </c>
      <c r="E83">
        <v>5</v>
      </c>
      <c r="F83">
        <v>3.33</v>
      </c>
      <c r="H83">
        <v>4</v>
      </c>
      <c r="I83">
        <v>5</v>
      </c>
      <c r="J83">
        <v>4.33</v>
      </c>
      <c r="K83">
        <v>5</v>
      </c>
      <c r="L83">
        <v>3</v>
      </c>
      <c r="N83">
        <v>5</v>
      </c>
      <c r="O83">
        <v>5</v>
      </c>
      <c r="P83">
        <v>4.33</v>
      </c>
      <c r="Q83">
        <v>5</v>
      </c>
      <c r="R83">
        <v>2</v>
      </c>
      <c r="T83">
        <v>7</v>
      </c>
      <c r="U83">
        <v>3.67</v>
      </c>
      <c r="V83">
        <v>3.33</v>
      </c>
      <c r="W83">
        <v>3.67</v>
      </c>
      <c r="X83">
        <v>2</v>
      </c>
      <c r="Z83">
        <v>8</v>
      </c>
      <c r="AA83">
        <v>5</v>
      </c>
      <c r="AB83">
        <v>4</v>
      </c>
      <c r="AC83">
        <v>5</v>
      </c>
      <c r="AD83">
        <v>1</v>
      </c>
      <c r="AF83">
        <v>9</v>
      </c>
      <c r="AG83">
        <v>5</v>
      </c>
      <c r="AH83">
        <v>4.33</v>
      </c>
      <c r="AI83">
        <v>5</v>
      </c>
      <c r="AJ83">
        <v>3</v>
      </c>
    </row>
    <row r="84" spans="1:36" x14ac:dyDescent="0.2">
      <c r="A84">
        <v>83</v>
      </c>
      <c r="B84">
        <v>2</v>
      </c>
      <c r="C84">
        <v>5</v>
      </c>
      <c r="D84">
        <v>5</v>
      </c>
      <c r="E84">
        <v>5</v>
      </c>
      <c r="F84">
        <v>3</v>
      </c>
      <c r="H84">
        <v>4</v>
      </c>
      <c r="I84">
        <v>5</v>
      </c>
      <c r="J84">
        <v>5</v>
      </c>
      <c r="K84">
        <v>5</v>
      </c>
      <c r="L84">
        <v>1.67</v>
      </c>
      <c r="N84">
        <v>5</v>
      </c>
      <c r="O84">
        <v>5</v>
      </c>
      <c r="P84">
        <v>5</v>
      </c>
      <c r="Q84">
        <v>5</v>
      </c>
      <c r="R84">
        <v>2.33</v>
      </c>
      <c r="T84">
        <v>7</v>
      </c>
      <c r="U84">
        <v>5</v>
      </c>
      <c r="V84">
        <v>4.67</v>
      </c>
      <c r="W84">
        <v>5</v>
      </c>
      <c r="X84">
        <v>1.67</v>
      </c>
      <c r="Z84">
        <v>8</v>
      </c>
      <c r="AA84">
        <v>5</v>
      </c>
      <c r="AB84">
        <v>4.67</v>
      </c>
      <c r="AC84">
        <v>5</v>
      </c>
      <c r="AD84">
        <v>3</v>
      </c>
      <c r="AF84">
        <v>9</v>
      </c>
      <c r="AG84">
        <v>5</v>
      </c>
      <c r="AH84">
        <v>4.67</v>
      </c>
      <c r="AI84">
        <v>5</v>
      </c>
      <c r="AJ84">
        <v>2</v>
      </c>
    </row>
    <row r="85" spans="1:36" x14ac:dyDescent="0.2">
      <c r="A85">
        <v>84</v>
      </c>
      <c r="B85">
        <v>2</v>
      </c>
      <c r="C85">
        <v>5</v>
      </c>
      <c r="D85">
        <v>5</v>
      </c>
      <c r="E85">
        <v>5</v>
      </c>
      <c r="F85">
        <v>2.33</v>
      </c>
      <c r="H85">
        <v>4</v>
      </c>
      <c r="I85">
        <v>5</v>
      </c>
      <c r="J85">
        <v>3.33</v>
      </c>
      <c r="K85">
        <v>4.67</v>
      </c>
      <c r="L85">
        <v>3.33</v>
      </c>
      <c r="N85">
        <v>5</v>
      </c>
      <c r="O85">
        <v>5</v>
      </c>
      <c r="P85">
        <v>4.67</v>
      </c>
      <c r="Q85">
        <v>5</v>
      </c>
      <c r="R85">
        <v>3.67</v>
      </c>
      <c r="T85">
        <v>7</v>
      </c>
      <c r="U85">
        <v>3.67</v>
      </c>
      <c r="V85">
        <v>4.33</v>
      </c>
      <c r="W85">
        <v>5</v>
      </c>
      <c r="X85">
        <v>2</v>
      </c>
      <c r="Z85">
        <v>8</v>
      </c>
      <c r="AA85">
        <v>4.33</v>
      </c>
      <c r="AB85">
        <v>3.33</v>
      </c>
      <c r="AC85">
        <v>5</v>
      </c>
      <c r="AD85">
        <v>3</v>
      </c>
      <c r="AF85">
        <v>9</v>
      </c>
      <c r="AG85">
        <v>2.33</v>
      </c>
      <c r="AH85">
        <v>2.67</v>
      </c>
      <c r="AI85">
        <v>2.67</v>
      </c>
      <c r="AJ85">
        <v>1</v>
      </c>
    </row>
    <row r="86" spans="1:36" x14ac:dyDescent="0.2">
      <c r="A86">
        <v>85</v>
      </c>
      <c r="B86">
        <v>2</v>
      </c>
      <c r="C86">
        <v>5</v>
      </c>
      <c r="D86">
        <v>5</v>
      </c>
      <c r="E86">
        <v>5</v>
      </c>
      <c r="F86">
        <v>1</v>
      </c>
      <c r="H86">
        <v>4</v>
      </c>
      <c r="I86">
        <v>5</v>
      </c>
      <c r="J86">
        <v>3</v>
      </c>
      <c r="K86">
        <v>3.67</v>
      </c>
      <c r="L86">
        <v>1</v>
      </c>
      <c r="N86">
        <v>5</v>
      </c>
      <c r="O86">
        <v>5</v>
      </c>
      <c r="P86">
        <v>4.67</v>
      </c>
      <c r="Q86">
        <v>5</v>
      </c>
      <c r="R86">
        <v>1</v>
      </c>
      <c r="T86">
        <v>7</v>
      </c>
      <c r="U86">
        <v>3.67</v>
      </c>
      <c r="V86">
        <v>3.33</v>
      </c>
      <c r="W86">
        <v>5</v>
      </c>
      <c r="X86">
        <v>1</v>
      </c>
      <c r="Z86">
        <v>8</v>
      </c>
      <c r="AA86">
        <v>3.67</v>
      </c>
      <c r="AB86">
        <v>3</v>
      </c>
      <c r="AC86">
        <v>3.67</v>
      </c>
      <c r="AD86">
        <v>1.67</v>
      </c>
      <c r="AF86">
        <v>9</v>
      </c>
      <c r="AG86">
        <v>5</v>
      </c>
      <c r="AH86">
        <v>4.33</v>
      </c>
      <c r="AI86">
        <v>5</v>
      </c>
      <c r="AJ86">
        <v>1</v>
      </c>
    </row>
    <row r="87" spans="1:36" x14ac:dyDescent="0.2">
      <c r="A87">
        <v>86</v>
      </c>
      <c r="B87">
        <v>2</v>
      </c>
      <c r="C87">
        <v>5</v>
      </c>
      <c r="D87">
        <v>3.67</v>
      </c>
      <c r="E87">
        <v>5</v>
      </c>
      <c r="F87">
        <v>1.33</v>
      </c>
      <c r="H87">
        <v>4</v>
      </c>
      <c r="I87">
        <v>5</v>
      </c>
      <c r="J87">
        <v>2.67</v>
      </c>
      <c r="K87">
        <v>5</v>
      </c>
      <c r="L87">
        <v>1</v>
      </c>
      <c r="N87">
        <v>5</v>
      </c>
      <c r="O87">
        <v>5</v>
      </c>
      <c r="P87">
        <v>4.33</v>
      </c>
      <c r="Q87">
        <v>5</v>
      </c>
      <c r="R87">
        <v>1</v>
      </c>
      <c r="T87">
        <v>7</v>
      </c>
      <c r="U87">
        <v>3.67</v>
      </c>
      <c r="V87">
        <v>2.67</v>
      </c>
      <c r="W87">
        <v>5</v>
      </c>
      <c r="X87">
        <v>1</v>
      </c>
      <c r="Z87">
        <v>8</v>
      </c>
      <c r="AA87">
        <v>5</v>
      </c>
      <c r="AB87">
        <v>2.67</v>
      </c>
      <c r="AC87">
        <v>5</v>
      </c>
      <c r="AD87">
        <v>1</v>
      </c>
      <c r="AF87">
        <v>9</v>
      </c>
      <c r="AG87">
        <v>5</v>
      </c>
      <c r="AH87">
        <v>4.33</v>
      </c>
      <c r="AI87">
        <v>5</v>
      </c>
      <c r="AJ87">
        <v>1</v>
      </c>
    </row>
    <row r="88" spans="1:36" x14ac:dyDescent="0.2">
      <c r="A88">
        <v>87</v>
      </c>
      <c r="B88">
        <v>2</v>
      </c>
      <c r="C88">
        <v>3.67</v>
      </c>
      <c r="D88">
        <v>2.33</v>
      </c>
      <c r="E88">
        <v>5</v>
      </c>
      <c r="F88">
        <v>2.67</v>
      </c>
      <c r="H88">
        <v>4</v>
      </c>
      <c r="I88">
        <v>2.33</v>
      </c>
      <c r="J88">
        <v>2.33</v>
      </c>
      <c r="K88">
        <v>3.33</v>
      </c>
      <c r="L88">
        <v>4</v>
      </c>
      <c r="N88">
        <v>5</v>
      </c>
      <c r="O88">
        <v>3.67</v>
      </c>
      <c r="P88">
        <v>2.67</v>
      </c>
      <c r="Q88">
        <v>2</v>
      </c>
      <c r="R88">
        <v>2.33</v>
      </c>
      <c r="T88">
        <v>7</v>
      </c>
      <c r="U88">
        <v>3.67</v>
      </c>
      <c r="V88">
        <v>2.67</v>
      </c>
      <c r="W88">
        <v>3</v>
      </c>
      <c r="X88">
        <v>3.33</v>
      </c>
      <c r="Z88">
        <v>8</v>
      </c>
      <c r="AA88">
        <v>2.33</v>
      </c>
      <c r="AB88">
        <v>2</v>
      </c>
      <c r="AC88">
        <v>2.33</v>
      </c>
      <c r="AD88">
        <v>2.33</v>
      </c>
      <c r="AF88">
        <v>9</v>
      </c>
      <c r="AG88">
        <v>3.67</v>
      </c>
      <c r="AH88">
        <v>3</v>
      </c>
      <c r="AI88">
        <v>3.67</v>
      </c>
      <c r="AJ88">
        <v>2.67</v>
      </c>
    </row>
    <row r="89" spans="1:36" x14ac:dyDescent="0.2">
      <c r="A89">
        <v>88</v>
      </c>
      <c r="B89">
        <v>2</v>
      </c>
      <c r="C89">
        <v>5</v>
      </c>
      <c r="D89">
        <v>5</v>
      </c>
      <c r="E89">
        <v>3.67</v>
      </c>
      <c r="F89">
        <v>2</v>
      </c>
      <c r="H89">
        <v>4</v>
      </c>
      <c r="I89">
        <v>3.67</v>
      </c>
      <c r="J89">
        <v>4.33</v>
      </c>
      <c r="K89">
        <v>5</v>
      </c>
      <c r="L89">
        <v>1</v>
      </c>
      <c r="N89">
        <v>5</v>
      </c>
      <c r="O89">
        <v>5</v>
      </c>
      <c r="P89">
        <v>4.67</v>
      </c>
      <c r="Q89">
        <v>5</v>
      </c>
      <c r="R89">
        <v>1.33</v>
      </c>
      <c r="T89">
        <v>7</v>
      </c>
      <c r="U89">
        <v>2.33</v>
      </c>
      <c r="V89">
        <v>3.67</v>
      </c>
      <c r="W89">
        <v>5</v>
      </c>
      <c r="X89">
        <v>2.33</v>
      </c>
      <c r="Z89">
        <v>8</v>
      </c>
      <c r="AA89">
        <v>1</v>
      </c>
      <c r="AB89">
        <v>1</v>
      </c>
      <c r="AC89">
        <v>1</v>
      </c>
      <c r="AD89">
        <v>1</v>
      </c>
      <c r="AF89">
        <v>9</v>
      </c>
      <c r="AG89">
        <v>5</v>
      </c>
      <c r="AH89">
        <v>5</v>
      </c>
      <c r="AI89">
        <v>5</v>
      </c>
      <c r="AJ89">
        <v>2.67</v>
      </c>
    </row>
    <row r="90" spans="1:36" x14ac:dyDescent="0.2">
      <c r="A90">
        <v>89</v>
      </c>
      <c r="B90">
        <v>2</v>
      </c>
      <c r="C90">
        <v>5</v>
      </c>
      <c r="D90">
        <v>1</v>
      </c>
      <c r="E90">
        <v>4.33</v>
      </c>
      <c r="F90">
        <v>1</v>
      </c>
      <c r="H90">
        <v>4</v>
      </c>
      <c r="I90">
        <v>5</v>
      </c>
      <c r="J90">
        <v>1</v>
      </c>
      <c r="K90">
        <v>5</v>
      </c>
      <c r="L90">
        <v>1</v>
      </c>
      <c r="N90">
        <v>5</v>
      </c>
      <c r="O90">
        <v>5</v>
      </c>
      <c r="P90">
        <v>1</v>
      </c>
      <c r="Q90">
        <v>4.67</v>
      </c>
      <c r="R90">
        <v>1</v>
      </c>
      <c r="T90">
        <v>7</v>
      </c>
      <c r="U90">
        <v>3</v>
      </c>
      <c r="V90">
        <v>1</v>
      </c>
      <c r="W90">
        <v>3</v>
      </c>
      <c r="X90">
        <v>1</v>
      </c>
      <c r="Z90">
        <v>8</v>
      </c>
      <c r="AA90">
        <v>1</v>
      </c>
      <c r="AB90">
        <v>1</v>
      </c>
      <c r="AC90">
        <v>1</v>
      </c>
      <c r="AD90">
        <v>1</v>
      </c>
      <c r="AF90">
        <v>9</v>
      </c>
      <c r="AG90">
        <v>4.67</v>
      </c>
      <c r="AH90">
        <v>1.67</v>
      </c>
      <c r="AI90">
        <v>5</v>
      </c>
      <c r="AJ90">
        <v>1</v>
      </c>
    </row>
    <row r="91" spans="1:36" x14ac:dyDescent="0.2">
      <c r="A91">
        <v>90</v>
      </c>
      <c r="B91">
        <v>2</v>
      </c>
      <c r="C91">
        <v>5</v>
      </c>
      <c r="D91">
        <v>1</v>
      </c>
      <c r="E91">
        <v>4.33</v>
      </c>
      <c r="F91">
        <v>1</v>
      </c>
      <c r="H91">
        <v>4</v>
      </c>
      <c r="I91">
        <v>4.33</v>
      </c>
      <c r="J91">
        <v>1</v>
      </c>
      <c r="K91">
        <v>4.67</v>
      </c>
      <c r="L91">
        <v>1</v>
      </c>
      <c r="N91">
        <v>5</v>
      </c>
      <c r="O91">
        <v>3.67</v>
      </c>
      <c r="P91">
        <v>1.33</v>
      </c>
      <c r="Q91">
        <v>3.33</v>
      </c>
      <c r="R91">
        <v>1.33</v>
      </c>
      <c r="T91">
        <v>7</v>
      </c>
      <c r="U91">
        <v>1.67</v>
      </c>
      <c r="V91">
        <v>1.67</v>
      </c>
      <c r="W91">
        <v>3.67</v>
      </c>
      <c r="X91">
        <v>1</v>
      </c>
      <c r="Z91">
        <v>8</v>
      </c>
      <c r="AA91">
        <v>1</v>
      </c>
      <c r="AB91">
        <v>1</v>
      </c>
      <c r="AC91">
        <v>1</v>
      </c>
      <c r="AD91">
        <v>1</v>
      </c>
      <c r="AF91">
        <v>9</v>
      </c>
      <c r="AG91">
        <v>3.67</v>
      </c>
      <c r="AH91">
        <v>2</v>
      </c>
      <c r="AI91">
        <v>4</v>
      </c>
      <c r="AJ91">
        <v>1.67</v>
      </c>
    </row>
    <row r="92" spans="1:36" x14ac:dyDescent="0.2">
      <c r="A92">
        <v>91</v>
      </c>
      <c r="B92">
        <v>2</v>
      </c>
      <c r="C92">
        <v>3.67</v>
      </c>
      <c r="D92">
        <v>4.33</v>
      </c>
      <c r="E92">
        <v>4</v>
      </c>
      <c r="F92">
        <v>4</v>
      </c>
      <c r="H92">
        <v>4</v>
      </c>
      <c r="I92">
        <v>4.33</v>
      </c>
      <c r="J92">
        <v>4</v>
      </c>
      <c r="K92">
        <v>4.67</v>
      </c>
      <c r="L92">
        <v>2.67</v>
      </c>
      <c r="N92">
        <v>5</v>
      </c>
      <c r="O92">
        <v>5</v>
      </c>
      <c r="P92">
        <v>3.33</v>
      </c>
      <c r="Q92">
        <v>5</v>
      </c>
      <c r="R92">
        <v>4</v>
      </c>
      <c r="T92">
        <v>7</v>
      </c>
      <c r="U92">
        <v>3.67</v>
      </c>
      <c r="V92">
        <v>3.67</v>
      </c>
      <c r="W92">
        <v>5</v>
      </c>
      <c r="X92">
        <v>3.67</v>
      </c>
      <c r="Z92">
        <v>8</v>
      </c>
      <c r="AA92">
        <v>1</v>
      </c>
      <c r="AB92">
        <v>1</v>
      </c>
      <c r="AC92">
        <v>1</v>
      </c>
      <c r="AD92">
        <v>1</v>
      </c>
      <c r="AF92">
        <v>9</v>
      </c>
      <c r="AG92">
        <v>4</v>
      </c>
      <c r="AH92">
        <v>4</v>
      </c>
      <c r="AI92">
        <v>2.67</v>
      </c>
      <c r="AJ92">
        <v>2</v>
      </c>
    </row>
    <row r="93" spans="1:36" x14ac:dyDescent="0.2">
      <c r="A93">
        <v>92</v>
      </c>
      <c r="B93">
        <v>2</v>
      </c>
      <c r="C93">
        <v>4</v>
      </c>
      <c r="D93">
        <v>4.33</v>
      </c>
      <c r="E93">
        <v>2.67</v>
      </c>
      <c r="F93">
        <v>3.33</v>
      </c>
      <c r="H93">
        <v>4</v>
      </c>
      <c r="I93">
        <v>3.67</v>
      </c>
      <c r="J93">
        <v>3.67</v>
      </c>
      <c r="K93">
        <v>3.67</v>
      </c>
      <c r="L93">
        <v>3.33</v>
      </c>
      <c r="N93">
        <v>5</v>
      </c>
      <c r="O93">
        <v>4.67</v>
      </c>
      <c r="P93">
        <v>3.33</v>
      </c>
      <c r="Q93">
        <v>4.33</v>
      </c>
      <c r="R93">
        <v>3.67</v>
      </c>
      <c r="T93">
        <v>7</v>
      </c>
      <c r="U93">
        <v>3.67</v>
      </c>
      <c r="V93">
        <v>3.67</v>
      </c>
      <c r="W93">
        <v>2.33</v>
      </c>
      <c r="X93">
        <v>3.67</v>
      </c>
      <c r="Z93">
        <v>8</v>
      </c>
      <c r="AA93">
        <v>1</v>
      </c>
      <c r="AB93">
        <v>1</v>
      </c>
      <c r="AC93">
        <v>1</v>
      </c>
      <c r="AD93">
        <v>1</v>
      </c>
      <c r="AF93">
        <v>9</v>
      </c>
      <c r="AG93">
        <v>5</v>
      </c>
      <c r="AH93">
        <v>3.33</v>
      </c>
      <c r="AI93">
        <v>3.67</v>
      </c>
      <c r="AJ93">
        <v>2.67</v>
      </c>
    </row>
    <row r="94" spans="1:36" x14ac:dyDescent="0.2">
      <c r="A94">
        <v>93</v>
      </c>
      <c r="B94">
        <v>2</v>
      </c>
      <c r="C94">
        <v>2.33</v>
      </c>
      <c r="D94">
        <v>1</v>
      </c>
      <c r="E94">
        <v>2.33</v>
      </c>
      <c r="F94">
        <v>2.33</v>
      </c>
      <c r="H94">
        <v>4</v>
      </c>
      <c r="I94">
        <v>1.33</v>
      </c>
      <c r="J94">
        <v>1</v>
      </c>
      <c r="K94">
        <v>3</v>
      </c>
      <c r="L94">
        <v>1</v>
      </c>
      <c r="N94">
        <v>5</v>
      </c>
      <c r="O94">
        <v>3</v>
      </c>
      <c r="P94">
        <v>2</v>
      </c>
      <c r="Q94">
        <v>3</v>
      </c>
      <c r="R94">
        <v>1.67</v>
      </c>
      <c r="T94">
        <v>7</v>
      </c>
      <c r="U94">
        <v>2.33</v>
      </c>
      <c r="V94">
        <v>1</v>
      </c>
      <c r="W94">
        <v>1</v>
      </c>
      <c r="X94">
        <v>1</v>
      </c>
      <c r="Z94">
        <v>8</v>
      </c>
      <c r="AA94">
        <v>1</v>
      </c>
      <c r="AB94">
        <v>1</v>
      </c>
      <c r="AC94">
        <v>1</v>
      </c>
      <c r="AD94">
        <v>1</v>
      </c>
      <c r="AF94">
        <v>9</v>
      </c>
      <c r="AG94">
        <v>3.67</v>
      </c>
      <c r="AH94">
        <v>1</v>
      </c>
      <c r="AI94">
        <v>3.67</v>
      </c>
      <c r="AJ94">
        <v>1</v>
      </c>
    </row>
    <row r="95" spans="1:36" x14ac:dyDescent="0.2">
      <c r="A95">
        <v>94</v>
      </c>
      <c r="B95">
        <v>2</v>
      </c>
      <c r="C95">
        <v>3.67</v>
      </c>
      <c r="D95">
        <v>4.33</v>
      </c>
      <c r="E95">
        <v>2.33</v>
      </c>
      <c r="F95">
        <v>4.33</v>
      </c>
      <c r="H95">
        <v>4</v>
      </c>
      <c r="I95">
        <v>1</v>
      </c>
      <c r="J95">
        <v>3.67</v>
      </c>
      <c r="K95">
        <v>1.33</v>
      </c>
      <c r="L95">
        <v>3.33</v>
      </c>
      <c r="N95">
        <v>5</v>
      </c>
      <c r="O95">
        <v>4.67</v>
      </c>
      <c r="P95">
        <v>3.33</v>
      </c>
      <c r="Q95">
        <v>2.33</v>
      </c>
      <c r="R95">
        <v>3.33</v>
      </c>
      <c r="T95">
        <v>7</v>
      </c>
      <c r="U95">
        <v>4.67</v>
      </c>
      <c r="V95">
        <v>2.67</v>
      </c>
      <c r="W95">
        <v>1</v>
      </c>
      <c r="X95">
        <v>2.67</v>
      </c>
      <c r="Z95">
        <v>8</v>
      </c>
      <c r="AA95">
        <v>1</v>
      </c>
      <c r="AB95">
        <v>1</v>
      </c>
      <c r="AC95">
        <v>1</v>
      </c>
      <c r="AD95">
        <v>1</v>
      </c>
      <c r="AF95">
        <v>9</v>
      </c>
      <c r="AG95">
        <v>5</v>
      </c>
      <c r="AH95">
        <v>3</v>
      </c>
      <c r="AI95">
        <v>3</v>
      </c>
      <c r="AJ95">
        <v>3</v>
      </c>
    </row>
    <row r="97" spans="2:36" s="35" customFormat="1" x14ac:dyDescent="0.2">
      <c r="C97" s="35">
        <f>AVERAGE(C2:C95)</f>
        <v>4.4367021276595739</v>
      </c>
      <c r="D97" s="35">
        <f t="shared" ref="D97:AJ97" si="0">AVERAGE(D2:D95)</f>
        <v>3.7802127659574447</v>
      </c>
      <c r="E97" s="35">
        <f t="shared" si="0"/>
        <v>3.9721276595744661</v>
      </c>
      <c r="F97" s="35">
        <f t="shared" si="0"/>
        <v>2.4395744680851075</v>
      </c>
      <c r="I97" s="35">
        <f t="shared" si="0"/>
        <v>4.0286170212765953</v>
      </c>
      <c r="J97" s="35">
        <f t="shared" si="0"/>
        <v>3.1419148936170203</v>
      </c>
      <c r="K97" s="35">
        <f t="shared" si="0"/>
        <v>3.8160638297872342</v>
      </c>
      <c r="L97" s="35">
        <f t="shared" si="0"/>
        <v>2.0176595744680856</v>
      </c>
      <c r="O97" s="35">
        <f t="shared" si="0"/>
        <v>4.3343617021276613</v>
      </c>
      <c r="P97" s="35">
        <f t="shared" si="0"/>
        <v>3.738085106382977</v>
      </c>
      <c r="Q97" s="35">
        <f t="shared" si="0"/>
        <v>3.943936170212766</v>
      </c>
      <c r="R97" s="35">
        <f t="shared" si="0"/>
        <v>2.4529787234042564</v>
      </c>
      <c r="U97" s="35">
        <f t="shared" si="0"/>
        <v>3.368936170212768</v>
      </c>
      <c r="V97" s="35">
        <f t="shared" si="0"/>
        <v>2.6523404255319161</v>
      </c>
      <c r="W97" s="35">
        <f t="shared" si="0"/>
        <v>3.2022340425531914</v>
      </c>
      <c r="X97" s="35">
        <f t="shared" si="0"/>
        <v>1.8722340425531909</v>
      </c>
      <c r="AA97" s="35">
        <f t="shared" si="0"/>
        <v>3.7379787234042543</v>
      </c>
      <c r="AB97" s="35">
        <f t="shared" si="0"/>
        <v>2.9220212765957436</v>
      </c>
      <c r="AC97" s="35">
        <f t="shared" si="0"/>
        <v>3.6381914893617027</v>
      </c>
      <c r="AD97" s="35">
        <f t="shared" si="0"/>
        <v>1.9113829787234045</v>
      </c>
      <c r="AG97" s="35">
        <f t="shared" si="0"/>
        <v>3.9827659574468095</v>
      </c>
      <c r="AH97" s="35">
        <f t="shared" si="0"/>
        <v>3.5315957446808515</v>
      </c>
      <c r="AI97" s="35">
        <f t="shared" si="0"/>
        <v>3.8262765957446812</v>
      </c>
      <c r="AJ97" s="35">
        <f t="shared" si="0"/>
        <v>2.3331914893617016</v>
      </c>
    </row>
    <row r="100" spans="2:36" s="10" customFormat="1" x14ac:dyDescent="0.2">
      <c r="C100" s="38" t="s">
        <v>338</v>
      </c>
      <c r="D100" s="38" t="s">
        <v>2</v>
      </c>
      <c r="E100" s="38" t="s">
        <v>3</v>
      </c>
      <c r="F100" s="38" t="s">
        <v>6</v>
      </c>
      <c r="G100" s="38" t="s">
        <v>7</v>
      </c>
    </row>
    <row r="101" spans="2:36" x14ac:dyDescent="0.2">
      <c r="B101" s="2" t="s">
        <v>332</v>
      </c>
      <c r="C101" s="2" t="s">
        <v>364</v>
      </c>
      <c r="D101" s="36">
        <v>4.4367021276595739</v>
      </c>
      <c r="E101" s="36">
        <v>3.7802127659574447</v>
      </c>
      <c r="F101" s="36">
        <v>3.9721276595744661</v>
      </c>
      <c r="G101" s="36">
        <v>2.4395744680851075</v>
      </c>
    </row>
    <row r="102" spans="2:36" x14ac:dyDescent="0.2">
      <c r="B102" s="2" t="s">
        <v>333</v>
      </c>
      <c r="C102" s="2" t="s">
        <v>365</v>
      </c>
      <c r="D102" s="36">
        <v>4.0286170212765953</v>
      </c>
      <c r="E102" s="36">
        <v>3.1419148936170203</v>
      </c>
      <c r="F102" s="36">
        <v>3.8160638297872342</v>
      </c>
      <c r="G102" s="36">
        <v>2.0176595744680856</v>
      </c>
    </row>
    <row r="103" spans="2:36" x14ac:dyDescent="0.2">
      <c r="B103" s="2" t="s">
        <v>334</v>
      </c>
      <c r="C103" s="2" t="s">
        <v>366</v>
      </c>
      <c r="D103" s="36">
        <v>4.3343617021276613</v>
      </c>
      <c r="E103" s="36">
        <v>3.738085106382977</v>
      </c>
      <c r="F103" s="36">
        <v>3.943936170212766</v>
      </c>
      <c r="G103" s="36">
        <v>2.4529787234042564</v>
      </c>
    </row>
    <row r="104" spans="2:36" x14ac:dyDescent="0.2">
      <c r="B104" s="2" t="s">
        <v>335</v>
      </c>
      <c r="C104" s="2" t="s">
        <v>367</v>
      </c>
      <c r="D104" s="36">
        <v>3.368936170212768</v>
      </c>
      <c r="E104" s="36">
        <v>2.6523404255319161</v>
      </c>
      <c r="F104" s="36">
        <v>3.2022340425531914</v>
      </c>
      <c r="G104" s="36">
        <v>1.8722340425531909</v>
      </c>
    </row>
    <row r="105" spans="2:36" x14ac:dyDescent="0.2">
      <c r="B105" s="2" t="s">
        <v>336</v>
      </c>
      <c r="C105" s="2" t="s">
        <v>368</v>
      </c>
      <c r="D105" s="36">
        <v>3.7379787234042543</v>
      </c>
      <c r="E105" s="36">
        <v>2.9220212765957436</v>
      </c>
      <c r="F105" s="36">
        <v>3.6381914893617027</v>
      </c>
      <c r="G105" s="36">
        <v>1.9113829787234045</v>
      </c>
    </row>
    <row r="106" spans="2:36" x14ac:dyDescent="0.2">
      <c r="B106" s="2" t="s">
        <v>337</v>
      </c>
      <c r="C106" s="2" t="s">
        <v>369</v>
      </c>
      <c r="D106" s="36">
        <v>3.9827659574468095</v>
      </c>
      <c r="E106" s="36">
        <v>3.5315957446808515</v>
      </c>
      <c r="F106" s="36">
        <v>3.8262765957446812</v>
      </c>
      <c r="G106" s="36">
        <v>2.3331914893617016</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9C544-0904-9C42-8343-E83BDACC388A}">
  <dimension ref="A1:F98"/>
  <sheetViews>
    <sheetView topLeftCell="B1" workbookViewId="0">
      <selection activeCell="V21" sqref="V21"/>
    </sheetView>
  </sheetViews>
  <sheetFormatPr baseColWidth="10" defaultRowHeight="16" x14ac:dyDescent="0.2"/>
  <cols>
    <col min="1" max="1" width="4.5" bestFit="1" customWidth="1"/>
    <col min="2" max="2" width="12.6640625" bestFit="1" customWidth="1"/>
    <col min="3" max="6" width="13.6640625" bestFit="1" customWidth="1"/>
  </cols>
  <sheetData>
    <row r="1" spans="1:6" x14ac:dyDescent="0.2">
      <c r="A1" s="16" t="s">
        <v>12</v>
      </c>
      <c r="B1" s="49" t="s">
        <v>339</v>
      </c>
      <c r="C1" s="49" t="s">
        <v>2</v>
      </c>
      <c r="D1" s="16" t="s">
        <v>3</v>
      </c>
      <c r="E1" s="49" t="s">
        <v>6</v>
      </c>
      <c r="F1" s="16" t="s">
        <v>7</v>
      </c>
    </row>
    <row r="2" spans="1:6" x14ac:dyDescent="0.2">
      <c r="A2">
        <v>1</v>
      </c>
      <c r="B2" s="48">
        <v>0.51141261429999996</v>
      </c>
      <c r="C2" s="48">
        <v>10.1886757143</v>
      </c>
      <c r="D2" s="48">
        <v>19.896608685699999</v>
      </c>
      <c r="E2" s="48">
        <v>13.3869050571</v>
      </c>
      <c r="F2" s="48">
        <v>17.5808348286</v>
      </c>
    </row>
    <row r="3" spans="1:6" x14ac:dyDescent="0.2">
      <c r="A3">
        <v>2</v>
      </c>
      <c r="B3" s="48">
        <v>0.53418210710000003</v>
      </c>
      <c r="C3" s="48">
        <v>9.4427746286000005</v>
      </c>
      <c r="D3" s="48">
        <v>18.890046914300001</v>
      </c>
      <c r="E3" s="48">
        <v>9.4427120570999996</v>
      </c>
      <c r="F3" s="48">
        <v>11.709688485699999</v>
      </c>
    </row>
    <row r="4" spans="1:6" x14ac:dyDescent="0.2">
      <c r="A4">
        <v>3</v>
      </c>
      <c r="B4" s="48">
        <v>0.48737294289999999</v>
      </c>
      <c r="C4" s="48">
        <v>5.9298662000000002</v>
      </c>
      <c r="D4" s="48">
        <v>11.959529314299999</v>
      </c>
      <c r="E4" s="48">
        <v>3.7539573429000002</v>
      </c>
      <c r="F4" s="48">
        <v>6.7514342286</v>
      </c>
    </row>
    <row r="5" spans="1:6" x14ac:dyDescent="0.2">
      <c r="A5">
        <v>4</v>
      </c>
      <c r="B5" s="48">
        <v>0.48852572859999999</v>
      </c>
      <c r="C5" s="48">
        <v>0.57315297139999999</v>
      </c>
      <c r="D5" s="48">
        <v>2.6204082570999998</v>
      </c>
      <c r="E5" s="48">
        <v>0.56440208569999994</v>
      </c>
      <c r="F5" s="48">
        <v>2.8578106000000001</v>
      </c>
    </row>
    <row r="6" spans="1:6" x14ac:dyDescent="0.2">
      <c r="A6">
        <v>5</v>
      </c>
      <c r="B6" s="48">
        <v>0.4818528071</v>
      </c>
      <c r="C6" s="48">
        <v>0.39902779999999999</v>
      </c>
      <c r="D6" s="48">
        <v>1.3847645143</v>
      </c>
      <c r="E6" s="48">
        <v>0.4059032286</v>
      </c>
      <c r="F6" s="48">
        <v>2.1488741999999998</v>
      </c>
    </row>
    <row r="7" spans="1:6" x14ac:dyDescent="0.2">
      <c r="A7">
        <v>6</v>
      </c>
      <c r="B7" s="48">
        <v>0.49931374290000002</v>
      </c>
      <c r="C7" s="48">
        <v>0.38862171429999998</v>
      </c>
      <c r="D7" s="48">
        <v>3.7520209429000002</v>
      </c>
      <c r="E7" s="48">
        <v>0.40101462859999998</v>
      </c>
      <c r="F7" s="48">
        <v>2.6017956286000001</v>
      </c>
    </row>
    <row r="8" spans="1:6" x14ac:dyDescent="0.2">
      <c r="A8">
        <v>7</v>
      </c>
      <c r="B8" s="48">
        <v>0.48336062860000001</v>
      </c>
      <c r="C8" s="48">
        <v>0.60363648569999995</v>
      </c>
      <c r="D8" s="48">
        <v>3.1562785429</v>
      </c>
      <c r="E8" s="48">
        <v>0.6510124571</v>
      </c>
      <c r="F8" s="48">
        <v>1.6434037714</v>
      </c>
    </row>
    <row r="9" spans="1:6" x14ac:dyDescent="0.2">
      <c r="A9">
        <v>8</v>
      </c>
      <c r="B9" s="48">
        <v>0.48112084290000001</v>
      </c>
      <c r="C9" s="48">
        <v>0.44008405709999998</v>
      </c>
      <c r="D9" s="48">
        <v>2.0974615142999999</v>
      </c>
      <c r="E9" s="48">
        <v>0.40527354290000001</v>
      </c>
      <c r="F9" s="48">
        <v>2.9032551429</v>
      </c>
    </row>
    <row r="10" spans="1:6" x14ac:dyDescent="0.2">
      <c r="A10">
        <v>9</v>
      </c>
      <c r="B10" s="48">
        <v>0.48239267139999997</v>
      </c>
      <c r="C10" s="48">
        <v>0.52190648569999998</v>
      </c>
      <c r="D10" s="48">
        <v>2.0487481142999999</v>
      </c>
      <c r="E10" s="48">
        <v>0.84093911430000001</v>
      </c>
      <c r="F10" s="48">
        <v>2.5424709429000001</v>
      </c>
    </row>
    <row r="11" spans="1:6" x14ac:dyDescent="0.2">
      <c r="A11">
        <v>10</v>
      </c>
      <c r="B11" s="48">
        <v>0.50513750710000005</v>
      </c>
      <c r="C11" s="48">
        <v>0.4276219429</v>
      </c>
      <c r="D11" s="48">
        <v>2.4738578857000002</v>
      </c>
      <c r="E11" s="48">
        <v>0.52586957140000001</v>
      </c>
      <c r="F11" s="48">
        <v>2.7952455142999999</v>
      </c>
    </row>
    <row r="12" spans="1:6" x14ac:dyDescent="0.2">
      <c r="A12">
        <v>11</v>
      </c>
      <c r="B12" s="48">
        <v>0.48485361430000001</v>
      </c>
      <c r="C12" s="48">
        <v>0.54838928570000001</v>
      </c>
      <c r="D12" s="48">
        <v>0.74485431430000004</v>
      </c>
      <c r="E12" s="48">
        <v>0.75113719999999995</v>
      </c>
      <c r="F12" s="48">
        <v>2.7488745714</v>
      </c>
    </row>
    <row r="13" spans="1:6" x14ac:dyDescent="0.2">
      <c r="A13">
        <v>12</v>
      </c>
      <c r="B13" s="48">
        <v>0.48240132140000003</v>
      </c>
      <c r="C13" s="48">
        <v>0.35072165709999997</v>
      </c>
      <c r="D13" s="48">
        <v>2.4233679143</v>
      </c>
      <c r="E13" s="48">
        <v>0.36411117139999999</v>
      </c>
      <c r="F13" s="48">
        <v>2.4684209428999999</v>
      </c>
    </row>
    <row r="14" spans="1:6" x14ac:dyDescent="0.2">
      <c r="A14">
        <v>13</v>
      </c>
      <c r="B14" s="48">
        <v>0.48336601429999998</v>
      </c>
      <c r="C14" s="48">
        <v>0.3887814</v>
      </c>
      <c r="D14" s="48">
        <v>3.0077398570999998</v>
      </c>
      <c r="E14" s="48">
        <v>0.44437599999999999</v>
      </c>
      <c r="F14" s="48">
        <v>2.9023200857</v>
      </c>
    </row>
    <row r="15" spans="1:6" x14ac:dyDescent="0.2">
      <c r="A15">
        <v>14</v>
      </c>
      <c r="B15" s="48">
        <v>0.4822601929</v>
      </c>
      <c r="C15" s="48">
        <v>0.35705634289999999</v>
      </c>
      <c r="D15" s="48">
        <v>3.5422549429000001</v>
      </c>
      <c r="E15" s="48">
        <v>1.3490652286</v>
      </c>
      <c r="F15" s="48">
        <v>2.8079490856999998</v>
      </c>
    </row>
    <row r="16" spans="1:6" x14ac:dyDescent="0.2">
      <c r="A16">
        <v>15</v>
      </c>
      <c r="B16" s="48">
        <v>0.48260647140000001</v>
      </c>
      <c r="C16" s="48">
        <v>0.41654097140000002</v>
      </c>
      <c r="D16" s="48">
        <v>1.7258127714</v>
      </c>
      <c r="E16" s="48">
        <v>0.65292637139999998</v>
      </c>
      <c r="F16" s="48">
        <v>2.7412963713999998</v>
      </c>
    </row>
    <row r="17" spans="1:6" x14ac:dyDescent="0.2">
      <c r="A17">
        <v>16</v>
      </c>
      <c r="B17" s="48">
        <v>0.48416689289999998</v>
      </c>
      <c r="C17" s="48">
        <v>0.46158645710000001</v>
      </c>
      <c r="D17" s="48">
        <v>1.6844439713999999</v>
      </c>
      <c r="E17" s="48">
        <v>0.61733137140000005</v>
      </c>
      <c r="F17" s="48">
        <v>2.7481881713999998</v>
      </c>
    </row>
    <row r="18" spans="1:6" x14ac:dyDescent="0.2">
      <c r="A18">
        <v>17</v>
      </c>
      <c r="B18" s="48">
        <v>0.4829425</v>
      </c>
      <c r="C18" s="48">
        <v>0.32766854290000003</v>
      </c>
      <c r="D18" s="48">
        <v>1.7362100286</v>
      </c>
      <c r="E18" s="48">
        <v>0.69993037140000003</v>
      </c>
      <c r="F18" s="48">
        <v>2.4787930570999999</v>
      </c>
    </row>
    <row r="19" spans="1:6" x14ac:dyDescent="0.2">
      <c r="A19">
        <v>18</v>
      </c>
      <c r="B19" s="48">
        <v>0.48132692859999998</v>
      </c>
      <c r="C19" s="48">
        <v>0.37467997139999998</v>
      </c>
      <c r="D19" s="48">
        <v>1.0745282</v>
      </c>
      <c r="E19" s="48">
        <v>0.82068708570000004</v>
      </c>
      <c r="F19" s="48">
        <v>2.7461415713999999</v>
      </c>
    </row>
    <row r="20" spans="1:6" x14ac:dyDescent="0.2">
      <c r="A20">
        <v>19</v>
      </c>
      <c r="B20" s="48">
        <v>0.48394616429999998</v>
      </c>
      <c r="C20" s="48">
        <v>0.37562745710000001</v>
      </c>
      <c r="D20" s="48">
        <v>2.5932840285999998</v>
      </c>
      <c r="E20" s="48">
        <v>0.50235722859999998</v>
      </c>
      <c r="F20" s="48">
        <v>2.4678577713999998</v>
      </c>
    </row>
    <row r="21" spans="1:6" x14ac:dyDescent="0.2">
      <c r="A21">
        <v>20</v>
      </c>
      <c r="B21" s="48">
        <v>0.48025536429999999</v>
      </c>
      <c r="C21" s="48">
        <v>0.37314071430000001</v>
      </c>
      <c r="D21" s="48">
        <v>1.1173312285999999</v>
      </c>
      <c r="E21" s="48">
        <v>0.4611897714</v>
      </c>
      <c r="F21" s="48">
        <v>2.7565537999999998</v>
      </c>
    </row>
    <row r="22" spans="1:6" x14ac:dyDescent="0.2">
      <c r="A22">
        <v>21</v>
      </c>
      <c r="B22" s="48">
        <v>0.48041469999999997</v>
      </c>
      <c r="C22" s="48">
        <v>0.34041828569999999</v>
      </c>
      <c r="D22" s="48">
        <v>1.3189464856999999</v>
      </c>
      <c r="E22" s="48">
        <v>0.67371262860000003</v>
      </c>
      <c r="F22" s="48">
        <v>2.3436132000000001</v>
      </c>
    </row>
    <row r="23" spans="1:6" x14ac:dyDescent="0.2">
      <c r="A23">
        <v>22</v>
      </c>
      <c r="B23" s="48">
        <v>0.48296090000000003</v>
      </c>
      <c r="C23" s="48">
        <v>0.39155008569999999</v>
      </c>
      <c r="D23" s="48">
        <v>1.2809814571</v>
      </c>
      <c r="E23" s="48">
        <v>0.41354208570000001</v>
      </c>
      <c r="F23" s="48">
        <v>2.8995778856999999</v>
      </c>
    </row>
    <row r="24" spans="1:6" x14ac:dyDescent="0.2">
      <c r="A24">
        <v>23</v>
      </c>
      <c r="B24" s="48">
        <v>0.48209414290000002</v>
      </c>
      <c r="C24" s="48">
        <v>0.28471414290000002</v>
      </c>
      <c r="D24" s="48">
        <v>1.1961878286000001</v>
      </c>
      <c r="E24" s="48">
        <v>0.30201862860000001</v>
      </c>
      <c r="F24" s="48">
        <v>2.5430262571000002</v>
      </c>
    </row>
    <row r="25" spans="1:6" x14ac:dyDescent="0.2">
      <c r="A25">
        <v>24</v>
      </c>
      <c r="B25" s="48">
        <v>0.4841879</v>
      </c>
      <c r="C25" s="48">
        <v>0.54297937139999997</v>
      </c>
      <c r="D25" s="48">
        <v>2.2279183713999999</v>
      </c>
      <c r="E25" s="48">
        <v>0.55121214289999998</v>
      </c>
      <c r="F25" s="48">
        <v>2.6562635713999998</v>
      </c>
    </row>
    <row r="26" spans="1:6" x14ac:dyDescent="0.2">
      <c r="A26">
        <v>25</v>
      </c>
      <c r="B26" s="48">
        <v>0.4817228214</v>
      </c>
      <c r="C26" s="48">
        <v>0.35923488570000001</v>
      </c>
      <c r="D26" s="48">
        <v>0.76351008570000001</v>
      </c>
      <c r="E26" s="48">
        <v>0.54114368570000004</v>
      </c>
      <c r="F26" s="48">
        <v>2.6620640857</v>
      </c>
    </row>
    <row r="27" spans="1:6" x14ac:dyDescent="0.2">
      <c r="A27">
        <v>26</v>
      </c>
      <c r="B27" s="48">
        <v>0.48372487860000002</v>
      </c>
      <c r="C27" s="48">
        <v>0.364819</v>
      </c>
      <c r="D27" s="48">
        <v>1.8540772570999999</v>
      </c>
      <c r="E27" s="48">
        <v>0.4272036857</v>
      </c>
      <c r="F27" s="48">
        <v>2.7263622857000001</v>
      </c>
    </row>
    <row r="28" spans="1:6" x14ac:dyDescent="0.2">
      <c r="A28">
        <v>27</v>
      </c>
      <c r="B28" s="48">
        <v>0.48282023569999999</v>
      </c>
      <c r="C28" s="48">
        <v>0.32875377140000001</v>
      </c>
      <c r="D28" s="48">
        <v>2.9871044857000002</v>
      </c>
      <c r="E28" s="48">
        <v>0.36409205709999998</v>
      </c>
      <c r="F28" s="48">
        <v>2.7089717429000002</v>
      </c>
    </row>
    <row r="29" spans="1:6" x14ac:dyDescent="0.2">
      <c r="A29">
        <v>28</v>
      </c>
      <c r="B29" s="48">
        <v>0.48261597140000001</v>
      </c>
      <c r="C29" s="48">
        <v>0.2775565143</v>
      </c>
      <c r="D29" s="48">
        <v>2.4519350857000002</v>
      </c>
      <c r="E29" s="48">
        <v>0.3405061714</v>
      </c>
      <c r="F29" s="48">
        <v>2.5180360286000001</v>
      </c>
    </row>
    <row r="30" spans="1:6" x14ac:dyDescent="0.2">
      <c r="A30">
        <v>29</v>
      </c>
      <c r="B30" s="48">
        <v>0.48144088569999999</v>
      </c>
      <c r="C30" s="48">
        <v>0.46855734290000001</v>
      </c>
      <c r="D30" s="48">
        <v>2.5552754285999999</v>
      </c>
      <c r="E30" s="48">
        <v>0.41928957140000001</v>
      </c>
      <c r="F30" s="48">
        <v>2.7783198857000002</v>
      </c>
    </row>
    <row r="31" spans="1:6" x14ac:dyDescent="0.2">
      <c r="A31">
        <v>30</v>
      </c>
      <c r="B31" s="48">
        <v>0.48139853570000002</v>
      </c>
      <c r="C31" s="48">
        <v>0.60393180000000002</v>
      </c>
      <c r="D31" s="48">
        <v>2.1321770570999998</v>
      </c>
      <c r="E31" s="48">
        <v>0.74186365710000002</v>
      </c>
      <c r="F31" s="48">
        <v>2.2643273713999998</v>
      </c>
    </row>
    <row r="32" spans="1:6" x14ac:dyDescent="0.2">
      <c r="A32">
        <v>31</v>
      </c>
      <c r="B32" s="48">
        <v>0.4843103071</v>
      </c>
      <c r="C32" s="48">
        <v>0.43519277140000001</v>
      </c>
      <c r="D32" s="48">
        <v>2.0441845999999999</v>
      </c>
      <c r="E32" s="48">
        <v>0.46563877139999998</v>
      </c>
      <c r="F32" s="48">
        <v>2.5736921713999998</v>
      </c>
    </row>
    <row r="33" spans="1:6" x14ac:dyDescent="0.2">
      <c r="A33">
        <v>32</v>
      </c>
      <c r="B33" s="48">
        <v>0.48167335709999998</v>
      </c>
      <c r="C33" s="48">
        <v>0.37221599999999999</v>
      </c>
      <c r="D33" s="48">
        <v>0.86927417139999996</v>
      </c>
      <c r="E33" s="48">
        <v>0.44688468570000001</v>
      </c>
      <c r="F33" s="48">
        <v>2.7777781714000001</v>
      </c>
    </row>
    <row r="34" spans="1:6" x14ac:dyDescent="0.2">
      <c r="A34">
        <v>33</v>
      </c>
      <c r="B34" s="48">
        <v>0.50358377860000003</v>
      </c>
      <c r="C34" s="48">
        <v>0.38865362860000002</v>
      </c>
      <c r="D34" s="48">
        <v>2.9749948285999999</v>
      </c>
      <c r="E34" s="48">
        <v>0.40995774289999998</v>
      </c>
      <c r="F34" s="48">
        <v>2.3207804856999998</v>
      </c>
    </row>
    <row r="35" spans="1:6" x14ac:dyDescent="0.2">
      <c r="A35">
        <v>34</v>
      </c>
      <c r="B35" s="48">
        <v>0.4827350071</v>
      </c>
      <c r="C35" s="48">
        <v>0.57495905709999995</v>
      </c>
      <c r="D35" s="48">
        <v>1.6178070571000001</v>
      </c>
      <c r="E35" s="48">
        <v>0.60160851429999995</v>
      </c>
      <c r="F35" s="48">
        <v>3.0512316286000001</v>
      </c>
    </row>
    <row r="36" spans="1:6" x14ac:dyDescent="0.2">
      <c r="A36">
        <v>35</v>
      </c>
      <c r="B36" s="48">
        <v>0.48374286430000002</v>
      </c>
      <c r="C36" s="48">
        <v>0.35333814289999999</v>
      </c>
      <c r="D36" s="48">
        <v>2.3302693428999999</v>
      </c>
      <c r="E36" s="48">
        <v>0.36742825709999999</v>
      </c>
      <c r="F36" s="48">
        <v>2.8389456571</v>
      </c>
    </row>
    <row r="37" spans="1:6" x14ac:dyDescent="0.2">
      <c r="A37">
        <v>36</v>
      </c>
      <c r="B37" s="48">
        <v>0.48197813569999998</v>
      </c>
      <c r="C37" s="48">
        <v>0.48947631429999999</v>
      </c>
      <c r="D37" s="48">
        <v>1.6930855429</v>
      </c>
      <c r="E37" s="48">
        <v>0.78772302859999999</v>
      </c>
      <c r="F37" s="48">
        <v>2.8836889429000001</v>
      </c>
    </row>
    <row r="38" spans="1:6" x14ac:dyDescent="0.2">
      <c r="A38">
        <v>37</v>
      </c>
      <c r="B38" s="48">
        <v>0.4859407429</v>
      </c>
      <c r="C38" s="48">
        <v>0.60512142859999996</v>
      </c>
      <c r="D38" s="48">
        <v>1.8997553713999999</v>
      </c>
      <c r="E38" s="48">
        <v>1.3420287714000001</v>
      </c>
      <c r="F38" s="48">
        <v>2.6943434571</v>
      </c>
    </row>
    <row r="39" spans="1:6" x14ac:dyDescent="0.2">
      <c r="A39">
        <v>38</v>
      </c>
      <c r="B39" s="48">
        <v>0.48407397140000002</v>
      </c>
      <c r="C39" s="48">
        <v>0.61621174290000003</v>
      </c>
      <c r="D39" s="48">
        <v>2.9981215714</v>
      </c>
      <c r="E39" s="48">
        <v>0.51591802860000002</v>
      </c>
      <c r="F39" s="48">
        <v>2.9871889999999999</v>
      </c>
    </row>
    <row r="40" spans="1:6" x14ac:dyDescent="0.2">
      <c r="A40">
        <v>39</v>
      </c>
      <c r="B40" s="48">
        <v>0.48549136430000001</v>
      </c>
      <c r="C40" s="48">
        <v>1.1918699143</v>
      </c>
      <c r="D40" s="48">
        <v>7.5800341714000004</v>
      </c>
      <c r="E40" s="48">
        <v>1.0480021714000001</v>
      </c>
      <c r="F40" s="48">
        <v>6.0234225714000003</v>
      </c>
    </row>
    <row r="41" spans="1:6" x14ac:dyDescent="0.2">
      <c r="A41">
        <v>40</v>
      </c>
      <c r="B41" s="48">
        <v>0.4857595857</v>
      </c>
      <c r="C41" s="48">
        <v>0.27099571430000002</v>
      </c>
      <c r="D41" s="48">
        <v>3.3579416285999999</v>
      </c>
      <c r="E41" s="48">
        <v>1.1262190570999999</v>
      </c>
      <c r="F41" s="48">
        <v>2.3765809142999998</v>
      </c>
    </row>
    <row r="42" spans="1:6" x14ac:dyDescent="0.2">
      <c r="A42">
        <v>41</v>
      </c>
      <c r="B42" s="48">
        <v>0.49037785709999998</v>
      </c>
      <c r="C42" s="48">
        <v>0.26270582860000002</v>
      </c>
      <c r="D42" s="48">
        <v>3.9450645714000001</v>
      </c>
      <c r="E42" s="48">
        <v>0.55755554289999998</v>
      </c>
      <c r="F42" s="48">
        <v>2.6096543143000002</v>
      </c>
    </row>
    <row r="43" spans="1:6" x14ac:dyDescent="0.2">
      <c r="A43">
        <v>42</v>
      </c>
      <c r="B43" s="48">
        <v>0.48298462139999998</v>
      </c>
      <c r="C43" s="48">
        <v>0.21202797139999999</v>
      </c>
      <c r="D43" s="48">
        <v>2.7774736</v>
      </c>
      <c r="E43" s="48">
        <v>0.66954122859999998</v>
      </c>
      <c r="F43" s="48">
        <v>2.4422458856999998</v>
      </c>
    </row>
    <row r="44" spans="1:6" x14ac:dyDescent="0.2">
      <c r="A44">
        <v>43</v>
      </c>
      <c r="B44" s="48">
        <v>0.48362098570000001</v>
      </c>
      <c r="C44" s="48">
        <v>0.46733794290000003</v>
      </c>
      <c r="D44" s="48">
        <v>1.3878098000000001</v>
      </c>
      <c r="E44" s="48">
        <v>0.63166771430000002</v>
      </c>
      <c r="F44" s="48">
        <v>3.9434724857000001</v>
      </c>
    </row>
    <row r="45" spans="1:6" x14ac:dyDescent="0.2">
      <c r="A45">
        <v>44</v>
      </c>
      <c r="B45" s="48">
        <v>0.48425709290000002</v>
      </c>
      <c r="C45" s="48">
        <v>0.63829480000000005</v>
      </c>
      <c r="D45" s="48">
        <v>7.2152448571000001</v>
      </c>
      <c r="E45" s="48">
        <v>0.84178457139999996</v>
      </c>
      <c r="F45" s="48">
        <v>4.6004851713999999</v>
      </c>
    </row>
    <row r="46" spans="1:6" x14ac:dyDescent="0.2">
      <c r="A46">
        <v>45</v>
      </c>
      <c r="B46" s="48">
        <v>0.48883484999999999</v>
      </c>
      <c r="C46" s="48">
        <v>0.42798848569999998</v>
      </c>
      <c r="D46" s="48">
        <v>2.7575426286</v>
      </c>
      <c r="E46" s="48">
        <v>2.1386517714000002</v>
      </c>
      <c r="F46" s="48">
        <v>2.6333782285999998</v>
      </c>
    </row>
    <row r="47" spans="1:6" x14ac:dyDescent="0.2">
      <c r="A47">
        <v>46</v>
      </c>
      <c r="B47" s="48">
        <v>0.48856511429999999</v>
      </c>
      <c r="C47" s="48">
        <v>2.3469470000000001</v>
      </c>
      <c r="D47" s="48">
        <v>4.0839342856999998</v>
      </c>
      <c r="E47" s="48">
        <v>3.1959370571000001</v>
      </c>
      <c r="F47" s="48">
        <v>3.2470569714000002</v>
      </c>
    </row>
    <row r="48" spans="1:6" x14ac:dyDescent="0.2">
      <c r="A48">
        <v>47</v>
      </c>
      <c r="B48" s="48">
        <v>0.50853923570000004</v>
      </c>
      <c r="C48" s="48">
        <v>15.8565739143</v>
      </c>
      <c r="D48" s="48">
        <v>6.0714001429</v>
      </c>
      <c r="E48" s="48">
        <v>2.8499889142999999</v>
      </c>
      <c r="F48" s="48">
        <v>4.2809674856999997</v>
      </c>
    </row>
    <row r="49" spans="1:6" x14ac:dyDescent="0.2">
      <c r="A49">
        <v>48</v>
      </c>
      <c r="B49" s="48">
        <v>0.48964819999999998</v>
      </c>
      <c r="C49" s="48">
        <v>7.4513580856999999</v>
      </c>
      <c r="D49" s="48">
        <v>8.6551249713999994</v>
      </c>
      <c r="E49" s="48">
        <v>3.1889358286</v>
      </c>
      <c r="F49" s="48">
        <v>7.5643249713999996</v>
      </c>
    </row>
    <row r="50" spans="1:6" x14ac:dyDescent="0.2">
      <c r="A50">
        <v>49</v>
      </c>
      <c r="B50" s="48">
        <v>0.48269900710000002</v>
      </c>
      <c r="C50" s="48">
        <v>0.37547842860000002</v>
      </c>
      <c r="D50" s="48">
        <v>1.9490677142999999</v>
      </c>
      <c r="E50" s="48">
        <v>0.40397248569999999</v>
      </c>
      <c r="F50" s="48">
        <v>2.8085803714000002</v>
      </c>
    </row>
    <row r="51" spans="1:6" x14ac:dyDescent="0.2">
      <c r="A51">
        <v>50</v>
      </c>
      <c r="B51" s="48">
        <v>0.48046931430000001</v>
      </c>
      <c r="C51" s="48">
        <v>0.35292874289999998</v>
      </c>
      <c r="D51" s="48">
        <v>1.3182589713999999</v>
      </c>
      <c r="E51" s="48">
        <v>0.42007585710000001</v>
      </c>
      <c r="F51" s="48">
        <v>1.9172724286</v>
      </c>
    </row>
    <row r="52" spans="1:6" x14ac:dyDescent="0.2">
      <c r="A52">
        <v>51</v>
      </c>
      <c r="B52" s="48">
        <v>0.48259645709999999</v>
      </c>
      <c r="C52" s="48">
        <v>0.64097785709999999</v>
      </c>
      <c r="D52" s="48">
        <v>2.5498186</v>
      </c>
      <c r="E52" s="48">
        <v>0.76587088569999995</v>
      </c>
      <c r="F52" s="48">
        <v>2.4283470857</v>
      </c>
    </row>
    <row r="53" spans="1:6" x14ac:dyDescent="0.2">
      <c r="A53">
        <v>52</v>
      </c>
      <c r="B53" s="48">
        <v>0.48146477139999999</v>
      </c>
      <c r="C53" s="48">
        <v>0.18877622860000001</v>
      </c>
      <c r="D53" s="48">
        <v>3.9365084857000001</v>
      </c>
      <c r="E53" s="48">
        <v>0.18930805710000001</v>
      </c>
      <c r="F53" s="48">
        <v>2.1891160286</v>
      </c>
    </row>
    <row r="54" spans="1:6" x14ac:dyDescent="0.2">
      <c r="A54">
        <v>53</v>
      </c>
      <c r="B54" s="48">
        <v>0.48092309999999999</v>
      </c>
      <c r="C54" s="48">
        <v>0.2226048571</v>
      </c>
      <c r="D54" s="48">
        <v>3.3628813713999999</v>
      </c>
      <c r="E54" s="48">
        <v>0.2092891143</v>
      </c>
      <c r="F54" s="48">
        <v>1.3501080857000001</v>
      </c>
    </row>
    <row r="55" spans="1:6" x14ac:dyDescent="0.2">
      <c r="A55">
        <v>54</v>
      </c>
      <c r="B55" s="48">
        <v>0.48330764999999998</v>
      </c>
      <c r="C55" s="48">
        <v>0.1299101714</v>
      </c>
      <c r="D55" s="48">
        <v>3.7929366857</v>
      </c>
      <c r="E55" s="48">
        <v>0.1268911429</v>
      </c>
      <c r="F55" s="48">
        <v>2.0024436571000002</v>
      </c>
    </row>
    <row r="56" spans="1:6" x14ac:dyDescent="0.2">
      <c r="A56">
        <v>55</v>
      </c>
      <c r="B56" s="48">
        <v>0.48194689289999998</v>
      </c>
      <c r="C56" s="48">
        <v>0.16817185709999999</v>
      </c>
      <c r="D56" s="48">
        <v>3.8048038000000002</v>
      </c>
      <c r="E56" s="48">
        <v>0.19466668570000001</v>
      </c>
      <c r="F56" s="48">
        <v>1.9890942</v>
      </c>
    </row>
    <row r="57" spans="1:6" x14ac:dyDescent="0.2">
      <c r="A57">
        <v>56</v>
      </c>
      <c r="B57" s="48">
        <v>0.48244224289999998</v>
      </c>
      <c r="C57" s="48">
        <v>0.15941659999999999</v>
      </c>
      <c r="D57" s="48">
        <v>3.7893894857000001</v>
      </c>
      <c r="E57" s="48">
        <v>0.38839697140000001</v>
      </c>
      <c r="F57" s="48">
        <v>1.9967423143</v>
      </c>
    </row>
    <row r="58" spans="1:6" x14ac:dyDescent="0.2">
      <c r="A58">
        <v>57</v>
      </c>
      <c r="B58" s="48">
        <v>0.4803005071</v>
      </c>
      <c r="C58" s="48">
        <v>0.2431886</v>
      </c>
      <c r="D58" s="48">
        <v>2.5605378570999999</v>
      </c>
      <c r="E58" s="48">
        <v>0.17247417139999999</v>
      </c>
      <c r="F58" s="48">
        <v>2.0735940286000001</v>
      </c>
    </row>
    <row r="59" spans="1:6" x14ac:dyDescent="0.2">
      <c r="A59">
        <v>58</v>
      </c>
      <c r="B59" s="48">
        <v>0.48170484289999999</v>
      </c>
      <c r="C59" s="48">
        <v>0.2017822571</v>
      </c>
      <c r="D59" s="48">
        <v>3.2915083428999998</v>
      </c>
      <c r="E59" s="48">
        <v>0.15942880000000001</v>
      </c>
      <c r="F59" s="48">
        <v>1.7301603429000001</v>
      </c>
    </row>
    <row r="60" spans="1:6" x14ac:dyDescent="0.2">
      <c r="A60">
        <v>59</v>
      </c>
      <c r="B60" s="48">
        <v>0.4801913357</v>
      </c>
      <c r="C60" s="48">
        <v>0.1684615143</v>
      </c>
      <c r="D60" s="48">
        <v>3.0094071713999999</v>
      </c>
      <c r="E60" s="48">
        <v>0.1694335143</v>
      </c>
      <c r="F60" s="48">
        <v>1.8053627429000001</v>
      </c>
    </row>
    <row r="61" spans="1:6" x14ac:dyDescent="0.2">
      <c r="A61">
        <v>60</v>
      </c>
      <c r="B61" s="48">
        <v>0.48320501430000001</v>
      </c>
      <c r="C61" s="48">
        <v>0.18796060000000001</v>
      </c>
      <c r="D61" s="48">
        <v>2.3949407143000001</v>
      </c>
      <c r="E61" s="48">
        <v>0.15423768569999999</v>
      </c>
      <c r="F61" s="48">
        <v>1.9613815999999999</v>
      </c>
    </row>
    <row r="62" spans="1:6" x14ac:dyDescent="0.2">
      <c r="A62">
        <v>61</v>
      </c>
      <c r="B62" s="48">
        <v>0.4786176714</v>
      </c>
      <c r="C62" s="48">
        <v>0.24350291430000001</v>
      </c>
      <c r="D62" s="48">
        <v>2.2841339714000002</v>
      </c>
      <c r="E62" s="48">
        <v>0.72917448569999999</v>
      </c>
      <c r="F62" s="48">
        <v>1.4918504286000001</v>
      </c>
    </row>
    <row r="63" spans="1:6" x14ac:dyDescent="0.2">
      <c r="A63">
        <v>62</v>
      </c>
      <c r="B63" s="48">
        <v>0.48399327139999998</v>
      </c>
      <c r="C63" s="48">
        <v>0.14093402860000001</v>
      </c>
      <c r="D63" s="48">
        <v>2.9872044570999998</v>
      </c>
      <c r="E63" s="48">
        <v>0.16520099999999999</v>
      </c>
      <c r="F63" s="48">
        <v>1.8333134</v>
      </c>
    </row>
    <row r="64" spans="1:6" x14ac:dyDescent="0.2">
      <c r="A64">
        <v>63</v>
      </c>
      <c r="B64" s="48">
        <v>0.48838935709999998</v>
      </c>
      <c r="C64" s="48">
        <v>0.28608491429999999</v>
      </c>
      <c r="D64" s="48">
        <v>2.1982280286</v>
      </c>
      <c r="E64" s="48">
        <v>0.8733966286</v>
      </c>
      <c r="F64" s="48">
        <v>1.4007072857</v>
      </c>
    </row>
    <row r="65" spans="1:6" x14ac:dyDescent="0.2">
      <c r="A65">
        <v>64</v>
      </c>
      <c r="B65" s="48">
        <v>0.48110574290000002</v>
      </c>
      <c r="C65" s="48">
        <v>0.21011131429999999</v>
      </c>
      <c r="D65" s="48">
        <v>3.6746577714000002</v>
      </c>
      <c r="E65" s="48">
        <v>0.24613777140000001</v>
      </c>
      <c r="F65" s="48">
        <v>2.0144586571</v>
      </c>
    </row>
    <row r="66" spans="1:6" x14ac:dyDescent="0.2">
      <c r="A66">
        <v>65</v>
      </c>
      <c r="B66" s="48">
        <v>0.48406902140000002</v>
      </c>
      <c r="C66" s="48">
        <v>0.81488745709999999</v>
      </c>
      <c r="D66" s="48">
        <v>3.7698992285999999</v>
      </c>
      <c r="E66" s="48">
        <v>0.66958474290000003</v>
      </c>
      <c r="F66" s="48">
        <v>1.9681980286</v>
      </c>
    </row>
    <row r="67" spans="1:6" x14ac:dyDescent="0.2">
      <c r="A67">
        <v>66</v>
      </c>
      <c r="B67" s="48">
        <v>0.48322953569999999</v>
      </c>
      <c r="C67" s="48">
        <v>9.0266542899999996E-2</v>
      </c>
      <c r="D67" s="48">
        <v>2.4253776</v>
      </c>
      <c r="E67" s="48">
        <v>0.8633643714</v>
      </c>
      <c r="F67" s="48">
        <v>1.9182255143</v>
      </c>
    </row>
    <row r="68" spans="1:6" x14ac:dyDescent="0.2">
      <c r="A68">
        <v>67</v>
      </c>
      <c r="B68" s="48">
        <v>0.48187237859999998</v>
      </c>
      <c r="C68" s="48">
        <v>7.2845257100000005E-2</v>
      </c>
      <c r="D68" s="48">
        <v>3.7930191999999998</v>
      </c>
      <c r="E68" s="48">
        <v>0.97658982859999999</v>
      </c>
      <c r="F68" s="48">
        <v>1.9784776856999999</v>
      </c>
    </row>
    <row r="69" spans="1:6" x14ac:dyDescent="0.2">
      <c r="A69">
        <v>68</v>
      </c>
      <c r="B69" s="48">
        <v>0.48374254999999999</v>
      </c>
      <c r="C69" s="48">
        <v>8.4697714300000004E-2</v>
      </c>
      <c r="D69" s="48">
        <v>3.6756199999999999</v>
      </c>
      <c r="E69" s="48">
        <v>1.2806835142999999</v>
      </c>
      <c r="F69" s="48">
        <v>1.4227227429</v>
      </c>
    </row>
    <row r="70" spans="1:6" x14ac:dyDescent="0.2">
      <c r="A70">
        <v>69</v>
      </c>
      <c r="B70" s="48">
        <v>0.4815872571</v>
      </c>
      <c r="C70" s="48">
        <v>0.33296585709999998</v>
      </c>
      <c r="D70" s="48">
        <v>5.6218465429000002</v>
      </c>
      <c r="E70" s="48">
        <v>0.29718622859999999</v>
      </c>
      <c r="F70" s="48">
        <v>3.6314779429000001</v>
      </c>
    </row>
    <row r="71" spans="1:6" x14ac:dyDescent="0.2">
      <c r="A71">
        <v>70</v>
      </c>
      <c r="B71" s="48">
        <v>0.48256787140000001</v>
      </c>
      <c r="C71" s="48">
        <v>0.53237328569999998</v>
      </c>
      <c r="D71" s="48">
        <v>10.5096321143</v>
      </c>
      <c r="E71" s="48">
        <v>0.52203677140000004</v>
      </c>
      <c r="F71" s="48">
        <v>4.2855184571000002</v>
      </c>
    </row>
    <row r="72" spans="1:6" x14ac:dyDescent="0.2">
      <c r="A72">
        <v>71</v>
      </c>
      <c r="B72" s="48">
        <v>0.48849671430000002</v>
      </c>
      <c r="C72" s="48">
        <v>0.22699145709999999</v>
      </c>
      <c r="D72" s="48">
        <v>3.7945669999999998</v>
      </c>
      <c r="E72" s="48">
        <v>2.0984564571000002</v>
      </c>
      <c r="F72" s="48">
        <v>2.2087164000000001</v>
      </c>
    </row>
    <row r="73" spans="1:6" x14ac:dyDescent="0.2">
      <c r="A73">
        <v>72</v>
      </c>
      <c r="B73" s="48">
        <v>0.48254214290000003</v>
      </c>
      <c r="C73" s="48">
        <v>0.95164020000000005</v>
      </c>
      <c r="D73" s="48">
        <v>7.5476326571000003</v>
      </c>
      <c r="E73" s="48">
        <v>2.7043670570999998</v>
      </c>
      <c r="F73" s="48">
        <v>1.8334019428999999</v>
      </c>
    </row>
    <row r="74" spans="1:6" x14ac:dyDescent="0.2">
      <c r="A74">
        <v>73</v>
      </c>
      <c r="B74" s="48">
        <v>0.48025675000000001</v>
      </c>
      <c r="C74" s="48">
        <v>0.27846811430000001</v>
      </c>
      <c r="D74" s="48">
        <v>0.86630645709999998</v>
      </c>
      <c r="E74" s="48">
        <v>0.53234234290000004</v>
      </c>
      <c r="F74" s="48">
        <v>0.98416014289999998</v>
      </c>
    </row>
    <row r="75" spans="1:6" x14ac:dyDescent="0.2">
      <c r="A75">
        <v>74</v>
      </c>
      <c r="B75" s="48">
        <v>0.47917434289999999</v>
      </c>
      <c r="C75" s="48">
        <v>0.22308485710000001</v>
      </c>
      <c r="D75" s="48">
        <v>1.3852354571000001</v>
      </c>
      <c r="E75" s="48">
        <v>0.2198646286</v>
      </c>
      <c r="F75" s="48">
        <v>1.0588941142999999</v>
      </c>
    </row>
    <row r="76" spans="1:6" x14ac:dyDescent="0.2">
      <c r="A76">
        <v>75</v>
      </c>
      <c r="B76" s="48">
        <v>0.47964283569999999</v>
      </c>
      <c r="C76" s="48">
        <v>7.6383742899999996E-2</v>
      </c>
      <c r="D76" s="48">
        <v>3.6771446857000001</v>
      </c>
      <c r="E76" s="48">
        <v>0.1397318286</v>
      </c>
      <c r="F76" s="48">
        <v>1.9711848000000001</v>
      </c>
    </row>
    <row r="77" spans="1:6" x14ac:dyDescent="0.2">
      <c r="A77">
        <v>76</v>
      </c>
      <c r="B77" s="48">
        <v>0.48145624999999997</v>
      </c>
      <c r="C77" s="48">
        <v>7.4605857100000006E-2</v>
      </c>
      <c r="D77" s="48">
        <v>9.0000087713999992</v>
      </c>
      <c r="E77" s="48">
        <v>7.4604057099999996E-2</v>
      </c>
      <c r="F77" s="48">
        <v>5.4168040285999997</v>
      </c>
    </row>
    <row r="78" spans="1:6" x14ac:dyDescent="0.2">
      <c r="A78">
        <v>77</v>
      </c>
      <c r="B78" s="48">
        <v>0.48208424290000002</v>
      </c>
      <c r="C78" s="48">
        <v>0.14697625710000001</v>
      </c>
      <c r="D78" s="48">
        <v>3.7836964571</v>
      </c>
      <c r="E78" s="48">
        <v>0.19841042859999999</v>
      </c>
      <c r="F78" s="48">
        <v>1.9841985143</v>
      </c>
    </row>
    <row r="79" spans="1:6" x14ac:dyDescent="0.2">
      <c r="A79">
        <v>78</v>
      </c>
      <c r="B79" s="48">
        <v>0.4816779786</v>
      </c>
      <c r="C79" s="48">
        <v>0.18093514290000001</v>
      </c>
      <c r="D79" s="48">
        <v>1.9512984</v>
      </c>
      <c r="E79" s="48">
        <v>0.13809745709999999</v>
      </c>
      <c r="F79" s="48">
        <v>1.9842511429</v>
      </c>
    </row>
    <row r="80" spans="1:6" x14ac:dyDescent="0.2">
      <c r="A80">
        <v>79</v>
      </c>
      <c r="B80" s="48">
        <v>0.48099859290000002</v>
      </c>
      <c r="C80" s="48">
        <v>0.1923137714</v>
      </c>
      <c r="D80" s="48">
        <v>2.2615516000000002</v>
      </c>
      <c r="E80" s="48">
        <v>0.10620862859999999</v>
      </c>
      <c r="F80" s="48">
        <v>1.9281100857</v>
      </c>
    </row>
    <row r="81" spans="1:6" x14ac:dyDescent="0.2">
      <c r="A81">
        <v>80</v>
      </c>
      <c r="B81" s="48">
        <v>0.4826782</v>
      </c>
      <c r="C81" s="48">
        <v>0.27594542859999999</v>
      </c>
      <c r="D81" s="48">
        <v>2.3561608857</v>
      </c>
      <c r="E81" s="48">
        <v>0.40006628570000002</v>
      </c>
      <c r="F81" s="48">
        <v>1.9645023714000001</v>
      </c>
    </row>
    <row r="82" spans="1:6" x14ac:dyDescent="0.2">
      <c r="A82">
        <v>81</v>
      </c>
      <c r="B82" s="48">
        <v>0.48113493569999999</v>
      </c>
      <c r="C82" s="48">
        <v>0.1038360571</v>
      </c>
      <c r="D82" s="48">
        <v>3.5810457143000001</v>
      </c>
      <c r="E82" s="48">
        <v>0.17638728570000001</v>
      </c>
      <c r="F82" s="48">
        <v>1.9322399714</v>
      </c>
    </row>
    <row r="83" spans="1:6" x14ac:dyDescent="0.2">
      <c r="A83">
        <v>82</v>
      </c>
      <c r="B83" s="48">
        <v>0.4825699786</v>
      </c>
      <c r="C83" s="48">
        <v>0.1513560286</v>
      </c>
      <c r="D83" s="48">
        <v>3.5238758571000002</v>
      </c>
      <c r="E83" s="48">
        <v>0.14985611430000001</v>
      </c>
      <c r="F83" s="48">
        <v>1.9170505713999999</v>
      </c>
    </row>
    <row r="84" spans="1:6" x14ac:dyDescent="0.2">
      <c r="A84">
        <v>83</v>
      </c>
      <c r="B84" s="48">
        <v>0.48012733569999999</v>
      </c>
      <c r="C84" s="48">
        <v>0.15674174290000001</v>
      </c>
      <c r="D84" s="48">
        <v>2.3689102285999999</v>
      </c>
      <c r="E84" s="48">
        <v>0.11933820000000001</v>
      </c>
      <c r="F84" s="48">
        <v>1.9779138570999999</v>
      </c>
    </row>
    <row r="85" spans="1:6" x14ac:dyDescent="0.2">
      <c r="A85">
        <v>84</v>
      </c>
      <c r="B85" s="48">
        <v>0.47941319290000001</v>
      </c>
      <c r="C85" s="48">
        <v>0.2269457429</v>
      </c>
      <c r="D85" s="48">
        <v>3.4814060857000002</v>
      </c>
      <c r="E85" s="48">
        <v>0.1749086286</v>
      </c>
      <c r="F85" s="48">
        <v>1.9555909429</v>
      </c>
    </row>
    <row r="86" spans="1:6" x14ac:dyDescent="0.2">
      <c r="A86">
        <v>85</v>
      </c>
      <c r="B86" s="48">
        <v>0.48143496429999999</v>
      </c>
      <c r="C86" s="48">
        <v>0.1239039143</v>
      </c>
      <c r="D86" s="48">
        <v>3.3107349143000002</v>
      </c>
      <c r="E86" s="48">
        <v>0.14323225710000001</v>
      </c>
      <c r="F86" s="48">
        <v>1.9349242</v>
      </c>
    </row>
    <row r="87" spans="1:6" x14ac:dyDescent="0.2">
      <c r="A87">
        <v>86</v>
      </c>
      <c r="B87" s="48">
        <v>0.48293247859999999</v>
      </c>
      <c r="C87" s="48">
        <v>0.12562331430000001</v>
      </c>
      <c r="D87" s="48">
        <v>3.0844386571000002</v>
      </c>
      <c r="E87" s="48">
        <v>0.1287113429</v>
      </c>
      <c r="F87" s="48">
        <v>1.9742410286000001</v>
      </c>
    </row>
    <row r="88" spans="1:6" x14ac:dyDescent="0.2">
      <c r="A88">
        <v>87</v>
      </c>
      <c r="B88" s="48">
        <v>0.4819706071</v>
      </c>
      <c r="C88" s="48">
        <v>0.38436754290000003</v>
      </c>
      <c r="D88" s="48">
        <v>11.122564000000001</v>
      </c>
      <c r="E88" s="48">
        <v>0.56188562860000002</v>
      </c>
      <c r="F88" s="48">
        <v>4.5687246570999998</v>
      </c>
    </row>
    <row r="89" spans="1:6" x14ac:dyDescent="0.2">
      <c r="A89">
        <v>88</v>
      </c>
      <c r="B89" s="48">
        <v>0.48356289289999999</v>
      </c>
      <c r="C89" s="48">
        <v>0.10271605709999999</v>
      </c>
      <c r="D89" s="48">
        <v>2.7793375429</v>
      </c>
      <c r="E89" s="48">
        <v>0.63260357140000001</v>
      </c>
      <c r="F89" s="48">
        <v>2.0062118570999998</v>
      </c>
    </row>
    <row r="90" spans="1:6" x14ac:dyDescent="0.2">
      <c r="A90">
        <v>89</v>
      </c>
      <c r="B90" s="48">
        <v>0.48171857140000002</v>
      </c>
      <c r="C90" s="48">
        <v>8.0819371400000006E-2</v>
      </c>
      <c r="D90" s="48">
        <v>3.8074454857000002</v>
      </c>
      <c r="E90" s="48">
        <v>0.41093951429999998</v>
      </c>
      <c r="F90" s="48">
        <v>1.9877276286000001</v>
      </c>
    </row>
    <row r="91" spans="1:6" x14ac:dyDescent="0.2">
      <c r="A91">
        <v>90</v>
      </c>
      <c r="B91" s="48">
        <v>0.48026846429999998</v>
      </c>
      <c r="C91" s="48">
        <v>7.3794200000000004E-2</v>
      </c>
      <c r="D91" s="48">
        <v>3.8007720856999998</v>
      </c>
      <c r="E91" s="48">
        <v>0.92608659999999998</v>
      </c>
      <c r="F91" s="48">
        <v>1.9750469143</v>
      </c>
    </row>
    <row r="92" spans="1:6" x14ac:dyDescent="0.2">
      <c r="A92">
        <v>91</v>
      </c>
      <c r="B92" s="48">
        <v>0.48274397860000001</v>
      </c>
      <c r="C92" s="48">
        <v>0.17972185709999999</v>
      </c>
      <c r="D92" s="48">
        <v>6.9849226285999997</v>
      </c>
      <c r="E92" s="48">
        <v>0.1734664571</v>
      </c>
      <c r="F92" s="48">
        <v>4.5932443714</v>
      </c>
    </row>
    <row r="93" spans="1:6" x14ac:dyDescent="0.2">
      <c r="A93">
        <v>92</v>
      </c>
      <c r="B93" s="48">
        <v>0.48513941430000002</v>
      </c>
      <c r="C93" s="48">
        <v>0.2243801429</v>
      </c>
      <c r="D93" s="48">
        <v>10.046844542900001</v>
      </c>
      <c r="E93" s="48">
        <v>0.3315978571</v>
      </c>
      <c r="F93" s="48">
        <v>4.7556257714000001</v>
      </c>
    </row>
    <row r="94" spans="1:6" x14ac:dyDescent="0.2">
      <c r="A94">
        <v>93</v>
      </c>
      <c r="B94" s="48">
        <v>0.48839454999999998</v>
      </c>
      <c r="C94" s="48">
        <v>0.18850962860000001</v>
      </c>
      <c r="D94" s="48">
        <v>3.9751943429000001</v>
      </c>
      <c r="E94" s="48">
        <v>1.8911227428999999</v>
      </c>
      <c r="F94" s="48">
        <v>2.1851727428999999</v>
      </c>
    </row>
    <row r="95" spans="1:6" x14ac:dyDescent="0.2">
      <c r="A95">
        <v>94</v>
      </c>
      <c r="B95" s="48">
        <v>0.48708053569999998</v>
      </c>
      <c r="C95" s="48">
        <v>0.40740542860000001</v>
      </c>
      <c r="D95" s="48">
        <v>7.9092980286000003</v>
      </c>
      <c r="E95" s="48">
        <v>2.4283353429000001</v>
      </c>
      <c r="F95" s="48">
        <v>3.5776042857000001</v>
      </c>
    </row>
    <row r="96" spans="1:6" x14ac:dyDescent="0.2">
      <c r="B96" s="48"/>
      <c r="C96" s="48"/>
      <c r="D96" s="48"/>
      <c r="E96" s="48"/>
      <c r="F96" s="48"/>
    </row>
    <row r="97" spans="1:6" x14ac:dyDescent="0.2">
      <c r="A97" t="s">
        <v>340</v>
      </c>
      <c r="B97" s="48">
        <f>AVERAGE(B2:B95)</f>
        <v>0.48478958343617023</v>
      </c>
      <c r="C97" s="48">
        <f t="shared" ref="C97:F97" si="0">AVERAGE(C2:C95)</f>
        <v>0.85977805957446796</v>
      </c>
      <c r="D97" s="48">
        <f t="shared" si="0"/>
        <v>3.7665616939180842</v>
      </c>
      <c r="E97" s="48">
        <f t="shared" si="0"/>
        <v>0.9344593434617019</v>
      </c>
      <c r="F97" s="48">
        <f t="shared" si="0"/>
        <v>2.9066351592691504</v>
      </c>
    </row>
    <row r="98" spans="1:6" x14ac:dyDescent="0.2">
      <c r="A98" t="s">
        <v>341</v>
      </c>
      <c r="B98" s="48">
        <f>MAX(B2:B95)</f>
        <v>0.53418210710000003</v>
      </c>
      <c r="C98" s="48">
        <f t="shared" ref="C98:F98" si="1">MAX(C2:C95)</f>
        <v>15.8565739143</v>
      </c>
      <c r="D98" s="48">
        <f t="shared" si="1"/>
        <v>19.896608685699999</v>
      </c>
      <c r="E98" s="48">
        <f t="shared" si="1"/>
        <v>13.3869050571</v>
      </c>
      <c r="F98" s="48">
        <f t="shared" si="1"/>
        <v>17.5808348286</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Questions</vt:lpstr>
      <vt:lpstr>iDX_Paper</vt:lpstr>
      <vt:lpstr>Training_RougeL_F1_All</vt:lpstr>
      <vt:lpstr>Training_RougeL_F1_Subjective</vt:lpstr>
      <vt:lpstr>Test_RougeL_F1_All</vt:lpstr>
      <vt:lpstr>Test_RougeL_F1_Subjective</vt:lpstr>
      <vt:lpstr>Training_Accuracy_All</vt:lpstr>
      <vt:lpstr>Training_Accuracy_Objective</vt:lpstr>
      <vt:lpstr>Test_Accuracy_All</vt:lpstr>
      <vt:lpstr>Test_Accuracy_Objective</vt:lpstr>
      <vt:lpstr>Training_Bert_F1_All</vt:lpstr>
      <vt:lpstr>Training_Bert_F1_Subjective</vt:lpstr>
      <vt:lpstr>Test_Bert_F1_All</vt:lpstr>
      <vt:lpstr>Test_Bert_F1_Subjective</vt:lpstr>
      <vt:lpstr>Training_Bleu_Base_All</vt:lpstr>
      <vt:lpstr>Training_Bleu_Base_Subjective</vt:lpstr>
      <vt:lpstr>Test_Bleu_Base_All</vt:lpstr>
      <vt:lpstr>Test_Bleu_Base_Subjective</vt:lpstr>
      <vt:lpstr>Human_Eval_All</vt:lpstr>
      <vt:lpstr>Survey_Actor</vt:lpstr>
      <vt:lpstr>Computational_Time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Rahman, Md. Ashiqur</dc:creator>
  <cp:lastModifiedBy>Rahman, Md. Ashiqur</cp:lastModifiedBy>
  <dcterms:created xsi:type="dcterms:W3CDTF">2025-06-18T21:21:55Z</dcterms:created>
  <dcterms:modified xsi:type="dcterms:W3CDTF">2025-06-25T21:31:19Z</dcterms:modified>
</cp:coreProperties>
</file>