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DF2D0A74-7C4F-4E98-94D9-732011C695C8}" xr6:coauthVersionLast="47" xr6:coauthVersionMax="47" xr10:uidLastSave="{00000000-0000-0000-0000-000000000000}"/>
  <bookViews>
    <workbookView xWindow="-120" yWindow="-120" windowWidth="29040" windowHeight="15840" firstSheet="4" activeTab="6" xr2:uid="{00000000-000D-0000-FFFF-FFFF00000000}"/>
  </bookViews>
  <sheets>
    <sheet name="Readme" sheetId="12" r:id="rId1"/>
    <sheet name="SF&amp;SFT_Correlation" sheetId="9" r:id="rId2"/>
    <sheet name="Distribution_of_Male_and_Female" sheetId="7" r:id="rId3"/>
    <sheet name="Correlation_on_Special_SFTs" sheetId="4" r:id="rId4"/>
    <sheet name="Special_Nouns" sheetId="11" r:id="rId5"/>
    <sheet name="Coverage_Rates_of_SOTAs" sheetId="10" r:id="rId6"/>
    <sheet name="Distribution_of_combined_SFTs" sheetId="5" r:id="rId7"/>
    <sheet name="Distribution_of_SPLs" sheetId="6" r:id="rId8"/>
    <sheet name="Top_Common_Patterns" sheetId="2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5" l="1"/>
  <c r="C23" i="5"/>
  <c r="D23" i="5"/>
  <c r="E23" i="5"/>
  <c r="G23" i="5"/>
  <c r="H23" i="5"/>
  <c r="I23" i="5"/>
  <c r="J23" i="5"/>
  <c r="K23" i="5"/>
  <c r="L23" i="5"/>
  <c r="M23" i="5"/>
  <c r="N23" i="5"/>
  <c r="O23" i="5"/>
  <c r="P23" i="5"/>
  <c r="Q23" i="5"/>
  <c r="R23" i="5"/>
  <c r="B23" i="5"/>
  <c r="M3" i="11"/>
  <c r="M5" i="11"/>
  <c r="B5" i="11"/>
  <c r="B3" i="11"/>
  <c r="I16" i="10" l="1"/>
  <c r="I17" i="10"/>
  <c r="I18" i="10"/>
  <c r="I19" i="10"/>
  <c r="I20" i="10"/>
  <c r="I21" i="10"/>
  <c r="I22" i="10"/>
  <c r="I23" i="10"/>
  <c r="I24" i="10"/>
  <c r="I25" i="10"/>
  <c r="I26" i="10"/>
  <c r="I27" i="10"/>
  <c r="I28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I3" i="10"/>
  <c r="I4" i="10"/>
  <c r="I5" i="10"/>
  <c r="I6" i="10"/>
  <c r="I7" i="10"/>
  <c r="I8" i="10"/>
  <c r="I9" i="10"/>
  <c r="I10" i="10"/>
  <c r="I11" i="10"/>
  <c r="I12" i="10"/>
  <c r="I13" i="10"/>
  <c r="I14" i="10"/>
  <c r="H3" i="10"/>
  <c r="H4" i="10"/>
  <c r="H5" i="10"/>
  <c r="H6" i="10"/>
  <c r="H7" i="10"/>
  <c r="H8" i="10"/>
  <c r="H9" i="10"/>
  <c r="H10" i="10"/>
  <c r="H11" i="10"/>
  <c r="H12" i="10"/>
  <c r="H13" i="10"/>
  <c r="H14" i="10"/>
  <c r="I2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2" i="10"/>
  <c r="I15" i="10" l="1"/>
  <c r="I59" i="10"/>
  <c r="H59" i="10"/>
  <c r="G59" i="10"/>
  <c r="G15" i="10"/>
  <c r="H15" i="10"/>
  <c r="G57" i="10"/>
  <c r="G43" i="10"/>
  <c r="G29" i="10"/>
  <c r="H57" i="10"/>
  <c r="H29" i="10"/>
  <c r="H43" i="10"/>
  <c r="I57" i="10"/>
  <c r="I43" i="10"/>
  <c r="I29" i="10"/>
  <c r="F20" i="7"/>
  <c r="E20" i="7"/>
  <c r="R22" i="6" l="1"/>
  <c r="Q22" i="6"/>
  <c r="P22" i="6"/>
  <c r="O22" i="6"/>
  <c r="N22" i="6"/>
  <c r="M22" i="6"/>
  <c r="M23" i="6" s="1"/>
  <c r="L22" i="6"/>
  <c r="K22" i="6"/>
  <c r="J22" i="6"/>
  <c r="I22" i="6"/>
  <c r="H22" i="6"/>
  <c r="G22" i="6"/>
  <c r="F22" i="6"/>
  <c r="E22" i="6"/>
  <c r="D22" i="6"/>
  <c r="C22" i="6"/>
  <c r="B22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B31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B30" i="6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P27" i="5"/>
  <c r="M27" i="5"/>
  <c r="H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27" i="5"/>
  <c r="P23" i="6" l="1"/>
  <c r="H23" i="6"/>
  <c r="B23" i="6"/>
  <c r="S30" i="6"/>
  <c r="S31" i="6"/>
</calcChain>
</file>

<file path=xl/sharedStrings.xml><?xml version="1.0" encoding="utf-8"?>
<sst xmlns="http://schemas.openxmlformats.org/spreadsheetml/2006/main" count="373" uniqueCount="207">
  <si>
    <t>coscorrel</t>
  </si>
  <si>
    <t>csdn</t>
  </si>
  <si>
    <t>tianya</t>
  </si>
  <si>
    <t>7k7k</t>
  </si>
  <si>
    <t>dodonew</t>
  </si>
  <si>
    <t>twitter</t>
  </si>
  <si>
    <t>webhost</t>
  </si>
  <si>
    <t>rockyou</t>
  </si>
  <si>
    <t>myheritage</t>
  </si>
  <si>
    <t>gmail</t>
  </si>
  <si>
    <t>8fit</t>
  </si>
  <si>
    <t>eyeem</t>
  </si>
  <si>
    <t>top_pattern</t>
  </si>
  <si>
    <t>[number8]</t>
  </si>
  <si>
    <t>[number9]</t>
  </si>
  <si>
    <t>[YYYYMMDD]</t>
  </si>
  <si>
    <t>[number10]</t>
  </si>
  <si>
    <t>[mobilephone]</t>
  </si>
  <si>
    <t>[PY][PY][PY]</t>
  </si>
  <si>
    <t>[NN]</t>
  </si>
  <si>
    <t>[number12]</t>
  </si>
  <si>
    <t>[number11]</t>
  </si>
  <si>
    <t>[cn_name_abbr][number6]</t>
  </si>
  <si>
    <t>[number6]</t>
  </si>
  <si>
    <t>[number7]</t>
  </si>
  <si>
    <t>[YYMMDD]</t>
  </si>
  <si>
    <t>[WKNE]</t>
  </si>
  <si>
    <t>[Pre1][number7]</t>
  </si>
  <si>
    <t>[Pre1][number6]</t>
  </si>
  <si>
    <t>[number9][email]</t>
  </si>
  <si>
    <t>[Pre1][number9]</t>
  </si>
  <si>
    <t>[Pre1][number8]</t>
  </si>
  <si>
    <t>[WKNE][number3]</t>
  </si>
  <si>
    <t>[en_female_name]</t>
  </si>
  <si>
    <t>[NOUN]</t>
  </si>
  <si>
    <t>[WKNE][number2]</t>
  </si>
  <si>
    <t>[en_female_name][number2]</t>
  </si>
  <si>
    <t>[DDMMYYYY]</t>
  </si>
  <si>
    <t>[NN][number3]</t>
  </si>
  <si>
    <t>[NN][Suf1]</t>
  </si>
  <si>
    <t>[NN][number2]</t>
  </si>
  <si>
    <t>[WKNE][number4]</t>
  </si>
  <si>
    <t>[WKNE][Suf1]</t>
  </si>
  <si>
    <t>[WKNE][year]</t>
  </si>
  <si>
    <t>[NOUN][number2]</t>
  </si>
  <si>
    <t>[en_female_name][Suf1]</t>
  </si>
  <si>
    <t>[Pre1][NN]</t>
  </si>
  <si>
    <t>[en_female_name][number3]</t>
  </si>
  <si>
    <t>[en_female_name][number4]</t>
  </si>
  <si>
    <t>[DDMMYY]</t>
  </si>
  <si>
    <t>cross-database</t>
  </si>
  <si>
    <t>NOUN</t>
  </si>
  <si>
    <t>NN</t>
  </si>
  <si>
    <t>WKNE</t>
  </si>
  <si>
    <t>LEET</t>
  </si>
  <si>
    <t>UBWS</t>
  </si>
  <si>
    <t>YYMMDD</t>
  </si>
  <si>
    <t>csdn-17173</t>
  </si>
  <si>
    <t>csdn-rockyou</t>
  </si>
  <si>
    <t>gmail-rockyou</t>
  </si>
  <si>
    <t>csdn-8fit</t>
  </si>
  <si>
    <t>gmail-17173</t>
  </si>
  <si>
    <t>gmail-8fit</t>
  </si>
  <si>
    <t>eyeem-17173</t>
  </si>
  <si>
    <t>eyeem-rockyou</t>
  </si>
  <si>
    <t>eyeem-8fit</t>
  </si>
  <si>
    <t>VERB</t>
  </si>
  <si>
    <t>MMDDYY</t>
  </si>
  <si>
    <t>preprocess</t>
  </si>
  <si>
    <t>name</t>
  </si>
  <si>
    <t>location</t>
  </si>
  <si>
    <t>mobilephone</t>
  </si>
  <si>
    <t>date</t>
  </si>
  <si>
    <t>number1</t>
  </si>
  <si>
    <t>number2</t>
  </si>
  <si>
    <t>number3</t>
  </si>
  <si>
    <t>number4</t>
  </si>
  <si>
    <t>number5</t>
  </si>
  <si>
    <t>number6</t>
  </si>
  <si>
    <t>number7</t>
  </si>
  <si>
    <t>number8</t>
  </si>
  <si>
    <t>number9+</t>
  </si>
  <si>
    <t>special</t>
  </si>
  <si>
    <t>csdn</t>
    <phoneticPr fontId="1" type="noConversion"/>
  </si>
  <si>
    <t>8fit</t>
    <phoneticPr fontId="1" type="noConversion"/>
  </si>
  <si>
    <t>7k7k</t>
    <phoneticPr fontId="1" type="noConversion"/>
  </si>
  <si>
    <t>webhost</t>
    <phoneticPr fontId="1" type="noConversion"/>
  </si>
  <si>
    <t>twitter</t>
    <phoneticPr fontId="1" type="noConversion"/>
  </si>
  <si>
    <t>tianya</t>
    <phoneticPr fontId="1" type="noConversion"/>
  </si>
  <si>
    <t>rockyou</t>
    <phoneticPr fontId="1" type="noConversion"/>
  </si>
  <si>
    <t>myheritage</t>
    <phoneticPr fontId="1" type="noConversion"/>
  </si>
  <si>
    <t>gmail</t>
    <phoneticPr fontId="1" type="noConversion"/>
  </si>
  <si>
    <t>eyeem</t>
    <phoneticPr fontId="1" type="noConversion"/>
  </si>
  <si>
    <t>dodonew</t>
    <phoneticPr fontId="1" type="noConversion"/>
  </si>
  <si>
    <t>top3</t>
    <phoneticPr fontId="1" type="noConversion"/>
  </si>
  <si>
    <t>top5</t>
    <phoneticPr fontId="1" type="noConversion"/>
  </si>
  <si>
    <t>average</t>
    <phoneticPr fontId="1" type="noConversion"/>
  </si>
  <si>
    <t>dataset_name</t>
    <phoneticPr fontId="1" type="noConversion"/>
  </si>
  <si>
    <t>male_frequency</t>
  </si>
  <si>
    <t>female_frequency</t>
  </si>
  <si>
    <t>SFT_total_frequency</t>
  </si>
  <si>
    <t>male_total_percentage</t>
  </si>
  <si>
    <t>female_total_percentage</t>
  </si>
  <si>
    <t>male_relative_percentage</t>
  </si>
  <si>
    <t>female_relative_percentage</t>
  </si>
  <si>
    <t>SFT</t>
    <phoneticPr fontId="1" type="noConversion"/>
  </si>
  <si>
    <t>SF</t>
    <phoneticPr fontId="1" type="noConversion"/>
  </si>
  <si>
    <t>7K7K-NOTRIM</t>
  </si>
  <si>
    <t>8FIT-NOTRIM</t>
  </si>
  <si>
    <t>178-NOTRIM</t>
  </si>
  <si>
    <t>17173-NOTRIM</t>
  </si>
  <si>
    <t>DODONEW-NOTRIM</t>
  </si>
  <si>
    <t>MYHERITAGE-NOTRIM</t>
  </si>
  <si>
    <t>ROCKYOU-NOTRIM</t>
  </si>
  <si>
    <t>TIANYA-NOTRIM</t>
  </si>
  <si>
    <t>TWITTER-NOTRIM</t>
  </si>
  <si>
    <t>WEBHOST-NOTRIM</t>
  </si>
  <si>
    <t>CSDN</t>
    <phoneticPr fontId="1" type="noConversion"/>
  </si>
  <si>
    <t>GMAIL</t>
    <phoneticPr fontId="1" type="noConversion"/>
  </si>
  <si>
    <t>EYEEM</t>
    <phoneticPr fontId="1" type="noConversion"/>
  </si>
  <si>
    <t>FR_MIX1</t>
    <phoneticPr fontId="1" type="noConversion"/>
  </si>
  <si>
    <t>FLA</t>
    <phoneticPr fontId="1" type="noConversion"/>
  </si>
  <si>
    <t>PCFG</t>
    <phoneticPr fontId="1" type="noConversion"/>
  </si>
  <si>
    <t>SEMANTIC-PCFG</t>
    <phoneticPr fontId="1" type="noConversion"/>
  </si>
  <si>
    <t>\-FLA</t>
    <phoneticPr fontId="1" type="noConversion"/>
  </si>
  <si>
    <t>\-PCFG</t>
    <phoneticPr fontId="1" type="noConversion"/>
  </si>
  <si>
    <t>\-SEMANTIC-PCFG</t>
    <phoneticPr fontId="1" type="noConversion"/>
  </si>
  <si>
    <t>8Fit</t>
    <phoneticPr fontId="1" type="noConversion"/>
  </si>
  <si>
    <t>Ge_Mix1</t>
    <phoneticPr fontId="1" type="noConversion"/>
  </si>
  <si>
    <t>Eyeem</t>
    <phoneticPr fontId="1" type="noConversion"/>
  </si>
  <si>
    <t>Fr_Mix1</t>
    <phoneticPr fontId="1" type="noConversion"/>
  </si>
  <si>
    <t>Gmail</t>
    <phoneticPr fontId="1" type="noConversion"/>
  </si>
  <si>
    <t>MyHeritage</t>
    <phoneticPr fontId="1" type="noConversion"/>
  </si>
  <si>
    <t>Rockyou</t>
    <phoneticPr fontId="1" type="noConversion"/>
  </si>
  <si>
    <t>Twitter</t>
    <phoneticPr fontId="1" type="noConversion"/>
  </si>
  <si>
    <t>Webhost</t>
    <phoneticPr fontId="1" type="noConversion"/>
  </si>
  <si>
    <t>Fr_Mix2</t>
    <phoneticPr fontId="1" type="noConversion"/>
  </si>
  <si>
    <t>Fr_Mix3</t>
    <phoneticPr fontId="1" type="noConversion"/>
  </si>
  <si>
    <t>non-NN</t>
    <phoneticPr fontId="1" type="noConversion"/>
  </si>
  <si>
    <t>Ge_Mix1</t>
  </si>
  <si>
    <t>Fr_Mix1</t>
  </si>
  <si>
    <t>Fr_Mix2</t>
  </si>
  <si>
    <t>Fr_Mix3</t>
  </si>
  <si>
    <t>Match of supplyment data and figure/table in our paper:</t>
  </si>
  <si>
    <t>Sheet name</t>
    <phoneticPr fontId="11" type="noConversion"/>
  </si>
  <si>
    <t>Data field</t>
    <phoneticPr fontId="11" type="noConversion"/>
  </si>
  <si>
    <t>Table/Figure in paper</t>
    <phoneticPr fontId="11" type="noConversion"/>
  </si>
  <si>
    <t>Figure 1(a)</t>
    <phoneticPr fontId="11" type="noConversion"/>
  </si>
  <si>
    <t>Figure 1(b)</t>
    <phoneticPr fontId="11" type="noConversion"/>
  </si>
  <si>
    <t>(A1: R23)</t>
    <phoneticPr fontId="11" type="noConversion"/>
  </si>
  <si>
    <t>Figure 4</t>
    <phoneticPr fontId="11" type="noConversion"/>
  </si>
  <si>
    <t>(A1: R21)</t>
    <phoneticPr fontId="11" type="noConversion"/>
  </si>
  <si>
    <t>Figure 5</t>
    <phoneticPr fontId="11" type="noConversion"/>
  </si>
  <si>
    <t>SF&amp;SFT_Correlation</t>
    <phoneticPr fontId="11" type="noConversion"/>
  </si>
  <si>
    <t>(A2: R19)</t>
    <phoneticPr fontId="11" type="noConversion"/>
  </si>
  <si>
    <t>(A22: R39)</t>
    <phoneticPr fontId="1" type="noConversion"/>
  </si>
  <si>
    <t>(A1: R38)</t>
    <phoneticPr fontId="11" type="noConversion"/>
  </si>
  <si>
    <t>Figure 6, Table 6</t>
    <phoneticPr fontId="11" type="noConversion"/>
  </si>
  <si>
    <t>csdn-Fr_Mix3</t>
    <phoneticPr fontId="1" type="noConversion"/>
  </si>
  <si>
    <t>gmail-Fr_Mix3</t>
    <phoneticPr fontId="1" type="noConversion"/>
  </si>
  <si>
    <t>eyeem-Fr_Mix3</t>
    <phoneticPr fontId="1" type="noConversion"/>
  </si>
  <si>
    <t>Fr_Mix1-17173</t>
    <phoneticPr fontId="1" type="noConversion"/>
  </si>
  <si>
    <t>Fr_Mix1-rockyou</t>
    <phoneticPr fontId="1" type="noConversion"/>
  </si>
  <si>
    <t>Fr_Mix1-8fit</t>
    <phoneticPr fontId="1" type="noConversion"/>
  </si>
  <si>
    <t>Fr_Mix1-Fr_Mix3</t>
    <phoneticPr fontId="1" type="noConversion"/>
  </si>
  <si>
    <t xml:space="preserve">Suprisingly, Chinese and English databases have significantly high cross correlations on English nouns and verbs </t>
    <phoneticPr fontId="1" type="noConversion"/>
  </si>
  <si>
    <t>WKNE shows obvious differences between each databases, which suggests differences between Chinese and other languages on language using habits.</t>
    <phoneticPr fontId="1" type="noConversion"/>
  </si>
  <si>
    <t>Chinese shows great differences comparing to other languages</t>
    <phoneticPr fontId="1" type="noConversion"/>
  </si>
  <si>
    <t>In contrast, LEET has not changed much and the ratio of correlations are generally low, which shows that although LEET does not have many change forms, it is extremely variable.</t>
    <phoneticPr fontId="1" type="noConversion"/>
  </si>
  <si>
    <t>The correlations between Chinese databases are extremely high, which indicates that Chinese users are likely to use this date format as part of their passwords.</t>
    <phoneticPr fontId="1" type="noConversion"/>
  </si>
  <si>
    <t>Comparing with the previous column, the correlations between Chinese databases are significantly reduced, and the correlations between non-Chinese databases are significantly increased, indicating that this date format is more favored by non-Chinese users</t>
    <phoneticPr fontId="1" type="noConversion"/>
  </si>
  <si>
    <t>The correlations on NN factor shows that there is still some semantic information that is unknown to our method.</t>
    <phoneticPr fontId="1" type="noConversion"/>
  </si>
  <si>
    <t>GE_MIX1-NOTRIM</t>
    <phoneticPr fontId="1" type="noConversion"/>
  </si>
  <si>
    <t>FR_MIX2-NOTRIM</t>
    <phoneticPr fontId="1" type="noConversion"/>
  </si>
  <si>
    <t>FR_MIX3-NOTRIM</t>
    <phoneticPr fontId="1" type="noConversion"/>
  </si>
  <si>
    <t>Distribution_of_combined_SFTs</t>
    <phoneticPr fontId="11" type="noConversion"/>
  </si>
  <si>
    <t>Distribution_of_SPLs</t>
    <phoneticPr fontId="11" type="noConversion"/>
  </si>
  <si>
    <t>Correlation_on_Special_SFTs</t>
    <phoneticPr fontId="1" type="noConversion"/>
  </si>
  <si>
    <t>Special_Nouns</t>
    <phoneticPr fontId="1" type="noConversion"/>
  </si>
  <si>
    <t>Distribution_of_Male_and_Female_Names</t>
    <phoneticPr fontId="1" type="noConversion"/>
  </si>
  <si>
    <t>Coverage_Rates_of_SOTAs</t>
    <phoneticPr fontId="1" type="noConversion"/>
  </si>
  <si>
    <t>Section 2.3.3</t>
    <phoneticPr fontId="1" type="noConversion"/>
  </si>
  <si>
    <t>Section 2.3.4</t>
    <phoneticPr fontId="1" type="noConversion"/>
  </si>
  <si>
    <t>Section 2.3.1</t>
    <phoneticPr fontId="1" type="noConversion"/>
  </si>
  <si>
    <t>Section 3.3.2</t>
    <phoneticPr fontId="1" type="noConversion"/>
  </si>
  <si>
    <t>Top_Common_Patterns</t>
    <phoneticPr fontId="11" type="noConversion"/>
  </si>
  <si>
    <t>Findings</t>
    <phoneticPr fontId="1" type="noConversion"/>
  </si>
  <si>
    <t>Average</t>
    <phoneticPr fontId="1" type="noConversion"/>
  </si>
  <si>
    <t>Average(%)</t>
    <phoneticPr fontId="1" type="noConversion"/>
  </si>
  <si>
    <t>password-of-pokemon</t>
    <phoneticPr fontId="1" type="noConversion"/>
  </si>
  <si>
    <t>password-of-samsung</t>
    <phoneticPr fontId="1" type="noConversion"/>
  </si>
  <si>
    <t>(A1:I57</t>
    <phoneticPr fontId="1" type="noConversion"/>
  </si>
  <si>
    <t>(B1:R4)</t>
    <phoneticPr fontId="1" type="noConversion"/>
  </si>
  <si>
    <t>(A1:I17)</t>
    <phoneticPr fontId="1" type="noConversion"/>
  </si>
  <si>
    <t>(A1:H18)</t>
    <phoneticPr fontId="1" type="noConversion"/>
  </si>
  <si>
    <t>Average_SPL</t>
    <phoneticPr fontId="1" type="noConversion"/>
  </si>
  <si>
    <t>SE#PCFG</t>
    <phoneticPr fontId="1" type="noConversion"/>
  </si>
  <si>
    <t>AVERAGE_ON_ALL_52_SETTINGS</t>
    <phoneticPr fontId="1" type="noConversion"/>
  </si>
  <si>
    <t>AVERAGE_ON_TRAINING_SET_FR_MIX1</t>
    <phoneticPr fontId="1" type="noConversion"/>
  </si>
  <si>
    <t>AVERAGE_ON_TRAINING_SET_EYEEM</t>
    <phoneticPr fontId="1" type="noConversion"/>
  </si>
  <si>
    <t>AVERAGE_ON_TRAINING_SET_CSDN</t>
    <phoneticPr fontId="1" type="noConversion"/>
  </si>
  <si>
    <t>AVERAGE_ON_TRAINING_SET_GMAIL</t>
    <phoneticPr fontId="1" type="noConversion"/>
  </si>
  <si>
    <t>Cn_SFTs</t>
    <phoneticPr fontId="1" type="noConversion"/>
  </si>
  <si>
    <t>En_SFTs</t>
    <phoneticPr fontId="1" type="noConversion"/>
  </si>
  <si>
    <t>Ge_SFTs</t>
    <phoneticPr fontId="1" type="noConversion"/>
  </si>
  <si>
    <t>Fr_SFTs</t>
    <phoneticPr fontId="1" type="noConversion"/>
  </si>
  <si>
    <t>extra_semantic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</si>
</sst>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0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6"/>
      <color rgb="FF000000"/>
      <name val="Calibri"/>
      <family val="2"/>
    </font>
    <font>
      <b/>
      <sz val="14"/>
      <color rgb="FF000000"/>
      <name val="等线"/>
      <family val="3"/>
      <charset val="134"/>
    </font>
    <font>
      <sz val="9"/>
      <name val="等线"/>
      <family val="3"/>
      <charset val="134"/>
    </font>
    <font>
      <sz val="12"/>
      <color rgb="FF000000"/>
      <name val="等线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6" fillId="0" borderId="0" xfId="0" applyFont="1"/>
    <xf numFmtId="0" fontId="0" fillId="0" borderId="0" xfId="0" applyAlignment="1">
      <alignment vertical="center"/>
    </xf>
    <xf numFmtId="0" fontId="8" fillId="6" borderId="0" xfId="0" applyFont="1" applyFill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/>
    <xf numFmtId="0" fontId="13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4" fillId="3" borderId="0" xfId="0" applyFont="1" applyFill="1"/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6" fontId="3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3</xdr:row>
      <xdr:rowOff>38099</xdr:rowOff>
    </xdr:from>
    <xdr:to>
      <xdr:col>13</xdr:col>
      <xdr:colOff>1</xdr:colOff>
      <xdr:row>26</xdr:row>
      <xdr:rowOff>152400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B5F70B3-A8E6-4FF8-838B-6C3E8ECE9D52}"/>
            </a:ext>
          </a:extLst>
        </xdr:cNvPr>
        <xdr:cNvSpPr txBox="1"/>
      </xdr:nvSpPr>
      <xdr:spPr>
        <a:xfrm>
          <a:off x="676275" y="581024"/>
          <a:ext cx="8239126" cy="49244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800">
              <a:latin typeface="Times New Roman" panose="02020603050405020304" pitchFamily="18" charset="0"/>
              <a:cs typeface="Times New Roman" panose="02020603050405020304" pitchFamily="18" charset="0"/>
            </a:rPr>
            <a:t>This</a:t>
          </a:r>
          <a:r>
            <a:rPr lang="en-US" altLang="zh-CN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is the supplementary data of our works. Meanings of data in different sheets are discribed as follow:</a:t>
          </a:r>
        </a:p>
        <a:p>
          <a:endParaRPr lang="en-US" altLang="zh-CN" sz="14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600" b="1" baseline="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SF&amp;SFT_Correlation: </a:t>
          </a:r>
          <a:r>
            <a:rPr lang="en-US" altLang="zh-CN" sz="1400" b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cross-database correlations SF level and SFT level.</a:t>
          </a:r>
          <a:endParaRPr lang="zh-CN" altLang="zh-CN" sz="1400" b="0" baseline="0">
            <a:solidFill>
              <a:schemeClr val="dk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US" altLang="zh-CN" sz="1600" b="1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Correlation_on_Special_SFTs: </a:t>
          </a:r>
          <a:r>
            <a:rPr lang="en-US" altLang="zh-CN" sz="1400" b="0" baseline="0">
              <a:solidFill>
                <a:schemeClr val="dk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Correlations between several databases on special Semantic Factor Types(SFTs).</a:t>
          </a:r>
          <a:endParaRPr lang="en-US" altLang="zh-CN" sz="14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altLang="zh-CN" sz="1800" b="1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Special_Nouns: </a:t>
          </a:r>
          <a:r>
            <a:rPr lang="en-US" altLang="zh-CN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Percentages of several special nouns among total Semantic Factors(SFs) in all databases. </a:t>
          </a:r>
        </a:p>
        <a:p>
          <a:r>
            <a:rPr lang="en-US" altLang="zh-CN" sz="1800" b="1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Distribution_of_combined_SFTs: </a:t>
          </a:r>
          <a:r>
            <a:rPr lang="en-US" altLang="zh-CN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Percentage distributions of each 20 regrouped SFTs basing on all SFs in each databases.</a:t>
          </a:r>
        </a:p>
        <a:p>
          <a:r>
            <a:rPr lang="en-US" altLang="zh-CN" sz="1800" b="1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Distribution_of_SPLs: </a:t>
          </a:r>
          <a:r>
            <a:rPr lang="en-US" altLang="zh-CN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Distributions of date in different databases. Percentage distributions of Semantic Pattern Length in each databases.</a:t>
          </a:r>
        </a:p>
        <a:p>
          <a:r>
            <a:rPr lang="en-US" altLang="zh-CN" sz="1800" b="1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Distribution_of_Male_and_Female_Names: </a:t>
          </a:r>
          <a:r>
            <a:rPr lang="en-US" altLang="zh-CN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Percentages of male names and female names in each databases.</a:t>
          </a:r>
        </a:p>
        <a:p>
          <a:r>
            <a:rPr lang="en-US" altLang="zh-CN" sz="1800" b="1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Coverage_Rates_of_SOTAs: </a:t>
          </a:r>
          <a:r>
            <a:rPr lang="en-US" altLang="zh-CN" sz="14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coverage rates and comparison among FLA, PCFG, SE_PCFG and OUR methods</a:t>
          </a:r>
          <a:r>
            <a:rPr lang="en-US" altLang="zh-CN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</a:t>
          </a:r>
          <a:endParaRPr lang="zh-CN" altLang="zh-CN" sz="14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altLang="zh-CN" sz="1800" b="1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Top_Common_Patterns: </a:t>
          </a:r>
          <a:r>
            <a:rPr lang="en-US" altLang="zh-CN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Probability distributions of common semantic patterns selected from all databases.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A05FC-6B41-449F-8D49-857B27630FCD}">
  <dimension ref="O4:Q15"/>
  <sheetViews>
    <sheetView topLeftCell="A4" workbookViewId="0">
      <selection activeCell="J32" sqref="J32"/>
    </sheetView>
  </sheetViews>
  <sheetFormatPr defaultRowHeight="14.25" x14ac:dyDescent="0.2"/>
  <cols>
    <col min="14" max="14" width="8" customWidth="1"/>
    <col min="15" max="15" width="30.625" style="22" customWidth="1"/>
    <col min="16" max="16" width="26.375" customWidth="1"/>
    <col min="17" max="17" width="19.875" customWidth="1"/>
  </cols>
  <sheetData>
    <row r="4" spans="15:17" x14ac:dyDescent="0.2">
      <c r="O4" s="30" t="s">
        <v>143</v>
      </c>
      <c r="P4" s="30"/>
      <c r="Q4" s="30"/>
    </row>
    <row r="5" spans="15:17" x14ac:dyDescent="0.2">
      <c r="O5" s="30"/>
      <c r="P5" s="30"/>
      <c r="Q5" s="30"/>
    </row>
    <row r="6" spans="15:17" ht="36" x14ac:dyDescent="0.2">
      <c r="O6" s="18" t="s">
        <v>144</v>
      </c>
      <c r="P6" s="18" t="s">
        <v>145</v>
      </c>
      <c r="Q6" s="18" t="s">
        <v>146</v>
      </c>
    </row>
    <row r="7" spans="15:17" ht="15.75" x14ac:dyDescent="0.2">
      <c r="O7" s="19" t="s">
        <v>153</v>
      </c>
      <c r="P7" s="19" t="s">
        <v>154</v>
      </c>
      <c r="Q7" s="19" t="s">
        <v>147</v>
      </c>
    </row>
    <row r="8" spans="15:17" ht="15.75" x14ac:dyDescent="0.2">
      <c r="O8" s="19" t="s">
        <v>153</v>
      </c>
      <c r="P8" s="19" t="s">
        <v>155</v>
      </c>
      <c r="Q8" s="19" t="s">
        <v>148</v>
      </c>
    </row>
    <row r="9" spans="15:17" ht="31.5" x14ac:dyDescent="0.2">
      <c r="O9" s="19" t="s">
        <v>179</v>
      </c>
      <c r="P9" s="19" t="s">
        <v>194</v>
      </c>
      <c r="Q9" s="19" t="s">
        <v>183</v>
      </c>
    </row>
    <row r="10" spans="15:17" x14ac:dyDescent="0.2">
      <c r="O10" s="22" t="s">
        <v>177</v>
      </c>
      <c r="P10" s="22" t="s">
        <v>193</v>
      </c>
      <c r="Q10" s="22" t="s">
        <v>181</v>
      </c>
    </row>
    <row r="11" spans="15:17" ht="15.75" x14ac:dyDescent="0.2">
      <c r="O11" s="19" t="s">
        <v>178</v>
      </c>
      <c r="P11" s="22" t="s">
        <v>192</v>
      </c>
      <c r="Q11" s="22" t="s">
        <v>182</v>
      </c>
    </row>
    <row r="12" spans="15:17" ht="15.75" x14ac:dyDescent="0.2">
      <c r="O12" s="19" t="s">
        <v>180</v>
      </c>
      <c r="P12" s="22" t="s">
        <v>191</v>
      </c>
      <c r="Q12" s="22" t="s">
        <v>184</v>
      </c>
    </row>
    <row r="13" spans="15:17" ht="15.75" x14ac:dyDescent="0.2">
      <c r="O13" s="19" t="s">
        <v>175</v>
      </c>
      <c r="P13" s="19" t="s">
        <v>149</v>
      </c>
      <c r="Q13" s="19" t="s">
        <v>150</v>
      </c>
    </row>
    <row r="14" spans="15:17" ht="15.75" x14ac:dyDescent="0.2">
      <c r="O14" s="19" t="s">
        <v>176</v>
      </c>
      <c r="P14" s="19" t="s">
        <v>151</v>
      </c>
      <c r="Q14" s="19" t="s">
        <v>152</v>
      </c>
    </row>
    <row r="15" spans="15:17" ht="15.75" x14ac:dyDescent="0.2">
      <c r="O15" s="19" t="s">
        <v>185</v>
      </c>
      <c r="P15" s="19" t="s">
        <v>156</v>
      </c>
      <c r="Q15" s="19" t="s">
        <v>157</v>
      </c>
    </row>
  </sheetData>
  <mergeCells count="1">
    <mergeCell ref="O4:Q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412B-2A4D-4BD3-8DBB-430554598DCA}">
  <dimension ref="A1:R39"/>
  <sheetViews>
    <sheetView topLeftCell="A10" workbookViewId="0">
      <selection activeCell="K12" sqref="K12"/>
    </sheetView>
  </sheetViews>
  <sheetFormatPr defaultRowHeight="14.25" x14ac:dyDescent="0.2"/>
  <cols>
    <col min="1" max="1" width="9" style="6"/>
    <col min="3" max="3" width="9" style="13"/>
    <col min="7" max="9" width="9" style="13"/>
    <col min="13" max="13" width="9" style="13"/>
    <col min="15" max="15" width="9" style="13"/>
    <col min="17" max="18" width="9" style="13"/>
  </cols>
  <sheetData>
    <row r="1" spans="1:18" x14ac:dyDescent="0.2">
      <c r="A1" s="31" t="s">
        <v>105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24" customFormat="1" x14ac:dyDescent="0.2">
      <c r="A2" s="24" t="s">
        <v>0</v>
      </c>
      <c r="B2" s="24" t="s">
        <v>1</v>
      </c>
      <c r="C2" s="24" t="s">
        <v>2</v>
      </c>
      <c r="D2" s="24" t="s">
        <v>3</v>
      </c>
      <c r="E2" s="24">
        <v>17173</v>
      </c>
      <c r="F2" s="24">
        <v>178</v>
      </c>
      <c r="G2" s="24" t="s">
        <v>4</v>
      </c>
      <c r="H2" s="24" t="s">
        <v>5</v>
      </c>
      <c r="I2" s="24" t="s">
        <v>6</v>
      </c>
      <c r="J2" s="24" t="s">
        <v>7</v>
      </c>
      <c r="K2" s="24" t="s">
        <v>8</v>
      </c>
      <c r="L2" s="24" t="s">
        <v>9</v>
      </c>
      <c r="M2" s="24" t="s">
        <v>10</v>
      </c>
      <c r="N2" s="24" t="s">
        <v>11</v>
      </c>
      <c r="O2" s="24" t="s">
        <v>139</v>
      </c>
      <c r="P2" s="24" t="s">
        <v>140</v>
      </c>
      <c r="Q2" s="24" t="s">
        <v>141</v>
      </c>
      <c r="R2" s="24" t="s">
        <v>142</v>
      </c>
    </row>
    <row r="3" spans="1:18" s="25" customFormat="1" x14ac:dyDescent="0.2">
      <c r="A3" s="24" t="s">
        <v>1</v>
      </c>
      <c r="B3" s="25">
        <v>1</v>
      </c>
      <c r="C3" s="25">
        <v>0.81204735969915298</v>
      </c>
      <c r="D3" s="25">
        <v>0.880650126301456</v>
      </c>
      <c r="E3" s="25">
        <v>0.897478275584638</v>
      </c>
      <c r="F3" s="25">
        <v>0.86512222862913402</v>
      </c>
      <c r="G3" s="25">
        <v>0.86572911967722599</v>
      </c>
      <c r="H3" s="25">
        <v>0.55685848520067605</v>
      </c>
      <c r="I3" s="25">
        <v>0.54711503039095799</v>
      </c>
      <c r="J3" s="25">
        <v>0.46273091525714599</v>
      </c>
      <c r="K3" s="25">
        <v>0.40317264975332301</v>
      </c>
      <c r="L3" s="25">
        <v>0.51031383391938201</v>
      </c>
      <c r="M3" s="25">
        <v>0.43801042174183702</v>
      </c>
      <c r="N3" s="25">
        <v>0.53159114896211301</v>
      </c>
      <c r="O3" s="25">
        <v>0.50138988053266398</v>
      </c>
      <c r="P3" s="25">
        <v>0.51702121685987901</v>
      </c>
      <c r="Q3" s="25">
        <v>0.54420662446652701</v>
      </c>
      <c r="R3" s="25">
        <v>0.54870756495166195</v>
      </c>
    </row>
    <row r="4" spans="1:18" s="25" customFormat="1" x14ac:dyDescent="0.2">
      <c r="A4" s="24" t="s">
        <v>2</v>
      </c>
      <c r="B4" s="25">
        <v>0.81204735969915298</v>
      </c>
      <c r="C4" s="25">
        <v>1</v>
      </c>
      <c r="D4" s="25">
        <v>0.96148945261829299</v>
      </c>
      <c r="E4" s="25">
        <v>0.91640129606674603</v>
      </c>
      <c r="F4" s="25">
        <v>0.94821725696780701</v>
      </c>
      <c r="G4" s="25">
        <v>0.770634907016434</v>
      </c>
      <c r="H4" s="25">
        <v>0.522507240336467</v>
      </c>
      <c r="I4" s="25">
        <v>0.47853466937963202</v>
      </c>
      <c r="J4" s="25">
        <v>0.41033934624719298</v>
      </c>
      <c r="K4" s="25">
        <v>0.35647965137116999</v>
      </c>
      <c r="L4" s="25">
        <v>0.45444309835277302</v>
      </c>
      <c r="M4" s="25">
        <v>0.37017895167859399</v>
      </c>
      <c r="N4" s="25">
        <v>0.47571192475228902</v>
      </c>
      <c r="O4" s="25">
        <v>0.43731279321425698</v>
      </c>
      <c r="P4" s="25">
        <v>0.45286798704787201</v>
      </c>
      <c r="Q4" s="25">
        <v>0.45782986520011398</v>
      </c>
      <c r="R4" s="25">
        <v>0.48211404678096897</v>
      </c>
    </row>
    <row r="5" spans="1:18" s="25" customFormat="1" x14ac:dyDescent="0.2">
      <c r="A5" s="24" t="s">
        <v>3</v>
      </c>
      <c r="B5" s="25">
        <v>0.880650126301456</v>
      </c>
      <c r="C5" s="25">
        <v>0.96148945261829299</v>
      </c>
      <c r="D5" s="25">
        <v>1</v>
      </c>
      <c r="E5" s="25">
        <v>0.96849142280718603</v>
      </c>
      <c r="F5" s="25">
        <v>0.96173889151240699</v>
      </c>
      <c r="G5" s="25">
        <v>0.84517104048787695</v>
      </c>
      <c r="H5" s="25">
        <v>0.59684566084903501</v>
      </c>
      <c r="I5" s="25">
        <v>0.57180525430824602</v>
      </c>
      <c r="J5" s="25">
        <v>0.46231459623420901</v>
      </c>
      <c r="K5" s="25">
        <v>0.46377153897760498</v>
      </c>
      <c r="L5" s="25">
        <v>0.52178670006608496</v>
      </c>
      <c r="M5" s="25">
        <v>0.43199584264275498</v>
      </c>
      <c r="N5" s="25">
        <v>0.52505989380311402</v>
      </c>
      <c r="O5" s="25">
        <v>0.52974699742321896</v>
      </c>
      <c r="P5" s="25">
        <v>0.54528246542873804</v>
      </c>
      <c r="Q5" s="25">
        <v>0.54015275514390004</v>
      </c>
      <c r="R5" s="25">
        <v>0.56796136378221795</v>
      </c>
    </row>
    <row r="6" spans="1:18" s="25" customFormat="1" x14ac:dyDescent="0.2">
      <c r="A6" s="24">
        <v>17173</v>
      </c>
      <c r="B6" s="25">
        <v>0.897478275584638</v>
      </c>
      <c r="C6" s="25">
        <v>0.91640129606674603</v>
      </c>
      <c r="D6" s="25">
        <v>0.96849142280718603</v>
      </c>
      <c r="E6" s="25">
        <v>1</v>
      </c>
      <c r="F6" s="25">
        <v>0.97754842992683599</v>
      </c>
      <c r="G6" s="25">
        <v>0.90219823922630105</v>
      </c>
      <c r="H6" s="25">
        <v>0.50326372160680199</v>
      </c>
      <c r="I6" s="25">
        <v>0.48477367668357502</v>
      </c>
      <c r="J6" s="25">
        <v>0.40117890474290901</v>
      </c>
      <c r="K6" s="25">
        <v>0.32959641388116501</v>
      </c>
      <c r="L6" s="25">
        <v>0.43411565330421298</v>
      </c>
      <c r="M6" s="25">
        <v>0.37488325445797099</v>
      </c>
      <c r="N6" s="25">
        <v>0.47425597367191602</v>
      </c>
      <c r="O6" s="25">
        <v>0.423398246466687</v>
      </c>
      <c r="P6" s="25">
        <v>0.44615488126668401</v>
      </c>
      <c r="Q6" s="25">
        <v>0.46294724376282598</v>
      </c>
      <c r="R6" s="25">
        <v>0.48318236172191698</v>
      </c>
    </row>
    <row r="7" spans="1:18" s="25" customFormat="1" x14ac:dyDescent="0.2">
      <c r="A7" s="24">
        <v>178</v>
      </c>
      <c r="B7" s="25">
        <v>0.86512222862913402</v>
      </c>
      <c r="C7" s="25">
        <v>0.94821725696780701</v>
      </c>
      <c r="D7" s="25">
        <v>0.96173889151240699</v>
      </c>
      <c r="E7" s="25">
        <v>0.97754842992683599</v>
      </c>
      <c r="F7" s="25">
        <v>1</v>
      </c>
      <c r="G7" s="25">
        <v>0.87444807601656804</v>
      </c>
      <c r="H7" s="25">
        <v>0.50576674815354605</v>
      </c>
      <c r="I7" s="25">
        <v>0.495998894559465</v>
      </c>
      <c r="J7" s="25">
        <v>0.39248262243034798</v>
      </c>
      <c r="K7" s="25">
        <v>0.33591086393112601</v>
      </c>
      <c r="L7" s="25">
        <v>0.43393841114285597</v>
      </c>
      <c r="M7" s="25">
        <v>0.36907548494908099</v>
      </c>
      <c r="N7" s="25">
        <v>0.47138963541844198</v>
      </c>
      <c r="O7" s="25">
        <v>0.42608721892046802</v>
      </c>
      <c r="P7" s="25">
        <v>0.44662800014758403</v>
      </c>
      <c r="Q7" s="25">
        <v>0.460966676634112</v>
      </c>
      <c r="R7" s="25">
        <v>0.47990998170586302</v>
      </c>
    </row>
    <row r="8" spans="1:18" s="25" customFormat="1" x14ac:dyDescent="0.2">
      <c r="A8" s="24" t="s">
        <v>4</v>
      </c>
      <c r="B8" s="25">
        <v>0.86572911967722599</v>
      </c>
      <c r="C8" s="25">
        <v>0.770634907016434</v>
      </c>
      <c r="D8" s="25">
        <v>0.84517104048787695</v>
      </c>
      <c r="E8" s="25">
        <v>0.90219823922630105</v>
      </c>
      <c r="F8" s="25">
        <v>0.87444807601656804</v>
      </c>
      <c r="G8" s="25">
        <v>1</v>
      </c>
      <c r="H8" s="25">
        <v>0.528347656385037</v>
      </c>
      <c r="I8" s="25">
        <v>0.53377227401628802</v>
      </c>
      <c r="J8" s="25">
        <v>0.436778315111013</v>
      </c>
      <c r="K8" s="25">
        <v>0.34757395128847401</v>
      </c>
      <c r="L8" s="25">
        <v>0.46132231416202202</v>
      </c>
      <c r="M8" s="25">
        <v>0.42205379445872798</v>
      </c>
      <c r="N8" s="25">
        <v>0.50246573512330694</v>
      </c>
      <c r="O8" s="25">
        <v>0.45934879769288001</v>
      </c>
      <c r="P8" s="25">
        <v>0.47682899424569403</v>
      </c>
      <c r="Q8" s="25">
        <v>0.51669162616522801</v>
      </c>
      <c r="R8" s="25">
        <v>0.51343936733378404</v>
      </c>
    </row>
    <row r="9" spans="1:18" s="25" customFormat="1" x14ac:dyDescent="0.2">
      <c r="A9" s="24" t="s">
        <v>5</v>
      </c>
      <c r="B9" s="25">
        <v>0.55685848520067605</v>
      </c>
      <c r="C9" s="25">
        <v>0.522507240336467</v>
      </c>
      <c r="D9" s="25">
        <v>0.59684566084903501</v>
      </c>
      <c r="E9" s="25">
        <v>0.50326372160680199</v>
      </c>
      <c r="F9" s="25">
        <v>0.50576674815354605</v>
      </c>
      <c r="G9" s="25">
        <v>0.528347656385037</v>
      </c>
      <c r="H9" s="25">
        <v>1</v>
      </c>
      <c r="I9" s="25">
        <v>0.95507986315889404</v>
      </c>
      <c r="J9" s="25">
        <v>0.92489971543177196</v>
      </c>
      <c r="K9" s="25">
        <v>0.83859308212848305</v>
      </c>
      <c r="L9" s="25">
        <v>0.981459775953339</v>
      </c>
      <c r="M9" s="25">
        <v>0.923981779726882</v>
      </c>
      <c r="N9" s="25">
        <v>0.92696450774356898</v>
      </c>
      <c r="O9" s="25">
        <v>0.97968767414313296</v>
      </c>
      <c r="P9" s="25">
        <v>0.98242808289239503</v>
      </c>
      <c r="Q9" s="25">
        <v>0.97510930299945697</v>
      </c>
      <c r="R9" s="25">
        <v>0.98400007226032404</v>
      </c>
    </row>
    <row r="10" spans="1:18" s="25" customFormat="1" x14ac:dyDescent="0.2">
      <c r="A10" s="24" t="s">
        <v>6</v>
      </c>
      <c r="B10" s="25">
        <v>0.54711503039095799</v>
      </c>
      <c r="C10" s="25">
        <v>0.47853466937963202</v>
      </c>
      <c r="D10" s="25">
        <v>0.57180525430824602</v>
      </c>
      <c r="E10" s="25">
        <v>0.48477367668357502</v>
      </c>
      <c r="F10" s="25">
        <v>0.495998894559465</v>
      </c>
      <c r="G10" s="25">
        <v>0.53377227401628802</v>
      </c>
      <c r="H10" s="25">
        <v>0.95507986315889404</v>
      </c>
      <c r="I10" s="25">
        <v>1</v>
      </c>
      <c r="J10" s="25">
        <v>0.82420271341704598</v>
      </c>
      <c r="K10" s="25">
        <v>0.87446964676960703</v>
      </c>
      <c r="L10" s="25">
        <v>0.91629035444315299</v>
      </c>
      <c r="M10" s="25">
        <v>0.86165794610477298</v>
      </c>
      <c r="N10" s="25">
        <v>0.848048914910703</v>
      </c>
      <c r="O10" s="25">
        <v>0.96572489313969401</v>
      </c>
      <c r="P10" s="25">
        <v>0.972529962455285</v>
      </c>
      <c r="Q10" s="25">
        <v>0.92776680674009004</v>
      </c>
      <c r="R10" s="25">
        <v>0.95061886082040303</v>
      </c>
    </row>
    <row r="11" spans="1:18" s="25" customFormat="1" x14ac:dyDescent="0.2">
      <c r="A11" s="24" t="s">
        <v>7</v>
      </c>
      <c r="B11" s="25">
        <v>0.46273091525714599</v>
      </c>
      <c r="C11" s="25">
        <v>0.41033934624719298</v>
      </c>
      <c r="D11" s="25">
        <v>0.46231459623420901</v>
      </c>
      <c r="E11" s="25">
        <v>0.40117890474290901</v>
      </c>
      <c r="F11" s="25">
        <v>0.39248262243034798</v>
      </c>
      <c r="G11" s="25">
        <v>0.436778315111013</v>
      </c>
      <c r="H11" s="25">
        <v>0.92489971543177196</v>
      </c>
      <c r="I11" s="25">
        <v>0.82420271341704598</v>
      </c>
      <c r="J11" s="25">
        <v>1</v>
      </c>
      <c r="K11" s="25">
        <v>0.66739047991076705</v>
      </c>
      <c r="L11" s="25">
        <v>0.96112617590136595</v>
      </c>
      <c r="M11" s="25">
        <v>0.961669096938224</v>
      </c>
      <c r="N11" s="25">
        <v>0.97473506903957297</v>
      </c>
      <c r="O11" s="25">
        <v>0.88057138221391396</v>
      </c>
      <c r="P11" s="25">
        <v>0.88794960583447602</v>
      </c>
      <c r="Q11" s="25">
        <v>0.92993901847692995</v>
      </c>
      <c r="R11" s="25">
        <v>0.92120416809623995</v>
      </c>
    </row>
    <row r="12" spans="1:18" s="25" customFormat="1" x14ac:dyDescent="0.2">
      <c r="A12" s="24" t="s">
        <v>8</v>
      </c>
      <c r="B12" s="25">
        <v>0.40317264975332301</v>
      </c>
      <c r="C12" s="25">
        <v>0.35647965137116999</v>
      </c>
      <c r="D12" s="25">
        <v>0.46377153897760498</v>
      </c>
      <c r="E12" s="25">
        <v>0.32959641388116501</v>
      </c>
      <c r="F12" s="25">
        <v>0.33591086393112601</v>
      </c>
      <c r="G12" s="25">
        <v>0.34757395128847401</v>
      </c>
      <c r="H12" s="25">
        <v>0.83859308212848305</v>
      </c>
      <c r="I12" s="25">
        <v>0.87446964676960703</v>
      </c>
      <c r="J12" s="25">
        <v>0.66739047991076705</v>
      </c>
      <c r="K12" s="25">
        <v>1</v>
      </c>
      <c r="L12" s="25">
        <v>0.80241641542912201</v>
      </c>
      <c r="M12" s="25">
        <v>0.67019592249486803</v>
      </c>
      <c r="N12" s="25">
        <v>0.63756615234706604</v>
      </c>
      <c r="O12" s="25">
        <v>0.91406092251383197</v>
      </c>
      <c r="P12" s="25">
        <v>0.88859855461071402</v>
      </c>
      <c r="Q12" s="25">
        <v>0.79332411165168404</v>
      </c>
      <c r="R12" s="25">
        <v>0.84805964663321698</v>
      </c>
    </row>
    <row r="13" spans="1:18" s="25" customFormat="1" x14ac:dyDescent="0.2">
      <c r="A13" s="24" t="s">
        <v>9</v>
      </c>
      <c r="B13" s="25">
        <v>0.51031383391938201</v>
      </c>
      <c r="C13" s="25">
        <v>0.45444309835277302</v>
      </c>
      <c r="D13" s="25">
        <v>0.52178670006608496</v>
      </c>
      <c r="E13" s="25">
        <v>0.43411565330421298</v>
      </c>
      <c r="F13" s="25">
        <v>0.43393841114285597</v>
      </c>
      <c r="G13" s="25">
        <v>0.46132231416202202</v>
      </c>
      <c r="H13" s="25">
        <v>0.981459775953339</v>
      </c>
      <c r="I13" s="25">
        <v>0.91629035444315299</v>
      </c>
      <c r="J13" s="25">
        <v>0.96112617590136595</v>
      </c>
      <c r="K13" s="25">
        <v>0.80241641542912201</v>
      </c>
      <c r="L13" s="25">
        <v>1</v>
      </c>
      <c r="M13" s="25">
        <v>0.94614026196721401</v>
      </c>
      <c r="N13" s="25">
        <v>0.95032507617343098</v>
      </c>
      <c r="O13" s="25">
        <v>0.96366190856724498</v>
      </c>
      <c r="P13" s="25">
        <v>0.95950764678945899</v>
      </c>
      <c r="Q13" s="25">
        <v>0.95898391194669896</v>
      </c>
      <c r="R13" s="25">
        <v>0.966451659517505</v>
      </c>
    </row>
    <row r="14" spans="1:18" s="25" customFormat="1" x14ac:dyDescent="0.2">
      <c r="A14" s="24" t="s">
        <v>10</v>
      </c>
      <c r="B14" s="25">
        <v>0.43801042174183702</v>
      </c>
      <c r="C14" s="25">
        <v>0.37017895167859399</v>
      </c>
      <c r="D14" s="25">
        <v>0.43199584264275498</v>
      </c>
      <c r="E14" s="25">
        <v>0.37488325445797099</v>
      </c>
      <c r="F14" s="25">
        <v>0.36907548494908099</v>
      </c>
      <c r="G14" s="25">
        <v>0.42205379445872798</v>
      </c>
      <c r="H14" s="25">
        <v>0.923981779726882</v>
      </c>
      <c r="I14" s="25">
        <v>0.86165794610477298</v>
      </c>
      <c r="J14" s="25">
        <v>0.961669096938224</v>
      </c>
      <c r="K14" s="25">
        <v>0.67019592249486803</v>
      </c>
      <c r="L14" s="25">
        <v>0.94614026196721401</v>
      </c>
      <c r="M14" s="25">
        <v>1</v>
      </c>
      <c r="N14" s="25">
        <v>0.978751034686554</v>
      </c>
      <c r="O14" s="25">
        <v>0.88815276437021895</v>
      </c>
      <c r="P14" s="25">
        <v>0.91800043385932995</v>
      </c>
      <c r="Q14" s="25">
        <v>0.92061545148116997</v>
      </c>
      <c r="R14" s="25">
        <v>0.90445547467736498</v>
      </c>
    </row>
    <row r="15" spans="1:18" s="25" customFormat="1" x14ac:dyDescent="0.2">
      <c r="A15" s="24" t="s">
        <v>11</v>
      </c>
      <c r="B15" s="25">
        <v>0.53159114896211301</v>
      </c>
      <c r="C15" s="25">
        <v>0.47571192475228902</v>
      </c>
      <c r="D15" s="25">
        <v>0.52505989380311402</v>
      </c>
      <c r="E15" s="25">
        <v>0.47425597367191602</v>
      </c>
      <c r="F15" s="25">
        <v>0.47138963541844198</v>
      </c>
      <c r="G15" s="25">
        <v>0.50246573512330694</v>
      </c>
      <c r="H15" s="25">
        <v>0.92696450774356898</v>
      </c>
      <c r="I15" s="25">
        <v>0.848048914910703</v>
      </c>
      <c r="J15" s="25">
        <v>0.97473506903957297</v>
      </c>
      <c r="K15" s="25">
        <v>0.63756615234706604</v>
      </c>
      <c r="L15" s="25">
        <v>0.95032507617343098</v>
      </c>
      <c r="M15" s="25">
        <v>0.978751034686554</v>
      </c>
      <c r="N15" s="25">
        <v>1</v>
      </c>
      <c r="O15" s="25">
        <v>0.87636074788430496</v>
      </c>
      <c r="P15" s="25">
        <v>0.89719312009195795</v>
      </c>
      <c r="Q15" s="25">
        <v>0.92757633239340997</v>
      </c>
      <c r="R15" s="25">
        <v>0.90559966403752101</v>
      </c>
    </row>
    <row r="16" spans="1:18" s="25" customFormat="1" x14ac:dyDescent="0.2">
      <c r="A16" s="24" t="s">
        <v>139</v>
      </c>
      <c r="B16" s="25">
        <v>0.50138988053266398</v>
      </c>
      <c r="C16" s="25">
        <v>0.43731279321425698</v>
      </c>
      <c r="D16" s="25">
        <v>0.52974699742321896</v>
      </c>
      <c r="E16" s="25">
        <v>0.423398246466687</v>
      </c>
      <c r="F16" s="25">
        <v>0.42608721892046802</v>
      </c>
      <c r="G16" s="25">
        <v>0.45934879769288001</v>
      </c>
      <c r="H16" s="25">
        <v>0.97968767414313296</v>
      </c>
      <c r="I16" s="25">
        <v>0.96572489313969401</v>
      </c>
      <c r="J16" s="25">
        <v>0.88057138221391396</v>
      </c>
      <c r="K16" s="25">
        <v>0.91406092251383197</v>
      </c>
      <c r="L16" s="25">
        <v>0.96366190856724498</v>
      </c>
      <c r="M16" s="25">
        <v>0.88815276437021895</v>
      </c>
      <c r="N16" s="25">
        <v>0.87636074788430496</v>
      </c>
      <c r="O16" s="25">
        <v>1</v>
      </c>
      <c r="P16" s="25">
        <v>0.98862460949654396</v>
      </c>
      <c r="Q16" s="25">
        <v>0.95805100496087603</v>
      </c>
      <c r="R16" s="25">
        <v>0.97535081331370499</v>
      </c>
    </row>
    <row r="17" spans="1:18" s="25" customFormat="1" x14ac:dyDescent="0.2">
      <c r="A17" s="24" t="s">
        <v>140</v>
      </c>
      <c r="B17" s="25">
        <v>0.51702121685987901</v>
      </c>
      <c r="C17" s="25">
        <v>0.45286798704787201</v>
      </c>
      <c r="D17" s="25">
        <v>0.54528246542873804</v>
      </c>
      <c r="E17" s="25">
        <v>0.44615488126668401</v>
      </c>
      <c r="F17" s="25">
        <v>0.44662800014758403</v>
      </c>
      <c r="G17" s="25">
        <v>0.47682899424569403</v>
      </c>
      <c r="H17" s="25">
        <v>0.98242808289239503</v>
      </c>
      <c r="I17" s="25">
        <v>0.972529962455285</v>
      </c>
      <c r="J17" s="25">
        <v>0.88794960583447602</v>
      </c>
      <c r="K17" s="25">
        <v>0.88859855461071402</v>
      </c>
      <c r="L17" s="25">
        <v>0.95950764678945899</v>
      </c>
      <c r="M17" s="25">
        <v>0.91800043385932995</v>
      </c>
      <c r="N17" s="25">
        <v>0.89719312009195795</v>
      </c>
      <c r="O17" s="25">
        <v>0.98862460949654396</v>
      </c>
      <c r="P17" s="25">
        <v>1</v>
      </c>
      <c r="Q17" s="25">
        <v>0.95420234407890803</v>
      </c>
      <c r="R17" s="25">
        <v>0.96988091815284105</v>
      </c>
    </row>
    <row r="18" spans="1:18" s="25" customFormat="1" x14ac:dyDescent="0.2">
      <c r="A18" s="24" t="s">
        <v>141</v>
      </c>
      <c r="B18" s="25">
        <v>0.54420662446652701</v>
      </c>
      <c r="C18" s="25">
        <v>0.45782986520011398</v>
      </c>
      <c r="D18" s="25">
        <v>0.54015275514390004</v>
      </c>
      <c r="E18" s="25">
        <v>0.46294724376282598</v>
      </c>
      <c r="F18" s="25">
        <v>0.460966676634112</v>
      </c>
      <c r="G18" s="25">
        <v>0.51669162616522801</v>
      </c>
      <c r="H18" s="25">
        <v>0.97510930299945697</v>
      </c>
      <c r="I18" s="25">
        <v>0.92776680674009004</v>
      </c>
      <c r="J18" s="25">
        <v>0.92993901847692995</v>
      </c>
      <c r="K18" s="25">
        <v>0.79332411165168404</v>
      </c>
      <c r="L18" s="25">
        <v>0.95898391194669896</v>
      </c>
      <c r="M18" s="25">
        <v>0.92061545148116997</v>
      </c>
      <c r="N18" s="25">
        <v>0.92757633239340997</v>
      </c>
      <c r="O18" s="25">
        <v>0.95805100496087603</v>
      </c>
      <c r="P18" s="25">
        <v>0.95420234407890803</v>
      </c>
      <c r="Q18" s="25">
        <v>1</v>
      </c>
      <c r="R18" s="25">
        <v>0.97940785250084705</v>
      </c>
    </row>
    <row r="19" spans="1:18" s="25" customFormat="1" x14ac:dyDescent="0.2">
      <c r="A19" s="24" t="s">
        <v>142</v>
      </c>
      <c r="B19" s="25">
        <v>0.54870756495166195</v>
      </c>
      <c r="C19" s="25">
        <v>0.48211404678096897</v>
      </c>
      <c r="D19" s="25">
        <v>0.56796136378221795</v>
      </c>
      <c r="E19" s="25">
        <v>0.48318236172191698</v>
      </c>
      <c r="F19" s="25">
        <v>0.47990998170586302</v>
      </c>
      <c r="G19" s="25">
        <v>0.51343936733378404</v>
      </c>
      <c r="H19" s="25">
        <v>0.98400007226032404</v>
      </c>
      <c r="I19" s="25">
        <v>0.95061886082040303</v>
      </c>
      <c r="J19" s="25">
        <v>0.92120416809623995</v>
      </c>
      <c r="K19" s="25">
        <v>0.84805964663321698</v>
      </c>
      <c r="L19" s="25">
        <v>0.966451659517505</v>
      </c>
      <c r="M19" s="25">
        <v>0.90445547467736498</v>
      </c>
      <c r="N19" s="25">
        <v>0.90559966403752101</v>
      </c>
      <c r="O19" s="25">
        <v>0.97535081331370499</v>
      </c>
      <c r="P19" s="25">
        <v>0.96988091815284105</v>
      </c>
      <c r="Q19" s="25">
        <v>0.97940785250084705</v>
      </c>
      <c r="R19" s="25">
        <v>1</v>
      </c>
    </row>
    <row r="21" spans="1:18" ht="15.75" x14ac:dyDescent="0.25">
      <c r="A21" s="32" t="s">
        <v>106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</row>
    <row r="22" spans="1:18" s="26" customFormat="1" x14ac:dyDescent="0.2">
      <c r="A22" s="26" t="s">
        <v>0</v>
      </c>
      <c r="B22" s="26" t="s">
        <v>1</v>
      </c>
      <c r="C22" s="26" t="s">
        <v>2</v>
      </c>
      <c r="D22" s="26" t="s">
        <v>3</v>
      </c>
      <c r="E22" s="26">
        <v>17173</v>
      </c>
      <c r="F22" s="26">
        <v>178</v>
      </c>
      <c r="G22" s="26" t="s">
        <v>4</v>
      </c>
      <c r="H22" s="26" t="s">
        <v>5</v>
      </c>
      <c r="I22" s="26" t="s">
        <v>6</v>
      </c>
      <c r="J22" s="26" t="s">
        <v>7</v>
      </c>
      <c r="K22" s="26" t="s">
        <v>8</v>
      </c>
      <c r="L22" s="26" t="s">
        <v>9</v>
      </c>
      <c r="M22" s="26" t="s">
        <v>10</v>
      </c>
      <c r="N22" s="26" t="s">
        <v>11</v>
      </c>
      <c r="O22" s="26" t="s">
        <v>139</v>
      </c>
      <c r="P22" s="26" t="s">
        <v>140</v>
      </c>
      <c r="Q22" s="26" t="s">
        <v>141</v>
      </c>
      <c r="R22" s="26" t="s">
        <v>142</v>
      </c>
    </row>
    <row r="23" spans="1:18" s="25" customFormat="1" x14ac:dyDescent="0.2">
      <c r="A23" s="24" t="s">
        <v>1</v>
      </c>
      <c r="B23" s="25">
        <v>1</v>
      </c>
      <c r="C23" s="25">
        <v>0.56708888118765399</v>
      </c>
      <c r="D23" s="25">
        <v>0.61075729293371295</v>
      </c>
      <c r="E23" s="25">
        <v>0.64208243085897798</v>
      </c>
      <c r="F23" s="25">
        <v>0.63794494195046503</v>
      </c>
      <c r="G23" s="25">
        <v>0.64035027523681698</v>
      </c>
      <c r="H23" s="25">
        <v>0.36415882451199799</v>
      </c>
      <c r="I23" s="25">
        <v>0.39736760958064898</v>
      </c>
      <c r="J23" s="25">
        <v>0.31542713887809798</v>
      </c>
      <c r="K23" s="25">
        <v>0.28849888734207202</v>
      </c>
      <c r="L23" s="25">
        <v>0.344316925227585</v>
      </c>
      <c r="M23" s="25">
        <v>0.31818262884005799</v>
      </c>
      <c r="N23" s="25">
        <v>0.38412254755709302</v>
      </c>
      <c r="O23" s="25">
        <v>0.34474759326314702</v>
      </c>
      <c r="P23" s="25">
        <v>0.35591754100468298</v>
      </c>
      <c r="Q23" s="25">
        <v>0.36665948673729798</v>
      </c>
      <c r="R23" s="25">
        <v>0.36840080474436598</v>
      </c>
    </row>
    <row r="24" spans="1:18" s="25" customFormat="1" x14ac:dyDescent="0.2">
      <c r="A24" s="24" t="s">
        <v>2</v>
      </c>
      <c r="B24" s="25">
        <v>0.56708888118765999</v>
      </c>
      <c r="C24" s="25">
        <v>1</v>
      </c>
      <c r="D24" s="25">
        <v>0.63452166687656097</v>
      </c>
      <c r="E24" s="25">
        <v>0.59799369052789597</v>
      </c>
      <c r="F24" s="25">
        <v>0.63972070861818098</v>
      </c>
      <c r="G24" s="25">
        <v>0.52502140528562702</v>
      </c>
      <c r="H24" s="25">
        <v>0.31557887377883498</v>
      </c>
      <c r="I24" s="25">
        <v>0.33103625023565098</v>
      </c>
      <c r="J24" s="25">
        <v>0.25861544115802698</v>
      </c>
      <c r="K24" s="25">
        <v>0.25238882860468997</v>
      </c>
      <c r="L24" s="25">
        <v>0.28760173576519699</v>
      </c>
      <c r="M24" s="25">
        <v>0.25615210320695397</v>
      </c>
      <c r="N24" s="25">
        <v>0.32055256964663198</v>
      </c>
      <c r="O24" s="25">
        <v>0.28710690177208498</v>
      </c>
      <c r="P24" s="25">
        <v>0.295294862934531</v>
      </c>
      <c r="Q24" s="25">
        <v>0.29223418950131402</v>
      </c>
      <c r="R24" s="25">
        <v>0.303539822866085</v>
      </c>
    </row>
    <row r="25" spans="1:18" s="25" customFormat="1" x14ac:dyDescent="0.2">
      <c r="A25" s="24" t="s">
        <v>3</v>
      </c>
      <c r="B25" s="25">
        <v>0.61075729293371295</v>
      </c>
      <c r="C25" s="25">
        <v>0.63452166687656097</v>
      </c>
      <c r="D25" s="25">
        <v>1</v>
      </c>
      <c r="E25" s="25">
        <v>0.64360841415120595</v>
      </c>
      <c r="F25" s="25">
        <v>0.64243037782161505</v>
      </c>
      <c r="G25" s="25">
        <v>0.57019758801180898</v>
      </c>
      <c r="H25" s="25">
        <v>0.37129224298501801</v>
      </c>
      <c r="I25" s="25">
        <v>0.40582643773080002</v>
      </c>
      <c r="J25" s="25">
        <v>0.29815922487136798</v>
      </c>
      <c r="K25" s="25">
        <v>0.340643652979081</v>
      </c>
      <c r="L25" s="25">
        <v>0.33474362278845299</v>
      </c>
      <c r="M25" s="25">
        <v>0.307127366403672</v>
      </c>
      <c r="N25" s="25">
        <v>0.36091484470206198</v>
      </c>
      <c r="O25" s="25">
        <v>0.36003856442218801</v>
      </c>
      <c r="P25" s="25">
        <v>0.36694559194514897</v>
      </c>
      <c r="Q25" s="25">
        <v>0.35131132315994901</v>
      </c>
      <c r="R25" s="25">
        <v>0.364876979516916</v>
      </c>
    </row>
    <row r="26" spans="1:18" s="25" customFormat="1" x14ac:dyDescent="0.2">
      <c r="A26" s="24">
        <v>17173</v>
      </c>
      <c r="B26" s="25">
        <v>0.64208243085897798</v>
      </c>
      <c r="C26" s="25">
        <v>0.59799369052789497</v>
      </c>
      <c r="D26" s="25">
        <v>0.64360841415120396</v>
      </c>
      <c r="E26" s="25">
        <v>1</v>
      </c>
      <c r="F26" s="25">
        <v>0.67886403304478404</v>
      </c>
      <c r="G26" s="25">
        <v>0.63776030406663997</v>
      </c>
      <c r="H26" s="25">
        <v>0.31957359054953599</v>
      </c>
      <c r="I26" s="25">
        <v>0.359294006286353</v>
      </c>
      <c r="J26" s="25">
        <v>0.26408238308609699</v>
      </c>
      <c r="K26" s="25">
        <v>0.24373273136642401</v>
      </c>
      <c r="L26" s="25">
        <v>0.288565052978837</v>
      </c>
      <c r="M26" s="25">
        <v>0.27186381116134301</v>
      </c>
      <c r="N26" s="25">
        <v>0.33695989536366</v>
      </c>
      <c r="O26" s="25">
        <v>0.29136489720215603</v>
      </c>
      <c r="P26" s="25">
        <v>0.30657261436192601</v>
      </c>
      <c r="Q26" s="25">
        <v>0.31263270568952201</v>
      </c>
      <c r="R26" s="25">
        <v>0.31977626051554298</v>
      </c>
    </row>
    <row r="27" spans="1:18" s="25" customFormat="1" x14ac:dyDescent="0.2">
      <c r="A27" s="24">
        <v>178</v>
      </c>
      <c r="B27" s="25">
        <v>0.63794494195046503</v>
      </c>
      <c r="C27" s="25">
        <v>0.63972070861818098</v>
      </c>
      <c r="D27" s="25">
        <v>0.64243037782161505</v>
      </c>
      <c r="E27" s="25">
        <v>0.67886403304478304</v>
      </c>
      <c r="F27" s="25">
        <v>1</v>
      </c>
      <c r="G27" s="25">
        <v>0.63440543568214403</v>
      </c>
      <c r="H27" s="25">
        <v>0.32234114300911998</v>
      </c>
      <c r="I27" s="25">
        <v>0.36876025832484599</v>
      </c>
      <c r="J27" s="25">
        <v>0.25651342861250898</v>
      </c>
      <c r="K27" s="25">
        <v>0.24809707016319801</v>
      </c>
      <c r="L27" s="25">
        <v>0.29052712468263597</v>
      </c>
      <c r="M27" s="25">
        <v>0.26560464803866302</v>
      </c>
      <c r="N27" s="25">
        <v>0.33623766182037701</v>
      </c>
      <c r="O27" s="25">
        <v>0.29310215908334802</v>
      </c>
      <c r="P27" s="25">
        <v>0.30655962542314202</v>
      </c>
      <c r="Q27" s="25">
        <v>0.31090127333151402</v>
      </c>
      <c r="R27" s="25">
        <v>0.31775688227964499</v>
      </c>
    </row>
    <row r="28" spans="1:18" s="25" customFormat="1" x14ac:dyDescent="0.2">
      <c r="A28" s="24" t="s">
        <v>4</v>
      </c>
      <c r="B28" s="25">
        <v>0.64035027523681898</v>
      </c>
      <c r="C28" s="25">
        <v>0.52502140528562702</v>
      </c>
      <c r="D28" s="25">
        <v>0.57019758801180898</v>
      </c>
      <c r="E28" s="25">
        <v>0.63776030406664497</v>
      </c>
      <c r="F28" s="25">
        <v>0.63440543568214403</v>
      </c>
      <c r="G28" s="25">
        <v>1</v>
      </c>
      <c r="H28" s="25">
        <v>0.35848556807537801</v>
      </c>
      <c r="I28" s="25">
        <v>0.41100431450026298</v>
      </c>
      <c r="J28" s="25">
        <v>0.30142938830583998</v>
      </c>
      <c r="K28" s="25">
        <v>0.26283073356764602</v>
      </c>
      <c r="L28" s="25">
        <v>0.32193450083615099</v>
      </c>
      <c r="M28" s="25">
        <v>0.31501037118729203</v>
      </c>
      <c r="N28" s="25">
        <v>0.36955561031262402</v>
      </c>
      <c r="O28" s="25">
        <v>0.32711585596908199</v>
      </c>
      <c r="P28" s="25">
        <v>0.344277142548296</v>
      </c>
      <c r="Q28" s="25">
        <v>0.36483414657637298</v>
      </c>
      <c r="R28" s="25">
        <v>0.35633721463332502</v>
      </c>
    </row>
    <row r="29" spans="1:18" s="25" customFormat="1" x14ac:dyDescent="0.2">
      <c r="A29" s="24" t="s">
        <v>5</v>
      </c>
      <c r="B29" s="25">
        <v>0.36415882451199699</v>
      </c>
      <c r="C29" s="25">
        <v>0.31557887377883498</v>
      </c>
      <c r="D29" s="25">
        <v>0.37129224298501801</v>
      </c>
      <c r="E29" s="25">
        <v>0.31957359054953699</v>
      </c>
      <c r="F29" s="25">
        <v>0.32234114300912098</v>
      </c>
      <c r="G29" s="25">
        <v>0.35848556807537801</v>
      </c>
      <c r="H29" s="25">
        <v>1</v>
      </c>
      <c r="I29" s="25">
        <v>0.73101275167157798</v>
      </c>
      <c r="J29" s="25">
        <v>0.74473402131033895</v>
      </c>
      <c r="K29" s="25">
        <v>0.65269461225500702</v>
      </c>
      <c r="L29" s="25">
        <v>0.75951440669868198</v>
      </c>
      <c r="M29" s="25">
        <v>0.779203753557003</v>
      </c>
      <c r="N29" s="25">
        <v>0.76702226505860005</v>
      </c>
      <c r="O29" s="25">
        <v>0.765620318615857</v>
      </c>
      <c r="P29" s="25">
        <v>0.78298767202389497</v>
      </c>
      <c r="Q29" s="25">
        <v>0.72545041485037098</v>
      </c>
      <c r="R29" s="25">
        <v>0.74890508658458799</v>
      </c>
    </row>
    <row r="30" spans="1:18" s="25" customFormat="1" x14ac:dyDescent="0.2">
      <c r="A30" s="24" t="s">
        <v>6</v>
      </c>
      <c r="B30" s="25">
        <v>0.39736760958064898</v>
      </c>
      <c r="C30" s="25">
        <v>0.33103625023564898</v>
      </c>
      <c r="D30" s="25">
        <v>0.40582643773080002</v>
      </c>
      <c r="E30" s="25">
        <v>0.359294006286353</v>
      </c>
      <c r="F30" s="25">
        <v>0.36876025832484599</v>
      </c>
      <c r="G30" s="25">
        <v>0.41100431450026298</v>
      </c>
      <c r="H30" s="25">
        <v>0.73101275167157498</v>
      </c>
      <c r="I30" s="25">
        <v>1</v>
      </c>
      <c r="J30" s="25">
        <v>0.65320405584791497</v>
      </c>
      <c r="K30" s="25">
        <v>0.68210730547904097</v>
      </c>
      <c r="L30" s="25">
        <v>0.69915651745852203</v>
      </c>
      <c r="M30" s="25">
        <v>0.71940087075172399</v>
      </c>
      <c r="N30" s="25">
        <v>0.70413949150948396</v>
      </c>
      <c r="O30" s="25">
        <v>0.74489503554113401</v>
      </c>
      <c r="P30" s="25">
        <v>0.76846560050509405</v>
      </c>
      <c r="Q30" s="25">
        <v>0.67986588775049706</v>
      </c>
      <c r="R30" s="25">
        <v>0.71296229943881395</v>
      </c>
    </row>
    <row r="31" spans="1:18" s="25" customFormat="1" x14ac:dyDescent="0.2">
      <c r="A31" s="24" t="s">
        <v>7</v>
      </c>
      <c r="B31" s="25">
        <v>0.31542713887809798</v>
      </c>
      <c r="C31" s="25">
        <v>0.25861544115802598</v>
      </c>
      <c r="D31" s="25">
        <v>0.29815922487136598</v>
      </c>
      <c r="E31" s="25">
        <v>0.26408238308609799</v>
      </c>
      <c r="F31" s="25">
        <v>0.25651342861250898</v>
      </c>
      <c r="G31" s="25">
        <v>0.30142938830583998</v>
      </c>
      <c r="H31" s="25">
        <v>0.74473402131034305</v>
      </c>
      <c r="I31" s="25">
        <v>0.65320405584791796</v>
      </c>
      <c r="J31" s="25">
        <v>1</v>
      </c>
      <c r="K31" s="25">
        <v>0.538898965059599</v>
      </c>
      <c r="L31" s="25">
        <v>0.793311656337786</v>
      </c>
      <c r="M31" s="25">
        <v>0.83390687882867098</v>
      </c>
      <c r="N31" s="25">
        <v>0.84198553557742095</v>
      </c>
      <c r="O31" s="25">
        <v>0.70383464822212205</v>
      </c>
      <c r="P31" s="25">
        <v>0.72990292711712401</v>
      </c>
      <c r="Q31" s="25">
        <v>0.716800445534297</v>
      </c>
      <c r="R31" s="25">
        <v>0.73209900343904599</v>
      </c>
    </row>
    <row r="32" spans="1:18" s="25" customFormat="1" x14ac:dyDescent="0.2">
      <c r="A32" s="24" t="s">
        <v>8</v>
      </c>
      <c r="B32" s="25">
        <v>0.28849888734207202</v>
      </c>
      <c r="C32" s="25">
        <v>0.25238882860468997</v>
      </c>
      <c r="D32" s="25">
        <v>0.340643652979081</v>
      </c>
      <c r="E32" s="25">
        <v>0.24373273136642401</v>
      </c>
      <c r="F32" s="25">
        <v>0.24809707016319801</v>
      </c>
      <c r="G32" s="25">
        <v>0.26283073356764602</v>
      </c>
      <c r="H32" s="25">
        <v>0.65269461225500702</v>
      </c>
      <c r="I32" s="25">
        <v>0.68210730547904097</v>
      </c>
      <c r="J32" s="25">
        <v>0.538898965059598</v>
      </c>
      <c r="K32" s="25">
        <v>1</v>
      </c>
      <c r="L32" s="25">
        <v>0.63526388704074099</v>
      </c>
      <c r="M32" s="25">
        <v>0.56437436401282703</v>
      </c>
      <c r="N32" s="25">
        <v>0.52713371154973199</v>
      </c>
      <c r="O32" s="25">
        <v>0.73365517147829695</v>
      </c>
      <c r="P32" s="25">
        <v>0.71601077397660595</v>
      </c>
      <c r="Q32" s="25">
        <v>0.59410051621953397</v>
      </c>
      <c r="R32" s="25">
        <v>0.65210271611077897</v>
      </c>
    </row>
    <row r="33" spans="1:18" s="25" customFormat="1" x14ac:dyDescent="0.2">
      <c r="A33" s="24" t="s">
        <v>9</v>
      </c>
      <c r="B33" s="25">
        <v>0.344316925227584</v>
      </c>
      <c r="C33" s="25">
        <v>0.28760173576519599</v>
      </c>
      <c r="D33" s="25">
        <v>0.33474362278845099</v>
      </c>
      <c r="E33" s="25">
        <v>0.288565052978837</v>
      </c>
      <c r="F33" s="25">
        <v>0.29052712468263597</v>
      </c>
      <c r="G33" s="25">
        <v>0.32193450083615099</v>
      </c>
      <c r="H33" s="25">
        <v>0.75951440669867498</v>
      </c>
      <c r="I33" s="25">
        <v>0.69915651745851903</v>
      </c>
      <c r="J33" s="25">
        <v>0.793311656337787</v>
      </c>
      <c r="K33" s="25">
        <v>0.63526388704074299</v>
      </c>
      <c r="L33" s="25">
        <v>1</v>
      </c>
      <c r="M33" s="25">
        <v>0.76994918700875903</v>
      </c>
      <c r="N33" s="25">
        <v>0.78891073395118005</v>
      </c>
      <c r="O33" s="25">
        <v>0.74188147636614798</v>
      </c>
      <c r="P33" s="25">
        <v>0.75716228781891404</v>
      </c>
      <c r="Q33" s="25">
        <v>0.70520759492123997</v>
      </c>
      <c r="R33" s="25">
        <v>0.73223062766787095</v>
      </c>
    </row>
    <row r="34" spans="1:18" s="25" customFormat="1" x14ac:dyDescent="0.2">
      <c r="A34" s="24" t="s">
        <v>10</v>
      </c>
      <c r="B34" s="25">
        <v>0.31818262884005799</v>
      </c>
      <c r="C34" s="25">
        <v>0.25615210320695397</v>
      </c>
      <c r="D34" s="25">
        <v>0.307127366403672</v>
      </c>
      <c r="E34" s="25">
        <v>0.27186381116134301</v>
      </c>
      <c r="F34" s="25">
        <v>0.26560464803866302</v>
      </c>
      <c r="G34" s="25">
        <v>0.31501037118729203</v>
      </c>
      <c r="H34" s="25">
        <v>0.779203753557002</v>
      </c>
      <c r="I34" s="25">
        <v>0.71940087075172798</v>
      </c>
      <c r="J34" s="25">
        <v>0.83390687882866998</v>
      </c>
      <c r="K34" s="25">
        <v>0.56437436401282604</v>
      </c>
      <c r="L34" s="25">
        <v>0.76994918700875803</v>
      </c>
      <c r="M34" s="25">
        <v>1</v>
      </c>
      <c r="N34" s="25">
        <v>0.87429635681893803</v>
      </c>
      <c r="O34" s="25">
        <v>0.74877368996965399</v>
      </c>
      <c r="P34" s="25">
        <v>0.78719849982930701</v>
      </c>
      <c r="Q34" s="25">
        <v>0.75154548824832801</v>
      </c>
      <c r="R34" s="25">
        <v>0.74656447692662098</v>
      </c>
    </row>
    <row r="35" spans="1:18" s="25" customFormat="1" x14ac:dyDescent="0.2">
      <c r="A35" s="24" t="s">
        <v>11</v>
      </c>
      <c r="B35" s="25">
        <v>0.38412254755709302</v>
      </c>
      <c r="C35" s="25">
        <v>0.32055256964662598</v>
      </c>
      <c r="D35" s="25">
        <v>0.36091484470206198</v>
      </c>
      <c r="E35" s="25">
        <v>0.33695989536366</v>
      </c>
      <c r="F35" s="25">
        <v>0.33623766182037701</v>
      </c>
      <c r="G35" s="25">
        <v>0.36955561031262602</v>
      </c>
      <c r="H35" s="25">
        <v>0.76702226505859905</v>
      </c>
      <c r="I35" s="25">
        <v>0.70413949150947897</v>
      </c>
      <c r="J35" s="25">
        <v>0.84198553557742095</v>
      </c>
      <c r="K35" s="25">
        <v>0.52713371154973199</v>
      </c>
      <c r="L35" s="25">
        <v>0.78891073395118105</v>
      </c>
      <c r="M35" s="25">
        <v>0.87429635681893803</v>
      </c>
      <c r="N35" s="25">
        <v>1</v>
      </c>
      <c r="O35" s="25">
        <v>0.72655097119917</v>
      </c>
      <c r="P35" s="25">
        <v>0.75899650533336205</v>
      </c>
      <c r="Q35" s="25">
        <v>0.74143636793914802</v>
      </c>
      <c r="R35" s="25">
        <v>0.73389306203842797</v>
      </c>
    </row>
    <row r="36" spans="1:18" s="25" customFormat="1" x14ac:dyDescent="0.2">
      <c r="A36" s="24" t="s">
        <v>139</v>
      </c>
      <c r="B36" s="25">
        <v>0.34474759326314702</v>
      </c>
      <c r="C36" s="25">
        <v>0.28710690177208498</v>
      </c>
      <c r="D36" s="25">
        <v>0.36003856442218901</v>
      </c>
      <c r="E36" s="25">
        <v>0.29136489720215503</v>
      </c>
      <c r="F36" s="25">
        <v>0.29310215908334802</v>
      </c>
      <c r="G36" s="25">
        <v>0.32711585596908199</v>
      </c>
      <c r="H36" s="25">
        <v>0.765620318615859</v>
      </c>
      <c r="I36" s="25">
        <v>0.74489503554114</v>
      </c>
      <c r="J36" s="25">
        <v>0.70383464822212605</v>
      </c>
      <c r="K36" s="25">
        <v>0.73365517147829495</v>
      </c>
      <c r="L36" s="25">
        <v>0.74188147636615698</v>
      </c>
      <c r="M36" s="25">
        <v>0.74877368996965099</v>
      </c>
      <c r="N36" s="25">
        <v>0.726550971199174</v>
      </c>
      <c r="O36" s="25">
        <v>1</v>
      </c>
      <c r="P36" s="25">
        <v>0.79508140447590703</v>
      </c>
      <c r="Q36" s="25">
        <v>0.72067049099173996</v>
      </c>
      <c r="R36" s="25">
        <v>0.75324621078457898</v>
      </c>
    </row>
    <row r="37" spans="1:18" s="25" customFormat="1" x14ac:dyDescent="0.2">
      <c r="A37" s="24" t="s">
        <v>140</v>
      </c>
      <c r="B37" s="25">
        <v>0.35591754100468398</v>
      </c>
      <c r="C37" s="25">
        <v>0.295294862934532</v>
      </c>
      <c r="D37" s="25">
        <v>0.36694559194514798</v>
      </c>
      <c r="E37" s="25">
        <v>0.30657261436192601</v>
      </c>
      <c r="F37" s="25">
        <v>0.30655962542314202</v>
      </c>
      <c r="G37" s="25">
        <v>0.344277142548296</v>
      </c>
      <c r="H37" s="25">
        <v>0.78298767202389696</v>
      </c>
      <c r="I37" s="25">
        <v>0.76846560050509305</v>
      </c>
      <c r="J37" s="25">
        <v>0.72990292711712501</v>
      </c>
      <c r="K37" s="25">
        <v>0.71601077397660795</v>
      </c>
      <c r="L37" s="25">
        <v>0.75716228781890704</v>
      </c>
      <c r="M37" s="25">
        <v>0.78719849982930601</v>
      </c>
      <c r="N37" s="25">
        <v>0.75899650533336305</v>
      </c>
      <c r="O37" s="25">
        <v>0.79508140447590803</v>
      </c>
      <c r="P37" s="25">
        <v>1</v>
      </c>
      <c r="Q37" s="25">
        <v>0.73965721977389398</v>
      </c>
      <c r="R37" s="25">
        <v>0.75818492895858003</v>
      </c>
    </row>
    <row r="38" spans="1:18" s="25" customFormat="1" x14ac:dyDescent="0.2">
      <c r="A38" s="24" t="s">
        <v>141</v>
      </c>
      <c r="B38" s="25">
        <v>0.36665948673729898</v>
      </c>
      <c r="C38" s="25">
        <v>0.29223418950131302</v>
      </c>
      <c r="D38" s="25">
        <v>0.35131132315994901</v>
      </c>
      <c r="E38" s="25">
        <v>0.31263270568952201</v>
      </c>
      <c r="F38" s="25">
        <v>0.31090127333151402</v>
      </c>
      <c r="G38" s="25">
        <v>0.36483414657637298</v>
      </c>
      <c r="H38" s="25">
        <v>0.72545041485036599</v>
      </c>
      <c r="I38" s="25">
        <v>0.67986588775049495</v>
      </c>
      <c r="J38" s="25">
        <v>0.716800445534297</v>
      </c>
      <c r="K38" s="25">
        <v>0.59410051621953397</v>
      </c>
      <c r="L38" s="25">
        <v>0.70520759492124097</v>
      </c>
      <c r="M38" s="25">
        <v>0.75154548824832601</v>
      </c>
      <c r="N38" s="25">
        <v>0.74143636793915402</v>
      </c>
      <c r="O38" s="25">
        <v>0.72067049099173397</v>
      </c>
      <c r="P38" s="25">
        <v>0.73965721977389398</v>
      </c>
      <c r="Q38" s="25">
        <v>1</v>
      </c>
      <c r="R38" s="25">
        <v>0.77017932322677096</v>
      </c>
    </row>
    <row r="39" spans="1:18" s="25" customFormat="1" x14ac:dyDescent="0.2">
      <c r="A39" s="24" t="s">
        <v>142</v>
      </c>
      <c r="B39" s="25">
        <v>0.36840080474436498</v>
      </c>
      <c r="C39" s="25">
        <v>0.303539822866082</v>
      </c>
      <c r="D39" s="25">
        <v>0.364876979516914</v>
      </c>
      <c r="E39" s="25">
        <v>0.31977626051554298</v>
      </c>
      <c r="F39" s="25">
        <v>0.31775688227964499</v>
      </c>
      <c r="G39" s="25">
        <v>0.35633721463332502</v>
      </c>
      <c r="H39" s="25">
        <v>0.74890508658458199</v>
      </c>
      <c r="I39" s="25">
        <v>0.71296229943881795</v>
      </c>
      <c r="J39" s="25">
        <v>0.73209900343904299</v>
      </c>
      <c r="K39" s="25">
        <v>0.65210271611077697</v>
      </c>
      <c r="L39" s="25">
        <v>0.73223062766787095</v>
      </c>
      <c r="M39" s="25">
        <v>0.74656447692662198</v>
      </c>
      <c r="N39" s="25">
        <v>0.73389306203842897</v>
      </c>
      <c r="O39" s="25">
        <v>0.75324621078458498</v>
      </c>
      <c r="P39" s="25">
        <v>0.75818492895857603</v>
      </c>
      <c r="Q39" s="25">
        <v>0.77017932322676597</v>
      </c>
      <c r="R39" s="25">
        <v>1</v>
      </c>
    </row>
  </sheetData>
  <mergeCells count="2">
    <mergeCell ref="A1:R1"/>
    <mergeCell ref="A21:R2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C1F6-C022-42BF-A6EB-C046A7174928}">
  <dimension ref="A1:H25"/>
  <sheetViews>
    <sheetView topLeftCell="A10" workbookViewId="0">
      <selection activeCell="E23" sqref="E23"/>
    </sheetView>
  </sheetViews>
  <sheetFormatPr defaultRowHeight="14.25" x14ac:dyDescent="0.2"/>
  <cols>
    <col min="1" max="8" width="20.625" customWidth="1"/>
  </cols>
  <sheetData>
    <row r="1" spans="1:8" ht="18" x14ac:dyDescent="0.2">
      <c r="A1" s="7" t="s">
        <v>97</v>
      </c>
      <c r="B1" s="8" t="s">
        <v>98</v>
      </c>
      <c r="C1" s="8" t="s">
        <v>99</v>
      </c>
      <c r="D1" s="8" t="s">
        <v>100</v>
      </c>
      <c r="E1" s="8" t="s">
        <v>101</v>
      </c>
      <c r="F1" s="8" t="s">
        <v>102</v>
      </c>
      <c r="G1" s="8" t="s">
        <v>103</v>
      </c>
      <c r="H1" s="8" t="s">
        <v>104</v>
      </c>
    </row>
    <row r="2" spans="1:8" ht="20.25" x14ac:dyDescent="0.2">
      <c r="A2" s="9" t="s">
        <v>1</v>
      </c>
      <c r="B2" s="3">
        <v>9017</v>
      </c>
      <c r="C2" s="3">
        <v>25538</v>
      </c>
      <c r="D2" s="3">
        <v>1758935</v>
      </c>
      <c r="E2" s="3">
        <v>5.1263975075827098E-3</v>
      </c>
      <c r="F2" s="3">
        <v>1.45190129254349E-2</v>
      </c>
      <c r="G2" s="3">
        <v>0.26094631746491098</v>
      </c>
      <c r="H2" s="3">
        <v>0.73905368253508896</v>
      </c>
    </row>
    <row r="3" spans="1:8" ht="20.25" x14ac:dyDescent="0.2">
      <c r="A3" s="9" t="s">
        <v>2</v>
      </c>
      <c r="B3" s="3">
        <v>5280</v>
      </c>
      <c r="C3" s="3">
        <v>16529</v>
      </c>
      <c r="D3" s="3">
        <v>1476860</v>
      </c>
      <c r="E3" s="3">
        <v>3.5751526888127502E-3</v>
      </c>
      <c r="F3" s="3">
        <v>1.1191988407838201E-2</v>
      </c>
      <c r="G3" s="3">
        <v>0.24210188454307799</v>
      </c>
      <c r="H3" s="3">
        <v>0.75789811545692098</v>
      </c>
    </row>
    <row r="4" spans="1:8" ht="20.25" x14ac:dyDescent="0.2">
      <c r="A4" s="9" t="s">
        <v>3</v>
      </c>
      <c r="B4" s="3">
        <v>5983</v>
      </c>
      <c r="C4" s="3">
        <v>16232</v>
      </c>
      <c r="D4" s="3">
        <v>1588571</v>
      </c>
      <c r="E4" s="3">
        <v>3.76627799449945E-3</v>
      </c>
      <c r="F4" s="3">
        <v>1.02179883681623E-2</v>
      </c>
      <c r="G4" s="3">
        <v>0.26932252982219201</v>
      </c>
      <c r="H4" s="3">
        <v>0.73067747017780704</v>
      </c>
    </row>
    <row r="5" spans="1:8" ht="20.25" x14ac:dyDescent="0.2">
      <c r="A5" s="9">
        <v>17173</v>
      </c>
      <c r="B5" s="3">
        <v>5402</v>
      </c>
      <c r="C5" s="3">
        <v>12227</v>
      </c>
      <c r="D5" s="3">
        <v>1592480</v>
      </c>
      <c r="E5" s="3">
        <v>3.3921933085501801E-3</v>
      </c>
      <c r="F5" s="3">
        <v>7.6779614186677303E-3</v>
      </c>
      <c r="G5" s="3">
        <v>0.30642691020477603</v>
      </c>
      <c r="H5" s="3">
        <v>0.69357308979522303</v>
      </c>
    </row>
    <row r="6" spans="1:8" ht="20.25" x14ac:dyDescent="0.2">
      <c r="A6" s="9">
        <v>178</v>
      </c>
      <c r="B6" s="3">
        <v>4505</v>
      </c>
      <c r="C6" s="3">
        <v>6722</v>
      </c>
      <c r="D6" s="3">
        <v>1633257</v>
      </c>
      <c r="E6" s="3">
        <v>2.75829217324646E-3</v>
      </c>
      <c r="F6" s="3">
        <v>4.1157025501804001E-3</v>
      </c>
      <c r="G6" s="3">
        <v>0.40126480805201697</v>
      </c>
      <c r="H6" s="3">
        <v>0.59873519194798197</v>
      </c>
    </row>
    <row r="7" spans="1:8" ht="20.25" x14ac:dyDescent="0.2">
      <c r="A7" s="9" t="s">
        <v>4</v>
      </c>
      <c r="B7" s="3">
        <v>15200</v>
      </c>
      <c r="C7" s="3">
        <v>23072</v>
      </c>
      <c r="D7" s="3">
        <v>2162394</v>
      </c>
      <c r="E7" s="3">
        <v>7.0292462890666502E-3</v>
      </c>
      <c r="F7" s="3">
        <v>1.06696559461411E-2</v>
      </c>
      <c r="G7" s="3">
        <v>0.39715719063545102</v>
      </c>
      <c r="H7" s="3">
        <v>0.60284280936454804</v>
      </c>
    </row>
    <row r="8" spans="1:8" ht="20.25" x14ac:dyDescent="0.2">
      <c r="A8" s="10" t="s">
        <v>5</v>
      </c>
      <c r="B8" s="3">
        <v>74054</v>
      </c>
      <c r="C8" s="3">
        <v>147301</v>
      </c>
      <c r="D8" s="3">
        <v>1952551</v>
      </c>
      <c r="E8" s="3">
        <v>3.79267942297025E-2</v>
      </c>
      <c r="F8" s="3">
        <v>7.5440282993888497E-2</v>
      </c>
      <c r="G8" s="3">
        <v>0.33454857581712599</v>
      </c>
      <c r="H8" s="3">
        <v>0.66545142418287295</v>
      </c>
    </row>
    <row r="9" spans="1:8" ht="20.25" x14ac:dyDescent="0.2">
      <c r="A9" s="10" t="s">
        <v>6</v>
      </c>
      <c r="B9" s="3">
        <v>82509</v>
      </c>
      <c r="C9" s="3">
        <v>139046</v>
      </c>
      <c r="D9" s="3">
        <v>2703198</v>
      </c>
      <c r="E9" s="3">
        <v>3.05227364033267E-2</v>
      </c>
      <c r="F9" s="3">
        <v>5.1437593546606597E-2</v>
      </c>
      <c r="G9" s="3">
        <v>0.37240865699261999</v>
      </c>
      <c r="H9" s="3">
        <v>0.62759134300737895</v>
      </c>
    </row>
    <row r="10" spans="1:8" ht="20.25" x14ac:dyDescent="0.2">
      <c r="A10" s="10" t="s">
        <v>7</v>
      </c>
      <c r="B10" s="3">
        <v>58499</v>
      </c>
      <c r="C10" s="3">
        <v>264256</v>
      </c>
      <c r="D10" s="3">
        <v>1747683</v>
      </c>
      <c r="E10" s="3">
        <v>3.3472317348168898E-2</v>
      </c>
      <c r="F10" s="3">
        <v>0.151203622167177</v>
      </c>
      <c r="G10" s="3">
        <v>0.181248934950659</v>
      </c>
      <c r="H10" s="3">
        <v>0.81875106504934003</v>
      </c>
    </row>
    <row r="11" spans="1:8" ht="20.25" x14ac:dyDescent="0.2">
      <c r="A11" s="10" t="s">
        <v>8</v>
      </c>
      <c r="B11" s="3">
        <v>43428</v>
      </c>
      <c r="C11" s="3">
        <v>107852</v>
      </c>
      <c r="D11" s="3">
        <v>2437523</v>
      </c>
      <c r="E11" s="3">
        <v>1.7816447270446199E-2</v>
      </c>
      <c r="F11" s="3">
        <v>4.4246556853002002E-2</v>
      </c>
      <c r="G11" s="3">
        <v>0.28707033315705899</v>
      </c>
      <c r="H11" s="3">
        <v>0.71292966684294001</v>
      </c>
    </row>
    <row r="12" spans="1:8" ht="20.25" x14ac:dyDescent="0.2">
      <c r="A12" s="10" t="s">
        <v>9</v>
      </c>
      <c r="B12" s="3">
        <v>67129</v>
      </c>
      <c r="C12" s="3">
        <v>178475</v>
      </c>
      <c r="D12" s="3">
        <v>1841703</v>
      </c>
      <c r="E12" s="3">
        <v>3.6449416654042402E-2</v>
      </c>
      <c r="F12" s="3">
        <v>9.6907590420388004E-2</v>
      </c>
      <c r="G12" s="3">
        <v>0.27332209573133898</v>
      </c>
      <c r="H12" s="3">
        <v>0.72667790426865997</v>
      </c>
    </row>
    <row r="13" spans="1:8" ht="20.25" x14ac:dyDescent="0.2">
      <c r="A13" s="11" t="s">
        <v>10</v>
      </c>
      <c r="B13" s="3">
        <v>85121</v>
      </c>
      <c r="C13" s="3">
        <v>269590</v>
      </c>
      <c r="D13" s="3">
        <v>2075823</v>
      </c>
      <c r="E13" s="3">
        <v>4.10059046460126E-2</v>
      </c>
      <c r="F13" s="3">
        <v>0.12987138113413299</v>
      </c>
      <c r="G13" s="3">
        <v>0.239972822946003</v>
      </c>
      <c r="H13" s="3">
        <v>0.76002717705399603</v>
      </c>
    </row>
    <row r="14" spans="1:8" ht="20.25" x14ac:dyDescent="0.2">
      <c r="A14" s="11" t="s">
        <v>11</v>
      </c>
      <c r="B14" s="3">
        <v>59967</v>
      </c>
      <c r="C14" s="3">
        <v>235245</v>
      </c>
      <c r="D14" s="3">
        <v>1813348</v>
      </c>
      <c r="E14" s="3">
        <v>3.3069769288630702E-2</v>
      </c>
      <c r="F14" s="3">
        <v>0.129729649245484</v>
      </c>
      <c r="G14" s="3">
        <v>0.203131986504613</v>
      </c>
      <c r="H14" s="3">
        <v>0.79686801349538605</v>
      </c>
    </row>
    <row r="15" spans="1:8" ht="20.25" x14ac:dyDescent="0.2">
      <c r="A15" s="11" t="s">
        <v>139</v>
      </c>
      <c r="B15" s="3">
        <v>81887</v>
      </c>
      <c r="C15" s="3">
        <v>158600</v>
      </c>
      <c r="D15" s="3">
        <v>2222436</v>
      </c>
      <c r="E15" s="3">
        <v>3.6845605452755399E-2</v>
      </c>
      <c r="F15" s="3">
        <v>7.1363134866425801E-2</v>
      </c>
      <c r="G15" s="3">
        <v>0.34050489215633201</v>
      </c>
      <c r="H15" s="3">
        <v>0.65949510784366705</v>
      </c>
    </row>
    <row r="16" spans="1:8" ht="20.25" x14ac:dyDescent="0.2">
      <c r="A16" s="12" t="s">
        <v>140</v>
      </c>
      <c r="B16" s="3">
        <v>59877</v>
      </c>
      <c r="C16" s="3">
        <v>173397</v>
      </c>
      <c r="D16" s="3">
        <v>2352399</v>
      </c>
      <c r="E16" s="3">
        <v>2.54535901435088E-2</v>
      </c>
      <c r="F16" s="3">
        <v>7.3710709790303405E-2</v>
      </c>
      <c r="G16" s="3">
        <v>0.25668098459322503</v>
      </c>
      <c r="H16" s="3">
        <v>0.74331901540677403</v>
      </c>
    </row>
    <row r="17" spans="1:8" ht="20.25" x14ac:dyDescent="0.2">
      <c r="A17" s="12" t="s">
        <v>141</v>
      </c>
      <c r="B17" s="3">
        <v>116448</v>
      </c>
      <c r="C17" s="3">
        <v>200570</v>
      </c>
      <c r="D17" s="3">
        <v>2021984</v>
      </c>
      <c r="E17" s="3">
        <v>5.7590960165856901E-2</v>
      </c>
      <c r="F17" s="3">
        <v>9.9194652381027704E-2</v>
      </c>
      <c r="G17" s="3">
        <v>0.36732299112353201</v>
      </c>
      <c r="H17" s="3">
        <v>0.63267700887646705</v>
      </c>
    </row>
    <row r="18" spans="1:8" ht="20.25" x14ac:dyDescent="0.2">
      <c r="A18" s="12" t="s">
        <v>142</v>
      </c>
      <c r="B18" s="3">
        <v>100269</v>
      </c>
      <c r="C18" s="3">
        <v>166546</v>
      </c>
      <c r="D18" s="3">
        <v>1979009</v>
      </c>
      <c r="E18" s="3">
        <v>5.06662678138401E-2</v>
      </c>
      <c r="F18" s="3">
        <v>8.4156262048328198E-2</v>
      </c>
      <c r="G18" s="3">
        <v>0.37579971141052698</v>
      </c>
      <c r="H18" s="3">
        <v>0.62420028858947196</v>
      </c>
    </row>
    <row r="20" spans="1:8" ht="20.25" x14ac:dyDescent="0.2">
      <c r="A20" s="12" t="s">
        <v>188</v>
      </c>
      <c r="E20" s="23">
        <f>AVERAGE(E2:E18)*100</f>
        <v>2.5086315845767615</v>
      </c>
      <c r="F20" s="23">
        <f>AVERAGE(F2:F18)*100</f>
        <v>6.26855144154817</v>
      </c>
    </row>
    <row r="22" spans="1:8" x14ac:dyDescent="0.2">
      <c r="A22" s="4"/>
    </row>
    <row r="23" spans="1:8" x14ac:dyDescent="0.2">
      <c r="A23" s="4"/>
    </row>
    <row r="24" spans="1:8" x14ac:dyDescent="0.2">
      <c r="A24" s="4"/>
    </row>
    <row r="25" spans="1:8" x14ac:dyDescent="0.2">
      <c r="A25" s="4"/>
    </row>
  </sheetData>
  <phoneticPr fontId="1" type="noConversion"/>
  <conditionalFormatting sqref="B2:C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{78D0B37D-5F94-41DF-ACC2-F2A659264DD1}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D0B37D-5F94-41DF-ACC2-F2A659264D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B2:C18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AE11E-D361-4C65-AC5A-0A6FA231978F}">
  <dimension ref="A1:J34"/>
  <sheetViews>
    <sheetView workbookViewId="0">
      <selection activeCell="C29" sqref="C29"/>
    </sheetView>
  </sheetViews>
  <sheetFormatPr defaultColWidth="16.625" defaultRowHeight="14.25" x14ac:dyDescent="0.2"/>
  <cols>
    <col min="1" max="7" width="20.625" style="2" customWidth="1"/>
    <col min="8" max="8" width="30.25" style="2" customWidth="1"/>
    <col min="9" max="9" width="20.625" style="2" customWidth="1"/>
    <col min="11" max="16384" width="16.625" style="2"/>
  </cols>
  <sheetData>
    <row r="1" spans="1:10" x14ac:dyDescent="0.2">
      <c r="A1" s="20" t="s">
        <v>50</v>
      </c>
      <c r="B1" s="20" t="s">
        <v>51</v>
      </c>
      <c r="C1" s="20" t="s">
        <v>66</v>
      </c>
      <c r="D1" s="20" t="s">
        <v>53</v>
      </c>
      <c r="E1" s="20" t="s">
        <v>55</v>
      </c>
      <c r="F1" s="20" t="s">
        <v>54</v>
      </c>
      <c r="G1" s="20" t="s">
        <v>56</v>
      </c>
      <c r="H1" s="20" t="s">
        <v>67</v>
      </c>
      <c r="I1" s="20" t="s">
        <v>52</v>
      </c>
    </row>
    <row r="2" spans="1:10" x14ac:dyDescent="0.2">
      <c r="A2" s="21" t="s">
        <v>57</v>
      </c>
      <c r="B2" s="21">
        <v>0.93318256812169398</v>
      </c>
      <c r="C2" s="21">
        <v>0.87110851828872604</v>
      </c>
      <c r="D2" s="21">
        <v>0.83018344599892302</v>
      </c>
      <c r="E2" s="21">
        <v>0.607431528024303</v>
      </c>
      <c r="F2" s="21">
        <v>0.28767380269256398</v>
      </c>
      <c r="G2" s="21">
        <v>0.80311398879033002</v>
      </c>
      <c r="H2" s="21">
        <v>0.68374316562472404</v>
      </c>
      <c r="I2" s="21">
        <v>0.328528583438566</v>
      </c>
    </row>
    <row r="3" spans="1:10" x14ac:dyDescent="0.2">
      <c r="A3" s="21" t="s">
        <v>58</v>
      </c>
      <c r="B3" s="21">
        <v>0.86202400904967702</v>
      </c>
      <c r="C3" s="21">
        <v>0.84617375790652005</v>
      </c>
      <c r="D3" s="21">
        <v>0.35103547238641097</v>
      </c>
      <c r="E3" s="21">
        <v>0.15248314049737199</v>
      </c>
      <c r="F3" s="21">
        <v>0.290865362258728</v>
      </c>
      <c r="G3" s="21">
        <v>0.43134333572130901</v>
      </c>
      <c r="H3" s="21">
        <v>0.40468942484682502</v>
      </c>
      <c r="I3" s="21">
        <v>0.18208859914339601</v>
      </c>
      <c r="J3" s="2"/>
    </row>
    <row r="4" spans="1:10" x14ac:dyDescent="0.2">
      <c r="A4" s="21" t="s">
        <v>60</v>
      </c>
      <c r="B4" s="21">
        <v>0.82219152701570597</v>
      </c>
      <c r="C4" s="21">
        <v>0.81499815195706005</v>
      </c>
      <c r="D4" s="21">
        <v>0.33841088031538902</v>
      </c>
      <c r="E4" s="21">
        <v>0.15302728380563599</v>
      </c>
      <c r="F4" s="21">
        <v>0.32328523697606298</v>
      </c>
      <c r="G4" s="21">
        <v>0.29243823850891798</v>
      </c>
      <c r="H4" s="21">
        <v>0.41261393715197298</v>
      </c>
      <c r="I4" s="21">
        <v>0.20376251857915401</v>
      </c>
      <c r="J4" s="2"/>
    </row>
    <row r="5" spans="1:10" x14ac:dyDescent="0.2">
      <c r="A5" s="21" t="s">
        <v>158</v>
      </c>
      <c r="B5" s="21">
        <v>0.86917481658645301</v>
      </c>
      <c r="C5" s="21">
        <v>0.83917150962297404</v>
      </c>
      <c r="D5" s="21">
        <v>0.31336120764589998</v>
      </c>
      <c r="E5" s="21">
        <v>0.13870890648822001</v>
      </c>
      <c r="F5" s="21">
        <v>0.29881752296001002</v>
      </c>
      <c r="G5" s="21">
        <v>0.29110351540204599</v>
      </c>
      <c r="H5" s="21">
        <v>0.36926604688722803</v>
      </c>
      <c r="I5" s="21">
        <v>0.219688811649388</v>
      </c>
      <c r="J5" s="2"/>
    </row>
    <row r="6" spans="1:10" x14ac:dyDescent="0.2">
      <c r="A6" s="21" t="s">
        <v>61</v>
      </c>
      <c r="B6" s="21">
        <v>0.75144665774333697</v>
      </c>
      <c r="C6" s="21">
        <v>0.81181394185994904</v>
      </c>
      <c r="D6" s="21">
        <v>0.34383700715193599</v>
      </c>
      <c r="E6" s="21">
        <v>0.17836782938578699</v>
      </c>
      <c r="F6" s="21">
        <v>9.7308402668733099E-2</v>
      </c>
      <c r="G6" s="21">
        <v>0.41087795615107597</v>
      </c>
      <c r="H6" s="21">
        <v>0.52672331348174395</v>
      </c>
      <c r="I6" s="21">
        <v>0.23700512235322299</v>
      </c>
      <c r="J6" s="2"/>
    </row>
    <row r="7" spans="1:10" x14ac:dyDescent="0.2">
      <c r="A7" s="21" t="s">
        <v>59</v>
      </c>
      <c r="B7" s="21">
        <v>0.93868284521527801</v>
      </c>
      <c r="C7" s="21">
        <v>0.93306015445186197</v>
      </c>
      <c r="D7" s="21">
        <v>0.65521719637606701</v>
      </c>
      <c r="E7" s="21">
        <v>0.436662894088508</v>
      </c>
      <c r="F7" s="21">
        <v>0.240052887864068</v>
      </c>
      <c r="G7" s="21">
        <v>0.35363813544046302</v>
      </c>
      <c r="H7" s="21">
        <v>0.58089081700407896</v>
      </c>
      <c r="I7" s="21">
        <v>0.19804300409283401</v>
      </c>
      <c r="J7" s="2"/>
    </row>
    <row r="8" spans="1:10" x14ac:dyDescent="0.2">
      <c r="A8" s="21" t="s">
        <v>62</v>
      </c>
      <c r="B8" s="21">
        <v>0.86939609407873797</v>
      </c>
      <c r="C8" s="21">
        <v>0.87302053492008003</v>
      </c>
      <c r="D8" s="21">
        <v>0.658353201121331</v>
      </c>
      <c r="E8" s="21">
        <v>0.41814220805645802</v>
      </c>
      <c r="F8" s="21">
        <v>0.282590157709595</v>
      </c>
      <c r="G8" s="21">
        <v>0.30648860973806402</v>
      </c>
      <c r="H8" s="21">
        <v>0.51900085436106602</v>
      </c>
      <c r="I8" s="21">
        <v>0.204482414822798</v>
      </c>
      <c r="J8" s="2"/>
    </row>
    <row r="9" spans="1:10" x14ac:dyDescent="0.2">
      <c r="A9" s="21" t="s">
        <v>159</v>
      </c>
      <c r="B9" s="21">
        <v>0.92000931808789799</v>
      </c>
      <c r="C9" s="21">
        <v>0.91156292244661496</v>
      </c>
      <c r="D9" s="21">
        <v>0.59269838939461295</v>
      </c>
      <c r="E9" s="21">
        <v>0.37320483385053299</v>
      </c>
      <c r="F9" s="21">
        <v>0.20378921849742701</v>
      </c>
      <c r="G9" s="21">
        <v>0.316385658324144</v>
      </c>
      <c r="H9" s="21">
        <v>0.54142280623863903</v>
      </c>
      <c r="I9" s="21">
        <v>0.21649361108533099</v>
      </c>
      <c r="J9" s="2"/>
    </row>
    <row r="10" spans="1:10" x14ac:dyDescent="0.2">
      <c r="A10" s="21" t="s">
        <v>63</v>
      </c>
      <c r="B10" s="21">
        <v>0.80450745683773195</v>
      </c>
      <c r="C10" s="21">
        <v>0.83053677930738501</v>
      </c>
      <c r="D10" s="21">
        <v>0.42761472006433099</v>
      </c>
      <c r="E10" s="21">
        <v>0.27215315068002099</v>
      </c>
      <c r="F10" s="21">
        <v>8.6598597063099497E-2</v>
      </c>
      <c r="G10" s="21">
        <v>0.46983793510413602</v>
      </c>
      <c r="H10" s="21">
        <v>0.59511987546803202</v>
      </c>
      <c r="I10" s="21">
        <v>0.24343741792778301</v>
      </c>
      <c r="J10" s="2"/>
    </row>
    <row r="11" spans="1:10" x14ac:dyDescent="0.2">
      <c r="A11" s="21" t="s">
        <v>64</v>
      </c>
      <c r="B11" s="21">
        <v>0.94486483541446997</v>
      </c>
      <c r="C11" s="21">
        <v>0.93740808247532104</v>
      </c>
      <c r="D11" s="21">
        <v>0.69155409837408699</v>
      </c>
      <c r="E11" s="21">
        <v>0.48956104182000698</v>
      </c>
      <c r="F11" s="21">
        <v>0.23911890593755</v>
      </c>
      <c r="G11" s="21">
        <v>0.402987834728737</v>
      </c>
      <c r="H11" s="21">
        <v>0.56626449921083299</v>
      </c>
      <c r="I11" s="21">
        <v>0.219236042303073</v>
      </c>
      <c r="J11" s="2"/>
    </row>
    <row r="12" spans="1:10" x14ac:dyDescent="0.2">
      <c r="A12" s="21" t="s">
        <v>65</v>
      </c>
      <c r="B12" s="21">
        <v>0.94920865857390302</v>
      </c>
      <c r="C12" s="21">
        <v>0.93717322897316602</v>
      </c>
      <c r="D12" s="21">
        <v>0.72713821725817795</v>
      </c>
      <c r="E12" s="21">
        <v>0.51509850639098498</v>
      </c>
      <c r="F12" s="21">
        <v>0.31053011072752201</v>
      </c>
      <c r="G12" s="21">
        <v>0.43640523111864399</v>
      </c>
      <c r="H12" s="21">
        <v>0.59261516250761803</v>
      </c>
      <c r="I12" s="21">
        <v>0.250115080469617</v>
      </c>
      <c r="J12" s="2"/>
    </row>
    <row r="13" spans="1:10" x14ac:dyDescent="0.2">
      <c r="A13" s="21" t="s">
        <v>160</v>
      </c>
      <c r="B13" s="21">
        <v>0.93283721988985902</v>
      </c>
      <c r="C13" s="21">
        <v>0.92258631109603995</v>
      </c>
      <c r="D13" s="21">
        <v>0.63289470910133305</v>
      </c>
      <c r="E13" s="21">
        <v>0.414712216658912</v>
      </c>
      <c r="F13" s="21">
        <v>0.193030337792339</v>
      </c>
      <c r="G13" s="21">
        <v>0.37878509383832998</v>
      </c>
      <c r="H13" s="21">
        <v>0.56654547753523399</v>
      </c>
      <c r="I13" s="21">
        <v>0.22757879576086901</v>
      </c>
      <c r="J13" s="2"/>
    </row>
    <row r="14" spans="1:10" x14ac:dyDescent="0.2">
      <c r="A14" s="21" t="s">
        <v>161</v>
      </c>
      <c r="B14" s="21">
        <v>0.84913179818729101</v>
      </c>
      <c r="C14" s="21">
        <v>0.80390552547448602</v>
      </c>
      <c r="D14" s="21">
        <v>0.37393721576057198</v>
      </c>
      <c r="E14" s="21">
        <v>0.18746232342542801</v>
      </c>
      <c r="F14" s="21">
        <v>8.8066920001975593E-2</v>
      </c>
      <c r="G14" s="21">
        <v>0.36456301570858202</v>
      </c>
      <c r="H14" s="21">
        <v>0.49091189810630198</v>
      </c>
      <c r="I14" s="21">
        <v>0.29794349967675599</v>
      </c>
      <c r="J14" s="2"/>
    </row>
    <row r="15" spans="1:10" x14ac:dyDescent="0.2">
      <c r="A15" s="21" t="s">
        <v>162</v>
      </c>
      <c r="B15" s="21">
        <v>0.950845130553855</v>
      </c>
      <c r="C15" s="21">
        <v>0.93247077031719094</v>
      </c>
      <c r="D15" s="21">
        <v>0.64490303824516404</v>
      </c>
      <c r="E15" s="21">
        <v>0.425099079507684</v>
      </c>
      <c r="F15" s="21">
        <v>0.13952593928499901</v>
      </c>
      <c r="G15" s="21">
        <v>0.41137315836731903</v>
      </c>
      <c r="H15" s="21">
        <v>0.59406428889038598</v>
      </c>
      <c r="I15" s="21">
        <v>0.235692386685496</v>
      </c>
      <c r="J15" s="2"/>
    </row>
    <row r="16" spans="1:10" x14ac:dyDescent="0.2">
      <c r="A16" s="21" t="s">
        <v>163</v>
      </c>
      <c r="B16" s="21">
        <v>0.94230292899889501</v>
      </c>
      <c r="C16" s="21">
        <v>0.92499208289175305</v>
      </c>
      <c r="D16" s="21">
        <v>0.66785304268764401</v>
      </c>
      <c r="E16" s="21">
        <v>0.40353057788247199</v>
      </c>
      <c r="F16" s="21">
        <v>0.193610310533464</v>
      </c>
      <c r="G16" s="21">
        <v>0.41773468075182602</v>
      </c>
      <c r="H16" s="21">
        <v>0.55660931323840401</v>
      </c>
      <c r="I16" s="21">
        <v>0.25824147973504902</v>
      </c>
      <c r="J16" s="2"/>
    </row>
    <row r="17" spans="1:10" x14ac:dyDescent="0.2">
      <c r="A17" s="21" t="s">
        <v>164</v>
      </c>
      <c r="B17" s="21">
        <v>0.94813420708502605</v>
      </c>
      <c r="C17" s="21">
        <v>0.92556368692851698</v>
      </c>
      <c r="D17" s="21">
        <v>0.65615834357389702</v>
      </c>
      <c r="E17" s="21">
        <v>0.42345549322461201</v>
      </c>
      <c r="F17" s="21">
        <v>0.14131892730060999</v>
      </c>
      <c r="G17" s="21">
        <v>0.44076932764600202</v>
      </c>
      <c r="H17" s="21">
        <v>0.67552562840219299</v>
      </c>
      <c r="I17" s="21">
        <v>0.29831610872407799</v>
      </c>
      <c r="J17" s="2"/>
    </row>
    <row r="19" spans="1:10" ht="14.25" customHeight="1" x14ac:dyDescent="0.2">
      <c r="A19" s="33" t="s">
        <v>186</v>
      </c>
      <c r="B19" s="34" t="s">
        <v>165</v>
      </c>
      <c r="C19" s="34"/>
      <c r="D19" s="34" t="s">
        <v>166</v>
      </c>
      <c r="E19" s="34" t="s">
        <v>167</v>
      </c>
      <c r="F19" s="34" t="s">
        <v>168</v>
      </c>
      <c r="G19" s="34" t="s">
        <v>169</v>
      </c>
      <c r="H19" s="34" t="s">
        <v>170</v>
      </c>
      <c r="I19" s="34" t="s">
        <v>171</v>
      </c>
      <c r="J19" s="2"/>
    </row>
    <row r="20" spans="1:10" x14ac:dyDescent="0.2">
      <c r="A20" s="33"/>
      <c r="B20" s="34"/>
      <c r="C20" s="34"/>
      <c r="D20" s="34"/>
      <c r="E20" s="34"/>
      <c r="F20" s="34"/>
      <c r="G20" s="34"/>
      <c r="H20" s="34"/>
      <c r="I20" s="34"/>
      <c r="J20" s="2"/>
    </row>
    <row r="21" spans="1:10" x14ac:dyDescent="0.2">
      <c r="A21" s="33"/>
      <c r="B21" s="34"/>
      <c r="C21" s="34"/>
      <c r="D21" s="34"/>
      <c r="E21" s="34"/>
      <c r="F21" s="34"/>
      <c r="G21" s="34"/>
      <c r="H21" s="34"/>
      <c r="I21" s="34"/>
      <c r="J21" s="2"/>
    </row>
    <row r="22" spans="1:10" x14ac:dyDescent="0.2">
      <c r="A22" s="33"/>
      <c r="B22" s="34"/>
      <c r="C22" s="34"/>
      <c r="D22" s="34"/>
      <c r="E22" s="34"/>
      <c r="F22" s="34"/>
      <c r="G22" s="34"/>
      <c r="H22" s="34"/>
      <c r="I22" s="34"/>
      <c r="J22" s="2"/>
    </row>
    <row r="23" spans="1:10" x14ac:dyDescent="0.2">
      <c r="A23" s="33"/>
      <c r="B23" s="34"/>
      <c r="C23" s="34"/>
      <c r="D23" s="34"/>
      <c r="E23" s="34"/>
      <c r="F23" s="34"/>
      <c r="G23" s="34"/>
      <c r="H23" s="34"/>
      <c r="I23" s="34"/>
      <c r="J23" s="2"/>
    </row>
    <row r="24" spans="1:10" x14ac:dyDescent="0.2">
      <c r="A24" s="33"/>
      <c r="B24" s="34"/>
      <c r="C24" s="34"/>
      <c r="D24" s="34"/>
      <c r="E24" s="34"/>
      <c r="F24" s="34"/>
      <c r="G24" s="34"/>
      <c r="H24" s="34"/>
      <c r="I24" s="34"/>
      <c r="J24" s="2"/>
    </row>
    <row r="25" spans="1:10" x14ac:dyDescent="0.2">
      <c r="A25" s="33"/>
      <c r="B25" s="34"/>
      <c r="C25" s="34"/>
      <c r="D25" s="34"/>
      <c r="E25" s="34"/>
      <c r="F25" s="34"/>
      <c r="G25" s="34"/>
      <c r="H25" s="34"/>
      <c r="I25" s="34"/>
      <c r="J25" s="2"/>
    </row>
    <row r="26" spans="1:10" x14ac:dyDescent="0.2">
      <c r="A26" s="33"/>
      <c r="B26" s="34"/>
      <c r="C26" s="34"/>
      <c r="D26" s="34"/>
      <c r="E26" s="34"/>
      <c r="F26" s="34"/>
      <c r="G26" s="34"/>
      <c r="H26" s="34"/>
      <c r="I26" s="34"/>
      <c r="J26" s="2"/>
    </row>
    <row r="27" spans="1:10" x14ac:dyDescent="0.2">
      <c r="J27" s="2"/>
    </row>
    <row r="28" spans="1:10" x14ac:dyDescent="0.2">
      <c r="J28" s="2"/>
    </row>
    <row r="29" spans="1:10" x14ac:dyDescent="0.2">
      <c r="J29" s="2"/>
    </row>
    <row r="30" spans="1:10" x14ac:dyDescent="0.2">
      <c r="J30" s="2"/>
    </row>
    <row r="31" spans="1:10" x14ac:dyDescent="0.2">
      <c r="J31" s="2"/>
    </row>
    <row r="32" spans="1:10" x14ac:dyDescent="0.2">
      <c r="J32" s="2"/>
    </row>
    <row r="33" spans="10:10" x14ac:dyDescent="0.2">
      <c r="J33" s="2"/>
    </row>
    <row r="34" spans="10:10" x14ac:dyDescent="0.2">
      <c r="J34" s="2"/>
    </row>
  </sheetData>
  <mergeCells count="8">
    <mergeCell ref="A19:A26"/>
    <mergeCell ref="G19:G26"/>
    <mergeCell ref="H19:H26"/>
    <mergeCell ref="B19:C26"/>
    <mergeCell ref="I19:I26"/>
    <mergeCell ref="D19:D26"/>
    <mergeCell ref="F19:F26"/>
    <mergeCell ref="E19:E2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02D1-F0D5-4B2F-A6B6-6ED6191A1A27}">
  <dimension ref="A1:R5"/>
  <sheetViews>
    <sheetView topLeftCell="B1" workbookViewId="0">
      <selection activeCell="B2" sqref="B2"/>
    </sheetView>
  </sheetViews>
  <sheetFormatPr defaultColWidth="12.625" defaultRowHeight="14.25" x14ac:dyDescent="0.2"/>
  <cols>
    <col min="1" max="1" width="24.625" customWidth="1"/>
  </cols>
  <sheetData>
    <row r="1" spans="1:18" s="16" customFormat="1" x14ac:dyDescent="0.2">
      <c r="B1" s="16" t="s">
        <v>127</v>
      </c>
      <c r="C1" s="16" t="s">
        <v>128</v>
      </c>
      <c r="D1" s="16" t="s">
        <v>129</v>
      </c>
      <c r="E1" s="16" t="s">
        <v>130</v>
      </c>
      <c r="F1" s="16" t="s">
        <v>136</v>
      </c>
      <c r="G1" s="16" t="s">
        <v>137</v>
      </c>
      <c r="H1" s="16" t="s">
        <v>131</v>
      </c>
      <c r="I1" s="16" t="s">
        <v>132</v>
      </c>
      <c r="J1" s="16" t="s">
        <v>133</v>
      </c>
      <c r="K1" s="16" t="s">
        <v>134</v>
      </c>
      <c r="L1" s="16" t="s">
        <v>135</v>
      </c>
      <c r="M1" s="16" t="s">
        <v>83</v>
      </c>
      <c r="N1" s="16" t="s">
        <v>85</v>
      </c>
      <c r="O1" s="16">
        <v>178</v>
      </c>
      <c r="P1" s="16">
        <v>17173</v>
      </c>
      <c r="Q1" s="16" t="s">
        <v>93</v>
      </c>
      <c r="R1" s="16" t="s">
        <v>88</v>
      </c>
    </row>
    <row r="2" spans="1:18" x14ac:dyDescent="0.2">
      <c r="A2" s="23" t="s">
        <v>190</v>
      </c>
      <c r="B2">
        <v>1.30486582575313E-3</v>
      </c>
      <c r="C2">
        <v>2.24717739981586E-3</v>
      </c>
      <c r="D2">
        <v>2.6739131786609198E-3</v>
      </c>
      <c r="E2">
        <v>1.9671781329812402E-3</v>
      </c>
      <c r="F2">
        <v>1.17964170675207E-3</v>
      </c>
      <c r="G2">
        <v>1.5685038424591701E-3</v>
      </c>
      <c r="H2">
        <v>2.20316480677455E-3</v>
      </c>
      <c r="I2">
        <v>1.2353718565053301E-3</v>
      </c>
      <c r="J2">
        <v>1.32642928074904E-3</v>
      </c>
      <c r="K2">
        <v>2.654412385212E-3</v>
      </c>
      <c r="L2">
        <v>2.0411927451583099E-3</v>
      </c>
      <c r="M2">
        <v>2.4620910394369003E-4</v>
      </c>
      <c r="N2">
        <v>6.9947255988052196E-4</v>
      </c>
      <c r="O2">
        <v>7.4821646076213603E-4</v>
      </c>
      <c r="P2">
        <v>4.2874575376801498E-4</v>
      </c>
      <c r="Q2">
        <v>1.75381917201273E-4</v>
      </c>
      <c r="R2">
        <v>7.1235218692121296E-4</v>
      </c>
    </row>
    <row r="3" spans="1:18" x14ac:dyDescent="0.2">
      <c r="A3" s="22" t="s">
        <v>187</v>
      </c>
      <c r="B3" s="35">
        <f>AVERAGE(B2:L2)</f>
        <v>1.8547137418928746E-3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>
        <f>AVERAGE(M2:R2)</f>
        <v>5.0172966374614151E-4</v>
      </c>
      <c r="N3" s="35"/>
      <c r="O3" s="35"/>
      <c r="P3" s="35"/>
      <c r="Q3" s="35"/>
      <c r="R3" s="35"/>
    </row>
    <row r="4" spans="1:18" x14ac:dyDescent="0.2">
      <c r="A4" s="23" t="s">
        <v>189</v>
      </c>
      <c r="B4">
        <v>1.17248813328542E-3</v>
      </c>
      <c r="C4">
        <v>2.3016911372776999E-3</v>
      </c>
      <c r="D4">
        <v>1.58569269897334E-3</v>
      </c>
      <c r="E4">
        <v>1.8004681217116401E-3</v>
      </c>
      <c r="F4">
        <v>2.1209102188754899E-3</v>
      </c>
      <c r="G4">
        <v>2.2739553314120998E-3</v>
      </c>
      <c r="H4">
        <v>2.38257562165847E-3</v>
      </c>
      <c r="I4">
        <v>8.7146386776732799E-4</v>
      </c>
      <c r="J4">
        <v>1.5746914455951101E-3</v>
      </c>
      <c r="K4">
        <v>1.82586747884525E-3</v>
      </c>
      <c r="L4">
        <v>1.2665232093452101E-3</v>
      </c>
      <c r="M4" s="1">
        <v>4.3448665401827701E-5</v>
      </c>
      <c r="N4">
        <v>1.51237310244437E-4</v>
      </c>
      <c r="O4" s="1">
        <v>3.4800765616843502E-5</v>
      </c>
      <c r="P4">
        <v>2.8033376207908702E-4</v>
      </c>
      <c r="Q4" s="1">
        <v>3.6922508884478701E-5</v>
      </c>
      <c r="R4" s="1">
        <v>6.1058758878961106E-5</v>
      </c>
    </row>
    <row r="5" spans="1:18" x14ac:dyDescent="0.2">
      <c r="A5" s="22" t="s">
        <v>187</v>
      </c>
      <c r="B5" s="35">
        <f>AVERAGE(B4:L4)</f>
        <v>1.7433024786133689E-3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6">
        <f>AVERAGE(M4:R4)</f>
        <v>1.013002951842725E-4</v>
      </c>
      <c r="N5" s="35"/>
      <c r="O5" s="35"/>
      <c r="P5" s="35"/>
      <c r="Q5" s="35"/>
      <c r="R5" s="35"/>
    </row>
  </sheetData>
  <mergeCells count="4">
    <mergeCell ref="B3:L3"/>
    <mergeCell ref="B5:L5"/>
    <mergeCell ref="M5:R5"/>
    <mergeCell ref="M3:R3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B64B-23A8-4B76-9ADC-7027EB804E58}">
  <dimension ref="A1:I59"/>
  <sheetViews>
    <sheetView topLeftCell="A28" workbookViewId="0">
      <selection activeCell="L10" sqref="L10"/>
    </sheetView>
  </sheetViews>
  <sheetFormatPr defaultColWidth="12.625" defaultRowHeight="14.25" x14ac:dyDescent="0.2"/>
  <cols>
    <col min="1" max="1" width="12.625" style="14"/>
    <col min="2" max="2" width="20.625" customWidth="1"/>
    <col min="3" max="6" width="16.625" style="3" customWidth="1"/>
    <col min="7" max="14" width="16.625" customWidth="1"/>
  </cols>
  <sheetData>
    <row r="1" spans="1:9" s="6" customFormat="1" x14ac:dyDescent="0.2">
      <c r="A1" s="3"/>
      <c r="C1" s="3" t="s">
        <v>121</v>
      </c>
      <c r="D1" s="3" t="s">
        <v>196</v>
      </c>
      <c r="E1" s="3" t="s">
        <v>122</v>
      </c>
      <c r="F1" s="3" t="s">
        <v>123</v>
      </c>
      <c r="G1" s="6" t="s">
        <v>124</v>
      </c>
      <c r="H1" s="6" t="s">
        <v>125</v>
      </c>
      <c r="I1" s="6" t="s">
        <v>126</v>
      </c>
    </row>
    <row r="2" spans="1:9" x14ac:dyDescent="0.2">
      <c r="A2" s="38" t="s">
        <v>117</v>
      </c>
      <c r="B2" t="s">
        <v>107</v>
      </c>
      <c r="C2" s="3">
        <v>0.62810642834272201</v>
      </c>
      <c r="D2" s="3">
        <v>0.667771980870007</v>
      </c>
      <c r="E2" s="3">
        <v>0.43863934186546799</v>
      </c>
      <c r="F2" s="3">
        <v>0.37257980807837099</v>
      </c>
      <c r="G2">
        <f>D2/C2-1</f>
        <v>6.315100552615549E-2</v>
      </c>
      <c r="H2">
        <f>D2/E2-1</f>
        <v>0.52237138153197082</v>
      </c>
      <c r="I2">
        <f>D2/F2-1</f>
        <v>0.79229246027617051</v>
      </c>
    </row>
    <row r="3" spans="1:9" x14ac:dyDescent="0.2">
      <c r="A3" s="38"/>
      <c r="B3" t="s">
        <v>108</v>
      </c>
      <c r="C3" s="3">
        <v>0.242793811344441</v>
      </c>
      <c r="D3" s="3">
        <v>0.34920056065966598</v>
      </c>
      <c r="E3" s="3">
        <v>0.23175359506961801</v>
      </c>
      <c r="F3" s="3">
        <v>0.23825539260442799</v>
      </c>
      <c r="G3">
        <f t="shared" ref="G3:G56" si="0">D3/C3-1</f>
        <v>0.4382597263332646</v>
      </c>
      <c r="H3">
        <f t="shared" ref="H3:H56" si="1">D3/E3-1</f>
        <v>0.50677516158818281</v>
      </c>
      <c r="I3">
        <f t="shared" ref="I3:I56" si="2">D3/F3-1</f>
        <v>0.46565648249329938</v>
      </c>
    </row>
    <row r="4" spans="1:9" x14ac:dyDescent="0.2">
      <c r="A4" s="38"/>
      <c r="B4" t="s">
        <v>109</v>
      </c>
      <c r="C4" s="3">
        <v>0.62798632555203004</v>
      </c>
      <c r="D4" s="3">
        <v>0.66046920163021094</v>
      </c>
      <c r="E4" s="3">
        <v>0.480418592593507</v>
      </c>
      <c r="F4" s="3">
        <v>0.42504757134820398</v>
      </c>
      <c r="G4">
        <f t="shared" si="0"/>
        <v>5.1725451266198874E-2</v>
      </c>
      <c r="H4">
        <f t="shared" si="1"/>
        <v>0.37477860310258393</v>
      </c>
      <c r="I4">
        <f t="shared" si="2"/>
        <v>0.55387125148198235</v>
      </c>
    </row>
    <row r="5" spans="1:9" x14ac:dyDescent="0.2">
      <c r="A5" s="38"/>
      <c r="B5" t="s">
        <v>110</v>
      </c>
      <c r="C5" s="3">
        <v>0.62323846305568897</v>
      </c>
      <c r="D5" s="3">
        <v>0.651431135472197</v>
      </c>
      <c r="E5" s="3">
        <v>0.45377349967599501</v>
      </c>
      <c r="F5" s="3">
        <v>0.388050510512917</v>
      </c>
      <c r="G5">
        <f t="shared" si="0"/>
        <v>4.5235771037431816E-2</v>
      </c>
      <c r="H5">
        <f t="shared" si="1"/>
        <v>0.43558655570969695</v>
      </c>
      <c r="I5">
        <f t="shared" si="2"/>
        <v>0.67872768576221953</v>
      </c>
    </row>
    <row r="6" spans="1:9" x14ac:dyDescent="0.2">
      <c r="A6" s="38"/>
      <c r="B6" t="s">
        <v>172</v>
      </c>
      <c r="C6" s="3">
        <v>0.23082489863198399</v>
      </c>
      <c r="D6" s="3">
        <v>0.35870633484463998</v>
      </c>
      <c r="E6" s="3">
        <v>0.192293442563547</v>
      </c>
      <c r="F6" s="3">
        <v>0.18499879090494201</v>
      </c>
      <c r="G6">
        <f t="shared" si="0"/>
        <v>0.55401924562975302</v>
      </c>
      <c r="H6">
        <f t="shared" si="1"/>
        <v>0.86541116567767884</v>
      </c>
      <c r="I6">
        <f t="shared" si="2"/>
        <v>0.93896583372241715</v>
      </c>
    </row>
    <row r="7" spans="1:9" x14ac:dyDescent="0.2">
      <c r="A7" s="38"/>
      <c r="B7" t="s">
        <v>111</v>
      </c>
      <c r="C7" s="3">
        <v>0.39756857655828598</v>
      </c>
      <c r="D7" s="3">
        <v>0.40740107667370301</v>
      </c>
      <c r="E7" s="3">
        <v>0.31961587384218698</v>
      </c>
      <c r="F7" s="3">
        <v>0.26783058490849798</v>
      </c>
      <c r="G7">
        <f t="shared" si="0"/>
        <v>2.473158266313713E-2</v>
      </c>
      <c r="H7">
        <f t="shared" si="1"/>
        <v>0.2746584572794426</v>
      </c>
      <c r="I7">
        <f t="shared" si="2"/>
        <v>0.52111483762352262</v>
      </c>
    </row>
    <row r="8" spans="1:9" x14ac:dyDescent="0.2">
      <c r="A8" s="38"/>
      <c r="B8" t="s">
        <v>173</v>
      </c>
      <c r="C8" s="3">
        <v>0.236049482073309</v>
      </c>
      <c r="D8" s="3">
        <v>0.38692647061501101</v>
      </c>
      <c r="E8" s="3">
        <v>0.171888115453315</v>
      </c>
      <c r="F8" s="3">
        <v>0.16612892359739101</v>
      </c>
      <c r="G8">
        <f t="shared" si="0"/>
        <v>0.63917525773195605</v>
      </c>
      <c r="H8">
        <f t="shared" si="1"/>
        <v>1.2510367839834782</v>
      </c>
      <c r="I8">
        <f t="shared" si="2"/>
        <v>1.3290734824281225</v>
      </c>
    </row>
    <row r="9" spans="1:9" x14ac:dyDescent="0.2">
      <c r="A9" s="38"/>
      <c r="B9" t="s">
        <v>174</v>
      </c>
      <c r="C9" s="3">
        <v>0.26751721856635602</v>
      </c>
      <c r="D9" s="3">
        <v>0.41302740093915702</v>
      </c>
      <c r="E9" s="3">
        <v>0.202666079895859</v>
      </c>
      <c r="F9" s="3">
        <v>0.186629384810479</v>
      </c>
      <c r="G9">
        <f t="shared" si="0"/>
        <v>0.54392828675701899</v>
      </c>
      <c r="H9">
        <f t="shared" si="1"/>
        <v>1.037970049805045</v>
      </c>
      <c r="I9">
        <f t="shared" si="2"/>
        <v>1.2130887982006895</v>
      </c>
    </row>
    <row r="10" spans="1:9" x14ac:dyDescent="0.2">
      <c r="A10" s="38"/>
      <c r="B10" t="s">
        <v>112</v>
      </c>
      <c r="C10" s="3">
        <v>0.18237204990065201</v>
      </c>
      <c r="D10" s="3">
        <v>0.29191776623948301</v>
      </c>
      <c r="E10" s="3">
        <v>0.14769791883348601</v>
      </c>
      <c r="F10" s="3">
        <v>0.14887422444683501</v>
      </c>
      <c r="G10">
        <f t="shared" si="0"/>
        <v>0.60067162922447004</v>
      </c>
      <c r="H10">
        <f t="shared" si="1"/>
        <v>0.97645145270184752</v>
      </c>
      <c r="I10">
        <f t="shared" si="2"/>
        <v>0.96083484111603723</v>
      </c>
    </row>
    <row r="11" spans="1:9" x14ac:dyDescent="0.2">
      <c r="A11" s="38"/>
      <c r="B11" t="s">
        <v>113</v>
      </c>
      <c r="C11" s="3">
        <v>0.32030845058583102</v>
      </c>
      <c r="D11" s="3">
        <v>0.52141134477210904</v>
      </c>
      <c r="E11" s="3">
        <v>0.25998324318179999</v>
      </c>
      <c r="F11" s="3">
        <v>0.271061721852772</v>
      </c>
      <c r="G11">
        <f t="shared" si="0"/>
        <v>0.62784136296894166</v>
      </c>
      <c r="H11">
        <f t="shared" si="1"/>
        <v>1.0055575059024044</v>
      </c>
      <c r="I11">
        <f t="shared" si="2"/>
        <v>0.9235889937101307</v>
      </c>
    </row>
    <row r="12" spans="1:9" x14ac:dyDescent="0.2">
      <c r="A12" s="38"/>
      <c r="B12" t="s">
        <v>114</v>
      </c>
      <c r="C12" s="3">
        <v>0.65537217892012301</v>
      </c>
      <c r="D12" s="3">
        <v>0.68595479005236204</v>
      </c>
      <c r="E12" s="3">
        <v>0.45727256202442401</v>
      </c>
      <c r="F12" s="3">
        <v>0.39509214523709602</v>
      </c>
      <c r="G12">
        <f t="shared" si="0"/>
        <v>4.6664494032430559E-2</v>
      </c>
      <c r="H12">
        <f t="shared" si="1"/>
        <v>0.50010048058760104</v>
      </c>
      <c r="I12">
        <f t="shared" si="2"/>
        <v>0.73618938853041094</v>
      </c>
    </row>
    <row r="13" spans="1:9" x14ac:dyDescent="0.2">
      <c r="A13" s="38"/>
      <c r="B13" t="s">
        <v>115</v>
      </c>
      <c r="C13" s="3">
        <v>0.293434217554225</v>
      </c>
      <c r="D13" s="3">
        <v>0.41901630223880298</v>
      </c>
      <c r="E13" s="3">
        <v>0.21468497708996201</v>
      </c>
      <c r="F13" s="3">
        <v>0.185566051063843</v>
      </c>
      <c r="G13">
        <f t="shared" si="0"/>
        <v>0.42797355308901941</v>
      </c>
      <c r="H13">
        <f t="shared" si="1"/>
        <v>0.9517728157719092</v>
      </c>
      <c r="I13">
        <f t="shared" si="2"/>
        <v>1.2580439678303157</v>
      </c>
    </row>
    <row r="14" spans="1:9" x14ac:dyDescent="0.2">
      <c r="A14" s="38"/>
      <c r="B14" t="s">
        <v>116</v>
      </c>
      <c r="C14" s="3">
        <v>0.13075461133980101</v>
      </c>
      <c r="D14" s="3">
        <v>0.175637900822572</v>
      </c>
      <c r="E14" s="3">
        <v>0.14042542491682999</v>
      </c>
      <c r="F14" s="3">
        <v>0.12886793925770601</v>
      </c>
      <c r="G14">
        <f t="shared" si="0"/>
        <v>0.34326353023320677</v>
      </c>
      <c r="H14">
        <f t="shared" si="1"/>
        <v>0.25075570130264779</v>
      </c>
      <c r="I14">
        <f t="shared" si="2"/>
        <v>0.36292938208111569</v>
      </c>
    </row>
    <row r="15" spans="1:9" s="15" customFormat="1" x14ac:dyDescent="0.2">
      <c r="A15" s="37" t="s">
        <v>200</v>
      </c>
      <c r="B15" s="37"/>
      <c r="C15" s="37"/>
      <c r="D15" s="37"/>
      <c r="E15" s="37"/>
      <c r="F15" s="37"/>
      <c r="G15" s="15">
        <f>AVERAGE(G2:G14)</f>
        <v>0.33897237665330654</v>
      </c>
      <c r="H15" s="15">
        <f>AVERAGE(H2:H14)</f>
        <v>0.68870970114957608</v>
      </c>
      <c r="I15" s="15">
        <f>AVERAGE(I2:I14)</f>
        <v>0.82572133886587962</v>
      </c>
    </row>
    <row r="16" spans="1:9" x14ac:dyDescent="0.2">
      <c r="A16" s="38" t="s">
        <v>118</v>
      </c>
      <c r="B16" t="s">
        <v>107</v>
      </c>
      <c r="C16" s="3">
        <v>0.55872456945047</v>
      </c>
      <c r="D16" s="3">
        <v>0.58565408932963803</v>
      </c>
      <c r="E16" s="3">
        <v>0.42452492665744801</v>
      </c>
      <c r="F16" s="3">
        <v>0.22648449449633801</v>
      </c>
      <c r="G16">
        <f t="shared" si="0"/>
        <v>4.8198202390946188E-2</v>
      </c>
      <c r="H16">
        <f t="shared" si="1"/>
        <v>0.37955171193564841</v>
      </c>
      <c r="I16">
        <f t="shared" si="2"/>
        <v>1.5858462877647783</v>
      </c>
    </row>
    <row r="17" spans="1:9" x14ac:dyDescent="0.2">
      <c r="A17" s="38"/>
      <c r="B17" t="s">
        <v>108</v>
      </c>
      <c r="C17" s="3">
        <v>0.48547884330061603</v>
      </c>
      <c r="D17" s="3">
        <v>0.506572236646884</v>
      </c>
      <c r="E17" s="3">
        <v>0.45311697529102901</v>
      </c>
      <c r="F17" s="3">
        <v>0.50074540629993103</v>
      </c>
      <c r="G17">
        <f t="shared" si="0"/>
        <v>4.3448635583912765E-2</v>
      </c>
      <c r="H17">
        <f t="shared" si="1"/>
        <v>0.11797232121246748</v>
      </c>
      <c r="I17">
        <f t="shared" si="2"/>
        <v>1.1636313131673237E-2</v>
      </c>
    </row>
    <row r="18" spans="1:9" x14ac:dyDescent="0.2">
      <c r="A18" s="38"/>
      <c r="B18" t="s">
        <v>109</v>
      </c>
      <c r="C18" s="3">
        <v>0.52980516909652298</v>
      </c>
      <c r="D18" s="3">
        <v>0.544568489514904</v>
      </c>
      <c r="E18" s="3">
        <v>0.419875124108753</v>
      </c>
      <c r="F18" s="3">
        <v>0.287386494498653</v>
      </c>
      <c r="G18">
        <f t="shared" si="0"/>
        <v>2.7865565078492693E-2</v>
      </c>
      <c r="H18">
        <f t="shared" si="1"/>
        <v>0.29697726358719412</v>
      </c>
      <c r="I18">
        <f t="shared" si="2"/>
        <v>0.89489937745650194</v>
      </c>
    </row>
    <row r="19" spans="1:9" x14ac:dyDescent="0.2">
      <c r="A19" s="38"/>
      <c r="B19" t="s">
        <v>110</v>
      </c>
      <c r="C19" s="3">
        <v>0.50725040979195801</v>
      </c>
      <c r="D19" s="3">
        <v>0.53278756455083698</v>
      </c>
      <c r="E19" s="3">
        <v>0.38973783179410398</v>
      </c>
      <c r="F19" s="3">
        <v>0.23773239402159299</v>
      </c>
      <c r="G19">
        <f t="shared" si="0"/>
        <v>5.0344276250762876E-2</v>
      </c>
      <c r="H19">
        <f t="shared" si="1"/>
        <v>0.36704092106794817</v>
      </c>
      <c r="I19">
        <f t="shared" si="2"/>
        <v>1.2411231197311898</v>
      </c>
    </row>
    <row r="20" spans="1:9" x14ac:dyDescent="0.2">
      <c r="A20" s="38"/>
      <c r="B20" t="s">
        <v>172</v>
      </c>
      <c r="C20" s="3">
        <v>0.44786108496129701</v>
      </c>
      <c r="D20" s="3">
        <v>0.47142076434034802</v>
      </c>
      <c r="E20" s="3">
        <v>0.40360598734998099</v>
      </c>
      <c r="F20" s="3">
        <v>0.38578547917509398</v>
      </c>
      <c r="G20">
        <f t="shared" si="0"/>
        <v>5.2604881670143211E-2</v>
      </c>
      <c r="H20">
        <f t="shared" si="1"/>
        <v>0.16802222740953154</v>
      </c>
      <c r="I20">
        <f t="shared" si="2"/>
        <v>0.22197643454171412</v>
      </c>
    </row>
    <row r="21" spans="1:9" x14ac:dyDescent="0.2">
      <c r="A21" s="38"/>
      <c r="B21" t="s">
        <v>111</v>
      </c>
      <c r="C21" s="3">
        <v>0.24717385190256</v>
      </c>
      <c r="D21" s="3">
        <v>0.25710590765711699</v>
      </c>
      <c r="E21" s="3">
        <v>0.20630258003466101</v>
      </c>
      <c r="F21" s="3">
        <v>0.140968235944882</v>
      </c>
      <c r="G21">
        <f t="shared" si="0"/>
        <v>4.0182469456649494E-2</v>
      </c>
      <c r="H21">
        <f t="shared" si="1"/>
        <v>0.24625638522756477</v>
      </c>
      <c r="I21">
        <f t="shared" si="2"/>
        <v>0.82385702661161431</v>
      </c>
    </row>
    <row r="22" spans="1:9" x14ac:dyDescent="0.2">
      <c r="A22" s="38"/>
      <c r="B22" t="s">
        <v>173</v>
      </c>
      <c r="C22" s="3">
        <v>0.49141037382854202</v>
      </c>
      <c r="D22" s="3">
        <v>0.5044600507275</v>
      </c>
      <c r="E22" s="3">
        <v>0.44340314889231602</v>
      </c>
      <c r="F22" s="3">
        <v>0.39233242718163702</v>
      </c>
      <c r="G22">
        <f t="shared" si="0"/>
        <v>2.6555558437419524E-2</v>
      </c>
      <c r="H22">
        <f t="shared" si="1"/>
        <v>0.13770065004660603</v>
      </c>
      <c r="I22">
        <f t="shared" si="2"/>
        <v>0.28579749155924739</v>
      </c>
    </row>
    <row r="23" spans="1:9" x14ac:dyDescent="0.2">
      <c r="A23" s="38"/>
      <c r="B23" t="s">
        <v>174</v>
      </c>
      <c r="C23" s="3">
        <v>0.52638728156772796</v>
      </c>
      <c r="D23" s="3">
        <v>0.53044249532647902</v>
      </c>
      <c r="E23" s="3">
        <v>0.47444999473967597</v>
      </c>
      <c r="F23" s="3">
        <v>0.40353246786583902</v>
      </c>
      <c r="G23">
        <f t="shared" si="0"/>
        <v>7.7038596880105725E-3</v>
      </c>
      <c r="H23">
        <f t="shared" si="1"/>
        <v>0.11801559955233087</v>
      </c>
      <c r="I23">
        <f t="shared" si="2"/>
        <v>0.31449768622542007</v>
      </c>
    </row>
    <row r="24" spans="1:9" x14ac:dyDescent="0.2">
      <c r="A24" s="38"/>
      <c r="B24" t="s">
        <v>112</v>
      </c>
      <c r="C24" s="3">
        <v>0.36132881591549798</v>
      </c>
      <c r="D24" s="3">
        <v>0.36972321315892898</v>
      </c>
      <c r="E24" s="3">
        <v>0.338198078896919</v>
      </c>
      <c r="F24" s="3">
        <v>0.30661301000067798</v>
      </c>
      <c r="G24">
        <f t="shared" si="0"/>
        <v>2.3232017136972871E-2</v>
      </c>
      <c r="H24">
        <f t="shared" si="1"/>
        <v>9.3215000998331243E-2</v>
      </c>
      <c r="I24">
        <f t="shared" si="2"/>
        <v>0.20583015429812135</v>
      </c>
    </row>
    <row r="25" spans="1:9" x14ac:dyDescent="0.2">
      <c r="A25" s="38"/>
      <c r="B25" t="s">
        <v>113</v>
      </c>
      <c r="C25" s="3">
        <v>0.66214405826364697</v>
      </c>
      <c r="D25" s="3">
        <v>0.66119129335206595</v>
      </c>
      <c r="E25" s="3">
        <v>0.59913323823334397</v>
      </c>
      <c r="F25" s="3">
        <v>0.55671377552099199</v>
      </c>
      <c r="G25" s="29">
        <f t="shared" si="0"/>
        <v>-1.4389087989091776E-3</v>
      </c>
      <c r="H25">
        <f t="shared" si="1"/>
        <v>0.10357972343799804</v>
      </c>
      <c r="I25">
        <f t="shared" si="2"/>
        <v>0.18766828202391839</v>
      </c>
    </row>
    <row r="26" spans="1:9" x14ac:dyDescent="0.2">
      <c r="A26" s="38"/>
      <c r="B26" t="s">
        <v>114</v>
      </c>
      <c r="C26" s="3">
        <v>0.60628841229145702</v>
      </c>
      <c r="D26" s="3">
        <v>0.62598871553185098</v>
      </c>
      <c r="E26" s="3">
        <v>0.49690752801388799</v>
      </c>
      <c r="F26" s="3">
        <v>0.25132053077490402</v>
      </c>
      <c r="G26">
        <f t="shared" si="0"/>
        <v>3.2493286760894913E-2</v>
      </c>
      <c r="H26">
        <f t="shared" si="1"/>
        <v>0.25976903194421985</v>
      </c>
      <c r="I26">
        <f t="shared" si="2"/>
        <v>1.4907981596319311</v>
      </c>
    </row>
    <row r="27" spans="1:9" x14ac:dyDescent="0.2">
      <c r="A27" s="38"/>
      <c r="B27" t="s">
        <v>115</v>
      </c>
      <c r="C27" s="3">
        <v>0.52015521572663004</v>
      </c>
      <c r="D27" s="3">
        <v>0.52788507588084099</v>
      </c>
      <c r="E27" s="3">
        <v>0.46572180512952099</v>
      </c>
      <c r="F27" s="3">
        <v>0.38886982230027101</v>
      </c>
      <c r="G27">
        <f t="shared" si="0"/>
        <v>1.4860679890353001E-2</v>
      </c>
      <c r="H27">
        <f t="shared" si="1"/>
        <v>0.13347726060202803</v>
      </c>
      <c r="I27">
        <f t="shared" si="2"/>
        <v>0.35748532184435611</v>
      </c>
    </row>
    <row r="28" spans="1:9" x14ac:dyDescent="0.2">
      <c r="A28" s="38"/>
      <c r="B28" t="s">
        <v>116</v>
      </c>
      <c r="C28" s="3">
        <v>0.26133799040780598</v>
      </c>
      <c r="D28" s="3">
        <v>0.26438726865893197</v>
      </c>
      <c r="E28" s="3">
        <v>0.25689086942008399</v>
      </c>
      <c r="F28" s="3">
        <v>0.22765531414714499</v>
      </c>
      <c r="G28">
        <f t="shared" si="0"/>
        <v>1.1667948645230464E-2</v>
      </c>
      <c r="H28">
        <f t="shared" si="1"/>
        <v>2.9181259948127591E-2</v>
      </c>
      <c r="I28">
        <f t="shared" si="2"/>
        <v>0.16134898783010754</v>
      </c>
    </row>
    <row r="29" spans="1:9" s="15" customFormat="1" x14ac:dyDescent="0.2">
      <c r="A29" s="37" t="s">
        <v>201</v>
      </c>
      <c r="B29" s="37"/>
      <c r="C29" s="37"/>
      <c r="D29" s="37"/>
      <c r="E29" s="37"/>
      <c r="F29" s="37"/>
      <c r="G29" s="15">
        <f>AVERAGE(G16:G28)</f>
        <v>2.9055267091606107E-2</v>
      </c>
      <c r="H29" s="15">
        <f>AVERAGE(H16:H28)</f>
        <v>0.18851995053615356</v>
      </c>
      <c r="I29" s="15">
        <f>AVERAGE(I16:I28)</f>
        <v>0.59867420328081333</v>
      </c>
    </row>
    <row r="30" spans="1:9" x14ac:dyDescent="0.2">
      <c r="A30" s="38" t="s">
        <v>119</v>
      </c>
      <c r="B30" t="s">
        <v>107</v>
      </c>
      <c r="C30" s="3">
        <v>0.58055577585669904</v>
      </c>
      <c r="D30" s="3">
        <v>0.59869849104813599</v>
      </c>
      <c r="E30" s="3">
        <v>0.40959319748940998</v>
      </c>
      <c r="F30" s="3">
        <v>0.257003340527035</v>
      </c>
      <c r="G30">
        <f t="shared" si="0"/>
        <v>3.1250598040583721E-2</v>
      </c>
      <c r="H30">
        <f t="shared" si="1"/>
        <v>0.4616905132161413</v>
      </c>
      <c r="I30">
        <f t="shared" si="2"/>
        <v>1.3295358333490492</v>
      </c>
    </row>
    <row r="31" spans="1:9" x14ac:dyDescent="0.2">
      <c r="A31" s="38"/>
      <c r="B31" t="s">
        <v>108</v>
      </c>
      <c r="C31" s="3">
        <v>0.55897180295594595</v>
      </c>
      <c r="D31" s="3">
        <v>0.57769344898425001</v>
      </c>
      <c r="E31" s="3">
        <v>0.56979624372289395</v>
      </c>
      <c r="F31" s="3">
        <v>0.51751972295138005</v>
      </c>
      <c r="G31">
        <f t="shared" si="0"/>
        <v>3.349300613966677E-2</v>
      </c>
      <c r="H31">
        <f t="shared" si="1"/>
        <v>1.3859700460217006E-2</v>
      </c>
      <c r="I31">
        <f t="shared" si="2"/>
        <v>0.11627330005840797</v>
      </c>
    </row>
    <row r="32" spans="1:9" x14ac:dyDescent="0.2">
      <c r="A32" s="38"/>
      <c r="B32" t="s">
        <v>109</v>
      </c>
      <c r="C32" s="3">
        <v>0.558079810525833</v>
      </c>
      <c r="D32" s="3">
        <v>0.56455550989960201</v>
      </c>
      <c r="E32" s="3">
        <v>0.42751288262089399</v>
      </c>
      <c r="F32" s="3">
        <v>0.31269288660648298</v>
      </c>
      <c r="G32">
        <f t="shared" si="0"/>
        <v>1.1603536360986544E-2</v>
      </c>
      <c r="H32">
        <f t="shared" si="1"/>
        <v>0.32055788924665807</v>
      </c>
      <c r="I32">
        <f t="shared" si="2"/>
        <v>0.805463232715244</v>
      </c>
    </row>
    <row r="33" spans="1:9" x14ac:dyDescent="0.2">
      <c r="A33" s="38"/>
      <c r="B33" t="s">
        <v>110</v>
      </c>
      <c r="C33" s="3">
        <v>0.54057605009206799</v>
      </c>
      <c r="D33" s="3">
        <v>0.55467743015088999</v>
      </c>
      <c r="E33" s="3">
        <v>0.39255425107151098</v>
      </c>
      <c r="F33" s="3">
        <v>0.27570361576091201</v>
      </c>
      <c r="G33">
        <f t="shared" si="0"/>
        <v>2.6085839460368909E-2</v>
      </c>
      <c r="H33">
        <f t="shared" si="1"/>
        <v>0.41299560159353699</v>
      </c>
      <c r="I33">
        <f t="shared" si="2"/>
        <v>1.0118612830667475</v>
      </c>
    </row>
    <row r="34" spans="1:9" x14ac:dyDescent="0.2">
      <c r="A34" s="38"/>
      <c r="B34" t="s">
        <v>172</v>
      </c>
      <c r="C34" s="3">
        <v>0.46090570463619501</v>
      </c>
      <c r="D34" s="3">
        <v>0.49255264000544202</v>
      </c>
      <c r="E34" s="3">
        <v>0.45055999219079801</v>
      </c>
      <c r="F34" s="3">
        <v>0.39498066557170203</v>
      </c>
      <c r="G34">
        <f t="shared" si="0"/>
        <v>6.866249441244543E-2</v>
      </c>
      <c r="H34">
        <f t="shared" si="1"/>
        <v>9.3201013277853129E-2</v>
      </c>
      <c r="I34">
        <f t="shared" si="2"/>
        <v>0.24702974838657621</v>
      </c>
    </row>
    <row r="35" spans="1:9" x14ac:dyDescent="0.2">
      <c r="A35" s="38"/>
      <c r="B35" t="s">
        <v>111</v>
      </c>
      <c r="C35" s="3">
        <v>0.27930745245474697</v>
      </c>
      <c r="D35" s="3">
        <v>0.280976815006929</v>
      </c>
      <c r="E35" s="3">
        <v>0.228708546688762</v>
      </c>
      <c r="F35" s="3">
        <v>0.16560924793999099</v>
      </c>
      <c r="G35">
        <f t="shared" si="0"/>
        <v>5.9767920172215661E-3</v>
      </c>
      <c r="H35">
        <f t="shared" si="1"/>
        <v>0.22853657668200866</v>
      </c>
      <c r="I35">
        <f t="shared" si="2"/>
        <v>0.69662514927150565</v>
      </c>
    </row>
    <row r="36" spans="1:9" x14ac:dyDescent="0.2">
      <c r="A36" s="38"/>
      <c r="B36" t="s">
        <v>173</v>
      </c>
      <c r="C36" s="3">
        <v>0.49555997807756202</v>
      </c>
      <c r="D36" s="3">
        <v>0.51800498535165995</v>
      </c>
      <c r="E36" s="3">
        <v>0.47702240859126399</v>
      </c>
      <c r="F36" s="3">
        <v>0.40644089954825902</v>
      </c>
      <c r="G36">
        <f t="shared" si="0"/>
        <v>4.52922113710017E-2</v>
      </c>
      <c r="H36">
        <f t="shared" si="1"/>
        <v>8.5913315647843769E-2</v>
      </c>
      <c r="I36">
        <f t="shared" si="2"/>
        <v>0.27449030333167612</v>
      </c>
    </row>
    <row r="37" spans="1:9" x14ac:dyDescent="0.2">
      <c r="A37" s="38"/>
      <c r="B37" t="s">
        <v>174</v>
      </c>
      <c r="C37" s="3">
        <v>0.51368228694375895</v>
      </c>
      <c r="D37" s="3">
        <v>0.53614056363056795</v>
      </c>
      <c r="E37" s="3">
        <v>0.48787422439393902</v>
      </c>
      <c r="F37" s="3">
        <v>0.40607784229101901</v>
      </c>
      <c r="G37">
        <f t="shared" si="0"/>
        <v>4.3720169563230105E-2</v>
      </c>
      <c r="H37">
        <f t="shared" si="1"/>
        <v>9.8931931270990425E-2</v>
      </c>
      <c r="I37">
        <f t="shared" si="2"/>
        <v>0.32029012123822898</v>
      </c>
    </row>
    <row r="38" spans="1:9" x14ac:dyDescent="0.2">
      <c r="A38" s="38"/>
      <c r="B38" t="s">
        <v>112</v>
      </c>
      <c r="C38" s="3">
        <v>0.35769469516595398</v>
      </c>
      <c r="D38" s="3">
        <v>0.37830037331237099</v>
      </c>
      <c r="E38" s="3">
        <v>0.34832823454718798</v>
      </c>
      <c r="F38" s="3">
        <v>0.30475814860217199</v>
      </c>
      <c r="G38">
        <f t="shared" si="0"/>
        <v>5.7606887731049383E-2</v>
      </c>
      <c r="H38">
        <f t="shared" si="1"/>
        <v>8.6045677015374578E-2</v>
      </c>
      <c r="I38">
        <f t="shared" si="2"/>
        <v>0.24131339899364024</v>
      </c>
    </row>
    <row r="39" spans="1:9" x14ac:dyDescent="0.2">
      <c r="A39" s="38"/>
      <c r="B39" t="s">
        <v>113</v>
      </c>
      <c r="C39" s="3">
        <v>0.64233713825022898</v>
      </c>
      <c r="D39" s="3">
        <v>0.66663114554705005</v>
      </c>
      <c r="E39" s="3">
        <v>0.60954391056592505</v>
      </c>
      <c r="F39" s="3">
        <v>0.556818004867078</v>
      </c>
      <c r="G39">
        <f t="shared" si="0"/>
        <v>3.7821271494591802E-2</v>
      </c>
      <c r="H39">
        <f t="shared" si="1"/>
        <v>9.3655656289180156E-2</v>
      </c>
      <c r="I39">
        <f t="shared" si="2"/>
        <v>0.19721549899627666</v>
      </c>
    </row>
    <row r="40" spans="1:9" x14ac:dyDescent="0.2">
      <c r="A40" s="38"/>
      <c r="B40" t="s">
        <v>114</v>
      </c>
      <c r="C40" s="3">
        <v>0.62089460854546397</v>
      </c>
      <c r="D40" s="3">
        <v>0.63552534731038601</v>
      </c>
      <c r="E40" s="3">
        <v>0.47727239620557499</v>
      </c>
      <c r="F40" s="3">
        <v>0.27942679264627002</v>
      </c>
      <c r="G40">
        <f t="shared" si="0"/>
        <v>2.356396490411905E-2</v>
      </c>
      <c r="H40">
        <f t="shared" si="1"/>
        <v>0.33157784184243266</v>
      </c>
      <c r="I40">
        <f t="shared" si="2"/>
        <v>1.2743894430871765</v>
      </c>
    </row>
    <row r="41" spans="1:9" x14ac:dyDescent="0.2">
      <c r="A41" s="38"/>
      <c r="B41" t="s">
        <v>115</v>
      </c>
      <c r="C41" s="3">
        <v>0.51047581406752895</v>
      </c>
      <c r="D41" s="3">
        <v>0.53677285682597298</v>
      </c>
      <c r="E41" s="3">
        <v>0.47480819920178202</v>
      </c>
      <c r="F41" s="3">
        <v>0.38426131513934098</v>
      </c>
      <c r="G41">
        <f t="shared" si="0"/>
        <v>5.1514767269591477E-2</v>
      </c>
      <c r="H41">
        <f t="shared" si="1"/>
        <v>0.13050460739381098</v>
      </c>
      <c r="I41">
        <f t="shared" si="2"/>
        <v>0.39689538258965307</v>
      </c>
    </row>
    <row r="42" spans="1:9" x14ac:dyDescent="0.2">
      <c r="A42" s="38"/>
      <c r="B42" t="s">
        <v>116</v>
      </c>
      <c r="C42" s="3">
        <v>0.26301671779737101</v>
      </c>
      <c r="D42" s="3">
        <v>0.28130227407124297</v>
      </c>
      <c r="E42" s="3">
        <v>0.28193989262378799</v>
      </c>
      <c r="F42" s="3">
        <v>0.23572629740482601</v>
      </c>
      <c r="G42">
        <f t="shared" si="0"/>
        <v>6.9522410693145353E-2</v>
      </c>
      <c r="H42" s="29">
        <f t="shared" si="1"/>
        <v>-2.2615407369678264E-3</v>
      </c>
      <c r="I42">
        <f t="shared" si="2"/>
        <v>0.19334277578774661</v>
      </c>
    </row>
    <row r="43" spans="1:9" s="15" customFormat="1" x14ac:dyDescent="0.2">
      <c r="A43" s="37" t="s">
        <v>199</v>
      </c>
      <c r="B43" s="37"/>
      <c r="C43" s="37"/>
      <c r="D43" s="37"/>
      <c r="E43" s="37"/>
      <c r="F43" s="37"/>
      <c r="G43" s="15">
        <f>AVERAGE(G30:G42)</f>
        <v>3.893184226600014E-2</v>
      </c>
      <c r="H43" s="15">
        <f>AVERAGE(H30:H42)</f>
        <v>0.18116990639992922</v>
      </c>
      <c r="I43" s="15">
        <f>AVERAGE(I30:I42)</f>
        <v>0.54651734391322537</v>
      </c>
    </row>
    <row r="44" spans="1:9" x14ac:dyDescent="0.2">
      <c r="A44" s="38" t="s">
        <v>120</v>
      </c>
      <c r="B44" t="s">
        <v>107</v>
      </c>
      <c r="C44" s="3">
        <v>0.51761952788210697</v>
      </c>
      <c r="D44" s="3">
        <v>0.58200802988804201</v>
      </c>
      <c r="E44" s="3">
        <v>0.29676486687001602</v>
      </c>
      <c r="F44" s="3">
        <v>0.22028768269449001</v>
      </c>
      <c r="G44">
        <f t="shared" si="0"/>
        <v>0.12439349471490613</v>
      </c>
      <c r="H44">
        <f t="shared" si="1"/>
        <v>0.96117564732810301</v>
      </c>
      <c r="I44">
        <f t="shared" si="2"/>
        <v>1.6420361899907516</v>
      </c>
    </row>
    <row r="45" spans="1:9" x14ac:dyDescent="0.2">
      <c r="A45" s="38"/>
      <c r="B45" t="s">
        <v>108</v>
      </c>
      <c r="C45" s="3">
        <v>0.53947443506048798</v>
      </c>
      <c r="D45" s="3">
        <v>0.54580593043825598</v>
      </c>
      <c r="E45" s="3">
        <v>0.52444504679296899</v>
      </c>
      <c r="F45" s="3">
        <v>0.49776556436886499</v>
      </c>
      <c r="G45">
        <f t="shared" si="0"/>
        <v>1.1736414121381156E-2</v>
      </c>
      <c r="H45">
        <f t="shared" si="1"/>
        <v>4.0730451695388803E-2</v>
      </c>
      <c r="I45">
        <f t="shared" si="2"/>
        <v>9.6512031984983038E-2</v>
      </c>
    </row>
    <row r="46" spans="1:9" x14ac:dyDescent="0.2">
      <c r="A46" s="38"/>
      <c r="B46" t="s">
        <v>109</v>
      </c>
      <c r="C46" s="3">
        <v>0.50262711558029904</v>
      </c>
      <c r="D46" s="3">
        <v>0.540145213855033</v>
      </c>
      <c r="E46" s="3">
        <v>0.34613799129871903</v>
      </c>
      <c r="F46" s="3">
        <v>0.27490474708267199</v>
      </c>
      <c r="G46">
        <f t="shared" si="0"/>
        <v>7.4643999720186427E-2</v>
      </c>
      <c r="H46">
        <f t="shared" si="1"/>
        <v>0.56049098172781808</v>
      </c>
      <c r="I46">
        <f t="shared" si="2"/>
        <v>0.96484498571643562</v>
      </c>
    </row>
    <row r="47" spans="1:9" x14ac:dyDescent="0.2">
      <c r="A47" s="38"/>
      <c r="B47" t="s">
        <v>110</v>
      </c>
      <c r="C47" s="3">
        <v>0.473630386964772</v>
      </c>
      <c r="D47" s="3">
        <v>0.53190603323111596</v>
      </c>
      <c r="E47" s="3">
        <v>0.303985795625069</v>
      </c>
      <c r="F47" s="3">
        <v>0.23518789680961599</v>
      </c>
      <c r="G47">
        <f t="shared" si="0"/>
        <v>0.12304034510918838</v>
      </c>
      <c r="H47">
        <f t="shared" si="1"/>
        <v>0.74977265676966032</v>
      </c>
      <c r="I47">
        <f t="shared" si="2"/>
        <v>1.2616216244396816</v>
      </c>
    </row>
    <row r="48" spans="1:9" x14ac:dyDescent="0.2">
      <c r="A48" s="38"/>
      <c r="B48" t="s">
        <v>172</v>
      </c>
      <c r="C48" s="3">
        <v>0.46319152287555998</v>
      </c>
      <c r="D48" s="3">
        <v>0.486575199426733</v>
      </c>
      <c r="E48" s="3">
        <v>0.43145333225858201</v>
      </c>
      <c r="F48" s="3">
        <v>0.39447499022000998</v>
      </c>
      <c r="G48">
        <f t="shared" si="0"/>
        <v>5.0483818024137816E-2</v>
      </c>
      <c r="H48">
        <f t="shared" si="1"/>
        <v>0.12775858487312575</v>
      </c>
      <c r="I48">
        <f t="shared" si="2"/>
        <v>0.23347540779545017</v>
      </c>
    </row>
    <row r="49" spans="1:9" x14ac:dyDescent="0.2">
      <c r="A49" s="38"/>
      <c r="B49" t="s">
        <v>111</v>
      </c>
      <c r="C49" s="3">
        <v>0.24271891407031301</v>
      </c>
      <c r="D49" s="3">
        <v>0.26302960980137302</v>
      </c>
      <c r="E49" s="3">
        <v>0.18573733058901501</v>
      </c>
      <c r="F49" s="3">
        <v>0.14351908366893801</v>
      </c>
      <c r="G49">
        <f t="shared" si="0"/>
        <v>8.3679905247006081E-2</v>
      </c>
      <c r="H49">
        <f t="shared" si="1"/>
        <v>0.41613755817016829</v>
      </c>
      <c r="I49">
        <f t="shared" si="2"/>
        <v>0.83271522558014222</v>
      </c>
    </row>
    <row r="50" spans="1:9" x14ac:dyDescent="0.2">
      <c r="A50" s="38"/>
      <c r="B50" t="s">
        <v>173</v>
      </c>
      <c r="C50" s="3">
        <v>0.50373537214430197</v>
      </c>
      <c r="D50" s="3">
        <v>0.52429494054176096</v>
      </c>
      <c r="E50" s="3">
        <v>0.467631630217276</v>
      </c>
      <c r="F50" s="3">
        <v>0.41408188867990098</v>
      </c>
      <c r="G50">
        <f t="shared" si="0"/>
        <v>4.0814224162859514E-2</v>
      </c>
      <c r="H50">
        <f t="shared" si="1"/>
        <v>0.12117082477538443</v>
      </c>
      <c r="I50">
        <f t="shared" si="2"/>
        <v>0.26616245451647447</v>
      </c>
    </row>
    <row r="51" spans="1:9" x14ac:dyDescent="0.2">
      <c r="A51" s="38"/>
      <c r="B51" t="s">
        <v>174</v>
      </c>
      <c r="C51" s="3">
        <v>0.51846675076702498</v>
      </c>
      <c r="D51" s="3">
        <v>0.54001910440702305</v>
      </c>
      <c r="E51" s="3">
        <v>0.46259404165748602</v>
      </c>
      <c r="F51" s="3">
        <v>0.41075379370468501</v>
      </c>
      <c r="G51">
        <f t="shared" si="0"/>
        <v>4.156940364664341E-2</v>
      </c>
      <c r="H51">
        <f t="shared" si="1"/>
        <v>0.16737150887659746</v>
      </c>
      <c r="I51">
        <f t="shared" si="2"/>
        <v>0.31470265809711417</v>
      </c>
    </row>
    <row r="52" spans="1:9" x14ac:dyDescent="0.2">
      <c r="A52" s="38"/>
      <c r="B52" t="s">
        <v>112</v>
      </c>
      <c r="C52" s="3">
        <v>0.34933311814709</v>
      </c>
      <c r="D52" s="3">
        <v>0.37114886524132501</v>
      </c>
      <c r="E52" s="3">
        <v>0.31869796133237599</v>
      </c>
      <c r="F52" s="3">
        <v>0.29500118153987298</v>
      </c>
      <c r="G52">
        <f t="shared" si="0"/>
        <v>6.2449696180965297E-2</v>
      </c>
      <c r="H52">
        <f t="shared" si="1"/>
        <v>0.16457872428699671</v>
      </c>
      <c r="I52">
        <f t="shared" si="2"/>
        <v>0.25812670750662647</v>
      </c>
    </row>
    <row r="53" spans="1:9" x14ac:dyDescent="0.2">
      <c r="A53" s="38"/>
      <c r="B53" t="s">
        <v>113</v>
      </c>
      <c r="C53" s="3">
        <v>0.62247479414268703</v>
      </c>
      <c r="D53" s="3">
        <v>0.65183023004273599</v>
      </c>
      <c r="E53" s="3">
        <v>0.54418559623592699</v>
      </c>
      <c r="F53" s="3">
        <v>0.52596650162177305</v>
      </c>
      <c r="G53">
        <f t="shared" si="0"/>
        <v>4.7159236287598105E-2</v>
      </c>
      <c r="H53">
        <f t="shared" si="1"/>
        <v>0.19780867878785346</v>
      </c>
      <c r="I53">
        <f t="shared" si="2"/>
        <v>0.23929989463753465</v>
      </c>
    </row>
    <row r="54" spans="1:9" x14ac:dyDescent="0.2">
      <c r="A54" s="38"/>
      <c r="B54" t="s">
        <v>114</v>
      </c>
      <c r="C54" s="3">
        <v>0.57101454809359298</v>
      </c>
      <c r="D54" s="3">
        <v>0.62178213576725405</v>
      </c>
      <c r="E54" s="3">
        <v>0.33294684108651501</v>
      </c>
      <c r="F54" s="3">
        <v>0.24545787654562001</v>
      </c>
      <c r="G54">
        <f t="shared" si="0"/>
        <v>8.8907695685084276E-2</v>
      </c>
      <c r="H54">
        <f t="shared" si="1"/>
        <v>0.86751174373114481</v>
      </c>
      <c r="I54">
        <f t="shared" si="2"/>
        <v>1.5331521013614391</v>
      </c>
    </row>
    <row r="55" spans="1:9" x14ac:dyDescent="0.2">
      <c r="A55" s="38"/>
      <c r="B55" t="s">
        <v>115</v>
      </c>
      <c r="C55" s="3">
        <v>0.51901799684427796</v>
      </c>
      <c r="D55" s="3">
        <v>0.54130074726735899</v>
      </c>
      <c r="E55" s="3">
        <v>0.44851869795934701</v>
      </c>
      <c r="F55" s="3">
        <v>0.39159944868238999</v>
      </c>
      <c r="G55">
        <f t="shared" si="0"/>
        <v>4.2932519794234736E-2</v>
      </c>
      <c r="H55">
        <f t="shared" si="1"/>
        <v>0.20686328068405646</v>
      </c>
      <c r="I55">
        <f t="shared" si="2"/>
        <v>0.38228168882430036</v>
      </c>
    </row>
    <row r="56" spans="1:9" x14ac:dyDescent="0.2">
      <c r="A56" s="38"/>
      <c r="B56" t="s">
        <v>116</v>
      </c>
      <c r="C56" s="3">
        <v>0.26081826721391699</v>
      </c>
      <c r="D56" s="3">
        <v>0.27056416808165301</v>
      </c>
      <c r="E56" s="3">
        <v>0.27373909978789202</v>
      </c>
      <c r="F56" s="3">
        <v>0.231020596291449</v>
      </c>
      <c r="G56">
        <f t="shared" si="0"/>
        <v>3.7366634522353781E-2</v>
      </c>
      <c r="H56" s="29">
        <f t="shared" si="1"/>
        <v>-1.159838586705042E-2</v>
      </c>
      <c r="I56">
        <f t="shared" si="2"/>
        <v>0.17116903178761156</v>
      </c>
    </row>
    <row r="57" spans="1:9" s="15" customFormat="1" x14ac:dyDescent="0.2">
      <c r="A57" s="37" t="s">
        <v>198</v>
      </c>
      <c r="B57" s="37"/>
      <c r="C57" s="37"/>
      <c r="D57" s="37"/>
      <c r="E57" s="37"/>
      <c r="F57" s="37"/>
      <c r="G57" s="15">
        <f>AVERAGE(G44:G56)</f>
        <v>6.3782875939734238E-2</v>
      </c>
      <c r="H57" s="15">
        <f>AVERAGE(H44:H56)</f>
        <v>0.35152094275686524</v>
      </c>
      <c r="I57" s="15">
        <f>AVERAGE(I44:I56)</f>
        <v>0.63046923094142648</v>
      </c>
    </row>
    <row r="58" spans="1:9" s="14" customFormat="1" x14ac:dyDescent="0.2"/>
    <row r="59" spans="1:9" s="15" customFormat="1" x14ac:dyDescent="0.2">
      <c r="A59" s="37" t="s">
        <v>197</v>
      </c>
      <c r="B59" s="37"/>
      <c r="C59" s="37"/>
      <c r="D59" s="37"/>
      <c r="E59" s="37"/>
      <c r="F59" s="37"/>
      <c r="G59" s="15">
        <f>AVERAGE(G2:G14,G16:G28,G30:G42,G44:G56)</f>
        <v>0.11768559048766176</v>
      </c>
      <c r="H59" s="15">
        <f t="shared" ref="H59:I59" si="3">AVERAGE(H2:H14,H16:H28,H30:H42,H44:H56)</f>
        <v>0.35248012521063105</v>
      </c>
      <c r="I59" s="15">
        <f t="shared" si="3"/>
        <v>0.65034552925033595</v>
      </c>
    </row>
  </sheetData>
  <mergeCells count="9">
    <mergeCell ref="A59:F59"/>
    <mergeCell ref="A2:A14"/>
    <mergeCell ref="A16:A28"/>
    <mergeCell ref="A30:A42"/>
    <mergeCell ref="A44:A56"/>
    <mergeCell ref="A57:F57"/>
    <mergeCell ref="A43:F43"/>
    <mergeCell ref="A29:F29"/>
    <mergeCell ref="A15:F15"/>
  </mergeCells>
  <phoneticPr fontId="1" type="noConversion"/>
  <conditionalFormatting sqref="G2:I56">
    <cfRule type="top10" dxfId="1" priority="3" percent="1" rank="10"/>
  </conditionalFormatting>
  <conditionalFormatting sqref="G59:I59">
    <cfRule type="top10" dxfId="0" priority="1" percent="1" rank="10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AF2A-2D64-49C5-B098-E945A705E9AF}">
  <dimension ref="A1:R47"/>
  <sheetViews>
    <sheetView tabSelected="1" zoomScale="115" zoomScaleNormal="115" workbookViewId="0">
      <selection activeCell="K8" sqref="K8"/>
    </sheetView>
  </sheetViews>
  <sheetFormatPr defaultColWidth="12.625" defaultRowHeight="14.25" x14ac:dyDescent="0.2"/>
  <cols>
    <col min="1" max="16384" width="12.625" style="5"/>
  </cols>
  <sheetData>
    <row r="1" spans="1:18" s="4" customFormat="1" x14ac:dyDescent="0.2">
      <c r="B1" s="4" t="s">
        <v>83</v>
      </c>
      <c r="C1" s="17">
        <v>17173</v>
      </c>
      <c r="D1" s="17">
        <v>178</v>
      </c>
      <c r="E1" s="4" t="s">
        <v>85</v>
      </c>
      <c r="F1" s="4" t="s">
        <v>88</v>
      </c>
      <c r="G1" s="4" t="s">
        <v>93</v>
      </c>
      <c r="H1" s="4" t="s">
        <v>89</v>
      </c>
      <c r="I1" s="4" t="s">
        <v>90</v>
      </c>
      <c r="J1" s="4" t="s">
        <v>86</v>
      </c>
      <c r="K1" s="4" t="s">
        <v>87</v>
      </c>
      <c r="L1" s="4" t="s">
        <v>91</v>
      </c>
      <c r="M1" s="4" t="s">
        <v>92</v>
      </c>
      <c r="N1" s="4" t="s">
        <v>84</v>
      </c>
      <c r="O1" s="4" t="s">
        <v>128</v>
      </c>
      <c r="P1" s="4" t="s">
        <v>130</v>
      </c>
      <c r="Q1" s="4" t="s">
        <v>136</v>
      </c>
      <c r="R1" s="4" t="s">
        <v>137</v>
      </c>
    </row>
    <row r="2" spans="1:18" x14ac:dyDescent="0.2">
      <c r="A2" s="5" t="s">
        <v>68</v>
      </c>
      <c r="B2">
        <v>7.1520550787834596</v>
      </c>
      <c r="C2">
        <v>10.511717572591101</v>
      </c>
      <c r="D2">
        <v>13.0695903951429</v>
      </c>
      <c r="E2">
        <v>6.0181131343830296</v>
      </c>
      <c r="F2">
        <v>5.2921739365951996</v>
      </c>
      <c r="G2">
        <v>20.098649922261998</v>
      </c>
      <c r="H2">
        <v>8.4919290283192002</v>
      </c>
      <c r="I2">
        <v>7.7735471624267696</v>
      </c>
      <c r="J2">
        <v>10.832650808412801</v>
      </c>
      <c r="K2">
        <v>8.3338668234530093</v>
      </c>
      <c r="L2">
        <v>7.4266046154021499</v>
      </c>
      <c r="M2">
        <v>7.6294235855445196</v>
      </c>
      <c r="N2">
        <v>8.2942524483060396</v>
      </c>
      <c r="O2">
        <v>6.9636200997464002</v>
      </c>
      <c r="P2">
        <v>8.6345896253144101</v>
      </c>
      <c r="Q2">
        <v>7.3080202415053703</v>
      </c>
      <c r="R2">
        <v>9.6614012366795698</v>
      </c>
    </row>
    <row r="3" spans="1:18" x14ac:dyDescent="0.2">
      <c r="A3" s="5" t="s">
        <v>202</v>
      </c>
      <c r="B3">
        <v>20.027118682611899</v>
      </c>
      <c r="C3">
        <v>17.617615291871701</v>
      </c>
      <c r="D3">
        <v>17.145372712316501</v>
      </c>
      <c r="E3">
        <v>15.007764840224301</v>
      </c>
      <c r="F3">
        <v>14.381661091775699</v>
      </c>
      <c r="G3">
        <v>17.0374594084149</v>
      </c>
      <c r="H3">
        <v>5.17199057266106</v>
      </c>
      <c r="I3">
        <v>6.8760376825162197</v>
      </c>
      <c r="J3">
        <v>7.0405127556323999</v>
      </c>
      <c r="K3">
        <v>5.6407233409012099</v>
      </c>
      <c r="L3">
        <v>5.4436573106521502</v>
      </c>
      <c r="M3">
        <v>6.27612570780677</v>
      </c>
      <c r="N3">
        <v>4.9395348254644</v>
      </c>
      <c r="O3">
        <v>5.87085522372747</v>
      </c>
      <c r="P3">
        <v>5.7568465213596802</v>
      </c>
      <c r="Q3">
        <v>7.4025313751246298</v>
      </c>
      <c r="R3">
        <v>6.9258906856916704</v>
      </c>
    </row>
    <row r="4" spans="1:18" x14ac:dyDescent="0.2">
      <c r="A4" s="5" t="s">
        <v>203</v>
      </c>
      <c r="B4">
        <v>6.27010094176305</v>
      </c>
      <c r="C4">
        <v>3.3740455139154002</v>
      </c>
      <c r="D4">
        <v>2.7154942547314902</v>
      </c>
      <c r="E4">
        <v>4.9289581642872697</v>
      </c>
      <c r="F4">
        <v>4.3917500643256604</v>
      </c>
      <c r="G4">
        <v>3.3976231898534599</v>
      </c>
      <c r="H4">
        <v>20.983496434994201</v>
      </c>
      <c r="I4">
        <v>16.482593189889901</v>
      </c>
      <c r="J4">
        <v>12.952621302620001</v>
      </c>
      <c r="K4">
        <v>15.837691307422901</v>
      </c>
      <c r="L4">
        <v>21.044869884014901</v>
      </c>
      <c r="M4">
        <v>17.291937344624401</v>
      </c>
      <c r="N4">
        <v>17.560504917808501</v>
      </c>
      <c r="O4">
        <v>17.1833069658698</v>
      </c>
      <c r="P4">
        <v>14.990739241089599</v>
      </c>
      <c r="Q4">
        <v>14.241210612942499</v>
      </c>
      <c r="R4">
        <v>15.667336530556399</v>
      </c>
    </row>
    <row r="5" spans="1:18" x14ac:dyDescent="0.2">
      <c r="A5" s="5" t="s">
        <v>204</v>
      </c>
      <c r="B5">
        <v>5.1167325682870603E-3</v>
      </c>
      <c r="C5">
        <v>2.70019089721691E-3</v>
      </c>
      <c r="D5">
        <v>3.00014021063433E-3</v>
      </c>
      <c r="E5">
        <v>3.3992814926119101E-3</v>
      </c>
      <c r="F5">
        <v>3.8595398345137601E-3</v>
      </c>
      <c r="G5">
        <v>3.5146231445333199E-3</v>
      </c>
      <c r="H5">
        <v>5.0237943608766503E-2</v>
      </c>
      <c r="I5">
        <v>5.1814895695343102E-2</v>
      </c>
      <c r="J5">
        <v>4.6611457984209799E-2</v>
      </c>
      <c r="K5">
        <v>6.9396394767665404E-2</v>
      </c>
      <c r="L5">
        <v>5.3646000468044998E-2</v>
      </c>
      <c r="M5">
        <v>0.19714914070547901</v>
      </c>
      <c r="N5">
        <v>0.10612658208334699</v>
      </c>
      <c r="O5">
        <v>0.73689411078654199</v>
      </c>
      <c r="P5">
        <v>9.4924372948636607E-2</v>
      </c>
      <c r="Q5">
        <v>0.140752844730719</v>
      </c>
      <c r="R5">
        <v>0.10232394092194599</v>
      </c>
    </row>
    <row r="6" spans="1:18" x14ac:dyDescent="0.2">
      <c r="A6" s="5" t="s">
        <v>205</v>
      </c>
      <c r="B6">
        <v>1.0745138393402799E-2</v>
      </c>
      <c r="C6">
        <v>6.71907967447E-3</v>
      </c>
      <c r="D6">
        <v>3.42873166929638E-3</v>
      </c>
      <c r="E6">
        <v>7.4280595579297301E-3</v>
      </c>
      <c r="F6">
        <v>8.39619192069661E-3</v>
      </c>
      <c r="G6">
        <v>7.3992066200701603E-3</v>
      </c>
      <c r="H6">
        <v>9.0577066893710104E-2</v>
      </c>
      <c r="I6">
        <v>5.2799501789316403E-2</v>
      </c>
      <c r="J6">
        <v>7.4763298877847606E-2</v>
      </c>
      <c r="K6">
        <v>9.0650641135622004E-2</v>
      </c>
      <c r="L6">
        <v>8.7853470402122297E-2</v>
      </c>
      <c r="M6">
        <v>0.16152442884653101</v>
      </c>
      <c r="N6">
        <v>0.15454111453625799</v>
      </c>
      <c r="O6">
        <v>7.9417360049963096E-2</v>
      </c>
      <c r="P6">
        <v>0.15112232236112999</v>
      </c>
      <c r="Q6">
        <v>1.11380703309225</v>
      </c>
      <c r="R6">
        <v>0.61924933135726001</v>
      </c>
    </row>
    <row r="7" spans="1:18" x14ac:dyDescent="0.2">
      <c r="A7" s="5" t="s">
        <v>69</v>
      </c>
      <c r="B7">
        <v>1.96454104330177</v>
      </c>
      <c r="C7">
        <v>1.10701547272179</v>
      </c>
      <c r="D7">
        <v>0.68739947234268695</v>
      </c>
      <c r="E7">
        <v>1.3984266362661699</v>
      </c>
      <c r="F7">
        <v>1.4767141096651</v>
      </c>
      <c r="G7">
        <v>1.7698902235207801</v>
      </c>
      <c r="H7">
        <v>18.467593951534599</v>
      </c>
      <c r="I7">
        <v>6.2063004123448202</v>
      </c>
      <c r="J7">
        <v>8.1960329949933293</v>
      </c>
      <c r="K7">
        <v>11.336707722359099</v>
      </c>
      <c r="L7">
        <v>13.335700707442999</v>
      </c>
      <c r="M7">
        <v>16.279941853411401</v>
      </c>
      <c r="N7">
        <v>17.087728578014499</v>
      </c>
      <c r="O7">
        <v>10.8208740319181</v>
      </c>
      <c r="P7">
        <v>9.9164299933812199</v>
      </c>
      <c r="Q7">
        <v>15.6785612546884</v>
      </c>
      <c r="R7">
        <v>13.4822529862168</v>
      </c>
    </row>
    <row r="8" spans="1:18" x14ac:dyDescent="0.2">
      <c r="A8" s="5" t="s">
        <v>70</v>
      </c>
      <c r="B8">
        <v>0.13491118205050201</v>
      </c>
      <c r="C8">
        <v>9.3878730031146301E-2</v>
      </c>
      <c r="D8">
        <v>0.17737563653485</v>
      </c>
      <c r="E8">
        <v>9.2976643788662897E-2</v>
      </c>
      <c r="F8">
        <v>0.107322291889549</v>
      </c>
      <c r="G8">
        <v>0.102987707143101</v>
      </c>
      <c r="H8">
        <v>0.415178267454681</v>
      </c>
      <c r="I8">
        <v>0.19425457729014201</v>
      </c>
      <c r="J8">
        <v>0.26157906302091</v>
      </c>
      <c r="K8">
        <v>0.31743088912914402</v>
      </c>
      <c r="L8">
        <v>0.43253445316644401</v>
      </c>
      <c r="M8">
        <v>0.52091490436474397</v>
      </c>
      <c r="N8">
        <v>0.515072816902019</v>
      </c>
      <c r="O8">
        <v>0.33634264383766199</v>
      </c>
      <c r="P8">
        <v>0.25624904618646699</v>
      </c>
      <c r="Q8">
        <v>0.330269675724437</v>
      </c>
      <c r="R8">
        <v>0.325415397302387</v>
      </c>
    </row>
    <row r="9" spans="1:18" x14ac:dyDescent="0.2">
      <c r="A9" s="5" t="s">
        <v>71</v>
      </c>
      <c r="B9">
        <v>2.0543112735831599</v>
      </c>
      <c r="C9">
        <v>1.9079046518637499</v>
      </c>
      <c r="D9">
        <v>2.4413794032414899</v>
      </c>
      <c r="E9">
        <v>1.4197665700808999</v>
      </c>
      <c r="F9">
        <v>1.9564481399726401</v>
      </c>
      <c r="G9">
        <v>0.70750288800283301</v>
      </c>
      <c r="H9">
        <v>1.04710064697087E-2</v>
      </c>
      <c r="I9">
        <v>1.18973236355103E-3</v>
      </c>
      <c r="J9">
        <v>2.8336806996749699E-2</v>
      </c>
      <c r="K9">
        <v>8.0407630837811602E-3</v>
      </c>
      <c r="L9">
        <v>1.09138118361103E-2</v>
      </c>
      <c r="M9">
        <v>3.1212982836168201E-2</v>
      </c>
      <c r="N9">
        <v>2.9385935120672599E-3</v>
      </c>
      <c r="O9">
        <v>5.7144502698840303E-3</v>
      </c>
      <c r="P9">
        <v>2.4528151899401399E-2</v>
      </c>
      <c r="Q9">
        <v>4.6488992989064202E-3</v>
      </c>
      <c r="R9">
        <v>1.0864023357144899E-2</v>
      </c>
    </row>
    <row r="10" spans="1:18" x14ac:dyDescent="0.2">
      <c r="A10" s="5" t="s">
        <v>206</v>
      </c>
      <c r="B10">
        <v>7.6403619235503299</v>
      </c>
      <c r="C10">
        <v>7.0506379985933796</v>
      </c>
      <c r="D10">
        <v>6.7694796348645596</v>
      </c>
      <c r="E10">
        <v>7.0956224178837397</v>
      </c>
      <c r="F10">
        <v>6.4892406863209704</v>
      </c>
      <c r="G10">
        <v>8.2451671619510591</v>
      </c>
      <c r="H10">
        <v>10.6490707983083</v>
      </c>
      <c r="I10">
        <v>12.032009544115001</v>
      </c>
      <c r="J10">
        <v>9.7179340913984102</v>
      </c>
      <c r="K10">
        <v>10.6103758621413</v>
      </c>
      <c r="L10">
        <v>11.369965732802701</v>
      </c>
      <c r="M10">
        <v>11.0390283608</v>
      </c>
      <c r="N10">
        <v>10.3186543361355</v>
      </c>
      <c r="O10">
        <v>11.5669022640022</v>
      </c>
      <c r="P10">
        <v>10.831793415997801</v>
      </c>
      <c r="Q10">
        <v>11.2931655245541</v>
      </c>
      <c r="R10">
        <v>10.1974270960869</v>
      </c>
    </row>
    <row r="11" spans="1:18" x14ac:dyDescent="0.2">
      <c r="A11" s="5" t="s">
        <v>72</v>
      </c>
      <c r="B11">
        <v>8.4054840002615201</v>
      </c>
      <c r="C11">
        <v>7.7869109816135804</v>
      </c>
      <c r="D11">
        <v>7.0127971286821298</v>
      </c>
      <c r="E11">
        <v>9.5017471677375394</v>
      </c>
      <c r="F11">
        <v>12.5146594802486</v>
      </c>
      <c r="G11">
        <v>4.86738309484765</v>
      </c>
      <c r="H11">
        <v>4.2350357587731802</v>
      </c>
      <c r="I11">
        <v>1.9329458634851799</v>
      </c>
      <c r="J11">
        <v>3.7778586696201999</v>
      </c>
      <c r="K11">
        <v>6.7028722937326597</v>
      </c>
      <c r="L11">
        <v>3.4863384595670399</v>
      </c>
      <c r="M11">
        <v>6.3451141204004902</v>
      </c>
      <c r="N11">
        <v>5.43615712900377</v>
      </c>
      <c r="O11">
        <v>4.1283528524555901</v>
      </c>
      <c r="P11">
        <v>5.9287136238367699</v>
      </c>
      <c r="Q11">
        <v>5.0661132827955102</v>
      </c>
      <c r="R11">
        <v>5.0041712796657301</v>
      </c>
    </row>
    <row r="12" spans="1:18" x14ac:dyDescent="0.2">
      <c r="A12" s="5" t="s">
        <v>73</v>
      </c>
      <c r="B12">
        <v>1.2966368853880299</v>
      </c>
      <c r="C12">
        <v>1.28830503365819</v>
      </c>
      <c r="D12">
        <v>1.5663793267073001</v>
      </c>
      <c r="E12">
        <v>3.8076359193262301</v>
      </c>
      <c r="F12">
        <v>2.0987771352734801</v>
      </c>
      <c r="G12">
        <v>0.74907718019935299</v>
      </c>
      <c r="H12">
        <v>1.69870622990553</v>
      </c>
      <c r="I12">
        <v>18.734592453076299</v>
      </c>
      <c r="J12">
        <v>7.5681470613695296</v>
      </c>
      <c r="K12">
        <v>4.8211800869734001</v>
      </c>
      <c r="L12">
        <v>4.2621421586433801</v>
      </c>
      <c r="M12">
        <v>1.28872119416681</v>
      </c>
      <c r="N12">
        <v>2.16198587259125</v>
      </c>
      <c r="O12">
        <v>8.7681265062301001</v>
      </c>
      <c r="P12">
        <v>7.34900839525947</v>
      </c>
      <c r="Q12">
        <v>4.2792623482678396</v>
      </c>
      <c r="R12">
        <v>5.8966381658698799</v>
      </c>
    </row>
    <row r="13" spans="1:18" x14ac:dyDescent="0.2">
      <c r="A13" s="5" t="s">
        <v>74</v>
      </c>
      <c r="B13">
        <v>1.4557104156776599</v>
      </c>
      <c r="C13">
        <v>1.57929769918617</v>
      </c>
      <c r="D13">
        <v>1.70603891487989</v>
      </c>
      <c r="E13">
        <v>2.6563496375043898</v>
      </c>
      <c r="F13">
        <v>1.61599609983343</v>
      </c>
      <c r="G13">
        <v>1.79079298222248</v>
      </c>
      <c r="H13">
        <v>8.0010505337638396</v>
      </c>
      <c r="I13">
        <v>8.4848840400685397</v>
      </c>
      <c r="J13">
        <v>8.69007745640533</v>
      </c>
      <c r="K13">
        <v>7.8510625330657096</v>
      </c>
      <c r="L13">
        <v>7.9776706667687396</v>
      </c>
      <c r="M13">
        <v>9.6126612211224707</v>
      </c>
      <c r="N13">
        <v>12.697518044650201</v>
      </c>
      <c r="O13">
        <v>8.5797746256810097</v>
      </c>
      <c r="P13">
        <v>10.1312744989264</v>
      </c>
      <c r="Q13">
        <v>7.9674220963172804</v>
      </c>
      <c r="R13">
        <v>6.87237905436508</v>
      </c>
    </row>
    <row r="14" spans="1:18" x14ac:dyDescent="0.2">
      <c r="A14" s="5" t="s">
        <v>75</v>
      </c>
      <c r="B14">
        <v>3.1310992162871201</v>
      </c>
      <c r="C14">
        <v>3.8573796845172299</v>
      </c>
      <c r="D14">
        <v>4.3390599274945698</v>
      </c>
      <c r="E14">
        <v>3.0655853594205098</v>
      </c>
      <c r="F14">
        <v>2.7687797083000398</v>
      </c>
      <c r="G14">
        <v>4.9103909833268098</v>
      </c>
      <c r="H14">
        <v>2.9309090950704402</v>
      </c>
      <c r="I14">
        <v>2.5208787773489698</v>
      </c>
      <c r="J14">
        <v>7.8656465416147796</v>
      </c>
      <c r="K14">
        <v>3.9559530071173499</v>
      </c>
      <c r="L14">
        <v>4.1925869697774196</v>
      </c>
      <c r="M14">
        <v>5.2956740791067096</v>
      </c>
      <c r="N14">
        <v>4.8080207223833602</v>
      </c>
      <c r="O14">
        <v>4.0240078904409398</v>
      </c>
      <c r="P14">
        <v>4.2585887853208497</v>
      </c>
      <c r="Q14">
        <v>3.0825169734280702</v>
      </c>
      <c r="R14">
        <v>3.1682523929906301</v>
      </c>
    </row>
    <row r="15" spans="1:18" x14ac:dyDescent="0.2">
      <c r="A15" s="5" t="s">
        <v>76</v>
      </c>
      <c r="B15">
        <v>2.7522904484816002</v>
      </c>
      <c r="C15">
        <v>2.8421707023008098</v>
      </c>
      <c r="D15">
        <v>2.6113465302766099</v>
      </c>
      <c r="E15">
        <v>2.314281199896</v>
      </c>
      <c r="F15">
        <v>2.35560581233156</v>
      </c>
      <c r="G15">
        <v>2.5909246881003098</v>
      </c>
      <c r="H15">
        <v>2.1258431878092301</v>
      </c>
      <c r="I15">
        <v>1.1605223827631499</v>
      </c>
      <c r="J15">
        <v>3.21929803144275</v>
      </c>
      <c r="K15">
        <v>2.94414844989964</v>
      </c>
      <c r="L15">
        <v>2.9139877602414699</v>
      </c>
      <c r="M15">
        <v>2.8110985867026002</v>
      </c>
      <c r="N15">
        <v>4.8764273254511501</v>
      </c>
      <c r="O15">
        <v>2.8613197410409099</v>
      </c>
      <c r="P15">
        <v>3.6600933770163899</v>
      </c>
      <c r="Q15">
        <v>2.4669334673271401</v>
      </c>
      <c r="R15">
        <v>2.1433454825117</v>
      </c>
    </row>
    <row r="16" spans="1:18" x14ac:dyDescent="0.2">
      <c r="A16" s="5" t="s">
        <v>77</v>
      </c>
      <c r="B16">
        <v>0.78206414677063096</v>
      </c>
      <c r="C16">
        <v>0.87285240630965499</v>
      </c>
      <c r="D16">
        <v>2.1298546401454201</v>
      </c>
      <c r="E16">
        <v>1.0208545919571701</v>
      </c>
      <c r="F16">
        <v>0.72390070825941499</v>
      </c>
      <c r="G16">
        <v>1.29204021098837</v>
      </c>
      <c r="H16">
        <v>0.52183376504778001</v>
      </c>
      <c r="I16">
        <v>0.253536069198116</v>
      </c>
      <c r="J16">
        <v>1.0898942659768101</v>
      </c>
      <c r="K16">
        <v>0.81754586691973696</v>
      </c>
      <c r="L16">
        <v>0.74393102470919503</v>
      </c>
      <c r="M16">
        <v>0.69600539995632305</v>
      </c>
      <c r="N16">
        <v>0.73980296007896595</v>
      </c>
      <c r="O16">
        <v>0.88600976586052405</v>
      </c>
      <c r="P16">
        <v>1.0497793954171799</v>
      </c>
      <c r="Q16">
        <v>1.1722644689572199</v>
      </c>
      <c r="R16">
        <v>0.84274503046726901</v>
      </c>
    </row>
    <row r="17" spans="1:18" x14ac:dyDescent="0.2">
      <c r="A17" s="5" t="s">
        <v>78</v>
      </c>
      <c r="B17">
        <v>4.5481498747821796</v>
      </c>
      <c r="C17">
        <v>9.7969833216115703</v>
      </c>
      <c r="D17">
        <v>12.8049045557435</v>
      </c>
      <c r="E17">
        <v>10.9426648226613</v>
      </c>
      <c r="F17">
        <v>16.473260837181499</v>
      </c>
      <c r="G17">
        <v>5.4394342566618201</v>
      </c>
      <c r="H17">
        <v>2.5860525049451102</v>
      </c>
      <c r="I17">
        <v>1.0298159237882001</v>
      </c>
      <c r="J17">
        <v>1.92679189611711</v>
      </c>
      <c r="K17">
        <v>3.2746903922099801</v>
      </c>
      <c r="L17">
        <v>2.6067721016906602</v>
      </c>
      <c r="M17">
        <v>3.3303590926837998</v>
      </c>
      <c r="N17">
        <v>1.59107977895995</v>
      </c>
      <c r="O17">
        <v>1.5949165690260501</v>
      </c>
      <c r="P17">
        <v>1.6936752651229601</v>
      </c>
      <c r="Q17">
        <v>1.54417641286973</v>
      </c>
      <c r="R17">
        <v>2.0286921383379202</v>
      </c>
    </row>
    <row r="18" spans="1:18" x14ac:dyDescent="0.2">
      <c r="A18" s="5" t="s">
        <v>79</v>
      </c>
      <c r="B18">
        <v>4.32488977705259</v>
      </c>
      <c r="C18">
        <v>12.4686652265648</v>
      </c>
      <c r="D18">
        <v>9.7099231780424002</v>
      </c>
      <c r="E18">
        <v>10.9984382190031</v>
      </c>
      <c r="F18">
        <v>8.5178012810963804</v>
      </c>
      <c r="G18">
        <v>7.8627669148175503</v>
      </c>
      <c r="H18">
        <v>1.44288180408003</v>
      </c>
      <c r="I18">
        <v>0.41390378675401202</v>
      </c>
      <c r="J18">
        <v>0.99755918730333404</v>
      </c>
      <c r="K18">
        <v>2.0854256815826999</v>
      </c>
      <c r="L18">
        <v>0.99158224751765001</v>
      </c>
      <c r="M18">
        <v>1.3970291416760601</v>
      </c>
      <c r="N18">
        <v>0.63146038944553495</v>
      </c>
      <c r="O18">
        <v>0.95525810417037804</v>
      </c>
      <c r="P18">
        <v>1.2529337072494899</v>
      </c>
      <c r="Q18">
        <v>1.1063391203886801</v>
      </c>
      <c r="R18">
        <v>1.95663587179239</v>
      </c>
    </row>
    <row r="19" spans="1:18" x14ac:dyDescent="0.2">
      <c r="A19" s="5" t="s">
        <v>80</v>
      </c>
      <c r="B19">
        <v>9.7952454183923798</v>
      </c>
      <c r="C19">
        <v>6.1440646036370898</v>
      </c>
      <c r="D19">
        <v>4.5071290066413301</v>
      </c>
      <c r="E19">
        <v>6.4079603618598098</v>
      </c>
      <c r="F19">
        <v>5.7685901168695697</v>
      </c>
      <c r="G19">
        <v>3.7781273902905701</v>
      </c>
      <c r="H19">
        <v>1.20273527865179</v>
      </c>
      <c r="I19">
        <v>0.56262033219789098</v>
      </c>
      <c r="J19">
        <v>0.961601776858372</v>
      </c>
      <c r="K19">
        <v>1.72994200919719</v>
      </c>
      <c r="L19">
        <v>1.4943777579772599</v>
      </c>
      <c r="M19">
        <v>2.34792218592349</v>
      </c>
      <c r="N19">
        <v>1.0563521070919799</v>
      </c>
      <c r="O19">
        <v>0.88088025931905301</v>
      </c>
      <c r="P19">
        <v>1.6803271893926099</v>
      </c>
      <c r="Q19">
        <v>1.1827986769430401</v>
      </c>
      <c r="R19">
        <v>1.2629553478533899</v>
      </c>
    </row>
    <row r="20" spans="1:18" x14ac:dyDescent="0.2">
      <c r="A20" s="5" t="s">
        <v>81</v>
      </c>
      <c r="B20">
        <v>11.930457919138499</v>
      </c>
      <c r="C20">
        <v>8.4224605646538695</v>
      </c>
      <c r="D20">
        <v>7.0031844345378502</v>
      </c>
      <c r="E20">
        <v>6.8346331388398696</v>
      </c>
      <c r="F20">
        <v>7.7621440082336797</v>
      </c>
      <c r="G20">
        <v>9.0003486876119698</v>
      </c>
      <c r="H20">
        <v>2.41199347936668</v>
      </c>
      <c r="I20">
        <v>0.18645977904618699</v>
      </c>
      <c r="J20">
        <v>1.39908360393874</v>
      </c>
      <c r="K20">
        <v>2.1107259170182999</v>
      </c>
      <c r="L20">
        <v>2.38007974141324</v>
      </c>
      <c r="M20">
        <v>1.6780011338143499</v>
      </c>
      <c r="N20">
        <v>0.76220371390046204</v>
      </c>
      <c r="O20">
        <v>1.36944325955843</v>
      </c>
      <c r="P20">
        <v>1.1279549090098999</v>
      </c>
      <c r="Q20">
        <v>1.11158149619383</v>
      </c>
      <c r="R20">
        <v>1.93278555074787</v>
      </c>
    </row>
    <row r="21" spans="1:18" x14ac:dyDescent="0.2">
      <c r="A21" s="5" t="s">
        <v>82</v>
      </c>
      <c r="B21">
        <v>1.62456259043114</v>
      </c>
      <c r="C21">
        <v>0.15121069024414699</v>
      </c>
      <c r="D21">
        <v>0.23915403393342199</v>
      </c>
      <c r="E21">
        <v>1.2822215689446601</v>
      </c>
      <c r="F21">
        <v>1.0046991590265799</v>
      </c>
      <c r="G21">
        <v>3.48807849078382</v>
      </c>
      <c r="H21">
        <v>1.8438698551167401</v>
      </c>
      <c r="I21">
        <v>0.15564981335560699</v>
      </c>
      <c r="J21">
        <v>2.3535826824376098</v>
      </c>
      <c r="K21">
        <v>1.7204160096202299</v>
      </c>
      <c r="L21">
        <v>0.73806688700621104</v>
      </c>
      <c r="M21">
        <v>0.81346768518783996</v>
      </c>
      <c r="N21">
        <v>1.0992266681696801</v>
      </c>
      <c r="O21">
        <v>1.1867608336077999</v>
      </c>
      <c r="P21">
        <v>0.928413929779769</v>
      </c>
      <c r="Q21">
        <v>2.9703004573725602</v>
      </c>
      <c r="R21">
        <v>1.1929708252969</v>
      </c>
    </row>
    <row r="22" spans="1:18" x14ac:dyDescent="0.2">
      <c r="A22" s="5" t="s">
        <v>52</v>
      </c>
      <c r="B22">
        <v>4.6941473107306404</v>
      </c>
      <c r="C22">
        <v>3.1174645835426502</v>
      </c>
      <c r="D22">
        <v>3.3577079418609501</v>
      </c>
      <c r="E22">
        <v>5.1951722648845999</v>
      </c>
      <c r="F22">
        <v>4.2882196010454603</v>
      </c>
      <c r="G22">
        <v>2.8604407892363701</v>
      </c>
      <c r="H22">
        <v>6.6685434372251704</v>
      </c>
      <c r="I22">
        <v>14.893644080486601</v>
      </c>
      <c r="J22">
        <v>10.9994162469785</v>
      </c>
      <c r="K22">
        <v>9.7411540082691808</v>
      </c>
      <c r="L22">
        <v>9.0067182384999107</v>
      </c>
      <c r="M22">
        <v>4.9566878503188496</v>
      </c>
      <c r="N22">
        <v>5.1604110755107699</v>
      </c>
      <c r="O22">
        <v>11.201222442401001</v>
      </c>
      <c r="P22">
        <v>10.282014233129599</v>
      </c>
      <c r="Q22">
        <v>10.5373237374776</v>
      </c>
      <c r="R22">
        <v>10.706267631930899</v>
      </c>
    </row>
    <row r="23" spans="1:18" x14ac:dyDescent="0.2">
      <c r="A23" s="5" t="s">
        <v>138</v>
      </c>
      <c r="B23" s="5">
        <f>100-B22</f>
        <v>95.305852689269358</v>
      </c>
      <c r="C23" s="5">
        <f t="shared" ref="C23:R23" si="0">100-C22</f>
        <v>96.882535416457344</v>
      </c>
      <c r="D23" s="5">
        <f t="shared" si="0"/>
        <v>96.642292058139049</v>
      </c>
      <c r="E23" s="5">
        <f t="shared" si="0"/>
        <v>94.804827735115396</v>
      </c>
      <c r="F23" s="5">
        <f>100-F22</f>
        <v>95.711780398954545</v>
      </c>
      <c r="G23" s="5">
        <f t="shared" si="0"/>
        <v>97.139559210763636</v>
      </c>
      <c r="H23" s="5">
        <f t="shared" si="0"/>
        <v>93.331456562774832</v>
      </c>
      <c r="I23" s="5">
        <f t="shared" si="0"/>
        <v>85.106355919513405</v>
      </c>
      <c r="J23" s="5">
        <f t="shared" si="0"/>
        <v>89.000583753021502</v>
      </c>
      <c r="K23" s="5">
        <f t="shared" si="0"/>
        <v>90.258845991730823</v>
      </c>
      <c r="L23" s="5">
        <f t="shared" si="0"/>
        <v>90.993281761500086</v>
      </c>
      <c r="M23" s="5">
        <f t="shared" si="0"/>
        <v>95.043312149681157</v>
      </c>
      <c r="N23" s="5">
        <f t="shared" si="0"/>
        <v>94.839588924489235</v>
      </c>
      <c r="O23" s="5">
        <f t="shared" si="0"/>
        <v>88.798777557598996</v>
      </c>
      <c r="P23" s="5">
        <f t="shared" si="0"/>
        <v>89.717985766870399</v>
      </c>
      <c r="Q23" s="5">
        <f t="shared" si="0"/>
        <v>89.462676262522393</v>
      </c>
      <c r="R23" s="5">
        <f t="shared" si="0"/>
        <v>89.293732368069101</v>
      </c>
    </row>
    <row r="26" spans="1:18" x14ac:dyDescent="0.2">
      <c r="B26" s="39" t="s">
        <v>188</v>
      </c>
      <c r="C26" s="39"/>
      <c r="D26" s="39"/>
      <c r="E26" s="39"/>
      <c r="F26" s="39"/>
      <c r="G26" s="39"/>
      <c r="H26" s="39" t="s">
        <v>188</v>
      </c>
      <c r="I26" s="39"/>
      <c r="J26" s="39"/>
      <c r="K26" s="39"/>
      <c r="L26" s="39"/>
      <c r="M26" s="39" t="s">
        <v>188</v>
      </c>
      <c r="N26" s="39"/>
      <c r="O26" s="39"/>
      <c r="P26" s="39" t="s">
        <v>188</v>
      </c>
      <c r="Q26" s="39"/>
      <c r="R26" s="39"/>
    </row>
    <row r="27" spans="1:18" x14ac:dyDescent="0.2">
      <c r="A27" s="5" t="s">
        <v>68</v>
      </c>
      <c r="B27" s="39">
        <f t="shared" ref="B27:B47" si="1">AVERAGE(B2:G2)</f>
        <v>10.357050006626281</v>
      </c>
      <c r="C27" s="39"/>
      <c r="D27" s="39"/>
      <c r="E27" s="39"/>
      <c r="F27" s="39"/>
      <c r="G27" s="39"/>
      <c r="H27" s="39">
        <f t="shared" ref="H27:H47" si="2">AVERAGE(H2:L2)</f>
        <v>8.5717196876027852</v>
      </c>
      <c r="I27" s="39"/>
      <c r="J27" s="39"/>
      <c r="K27" s="39"/>
      <c r="L27" s="39"/>
      <c r="M27" s="39">
        <f t="shared" ref="M27:M47" si="3">AVERAGE(M2:O2)</f>
        <v>7.6290987111989859</v>
      </c>
      <c r="N27" s="39"/>
      <c r="O27" s="39"/>
      <c r="P27" s="39">
        <f t="shared" ref="P27:P47" si="4">AVERAGE(P2:R2)</f>
        <v>8.5346703678331171</v>
      </c>
      <c r="Q27" s="39"/>
      <c r="R27" s="39"/>
    </row>
    <row r="28" spans="1:18" x14ac:dyDescent="0.2">
      <c r="A28" s="5" t="s">
        <v>202</v>
      </c>
      <c r="B28" s="39">
        <f t="shared" si="1"/>
        <v>16.8694986712025</v>
      </c>
      <c r="C28" s="39"/>
      <c r="D28" s="39"/>
      <c r="E28" s="39"/>
      <c r="F28" s="39"/>
      <c r="G28" s="39"/>
      <c r="H28" s="39">
        <f t="shared" si="2"/>
        <v>6.0345843324726074</v>
      </c>
      <c r="I28" s="39"/>
      <c r="J28" s="39"/>
      <c r="K28" s="39"/>
      <c r="L28" s="39"/>
      <c r="M28" s="39">
        <f t="shared" si="3"/>
        <v>5.6955052523328797</v>
      </c>
      <c r="N28" s="39"/>
      <c r="O28" s="39"/>
      <c r="P28" s="39">
        <f t="shared" si="4"/>
        <v>6.6950895273919935</v>
      </c>
      <c r="Q28" s="39"/>
      <c r="R28" s="39"/>
    </row>
    <row r="29" spans="1:18" x14ac:dyDescent="0.2">
      <c r="A29" s="5" t="s">
        <v>203</v>
      </c>
      <c r="B29" s="39">
        <f t="shared" si="1"/>
        <v>4.1796620214793885</v>
      </c>
      <c r="C29" s="39"/>
      <c r="D29" s="39"/>
      <c r="E29" s="39"/>
      <c r="F29" s="39"/>
      <c r="G29" s="39"/>
      <c r="H29" s="39">
        <f t="shared" si="2"/>
        <v>17.460254423788381</v>
      </c>
      <c r="I29" s="39"/>
      <c r="J29" s="39"/>
      <c r="K29" s="39"/>
      <c r="L29" s="39"/>
      <c r="M29" s="39">
        <f t="shared" si="3"/>
        <v>17.345249742767567</v>
      </c>
      <c r="N29" s="39"/>
      <c r="O29" s="39"/>
      <c r="P29" s="39">
        <f t="shared" si="4"/>
        <v>14.966428794862834</v>
      </c>
      <c r="Q29" s="39"/>
      <c r="R29" s="39"/>
    </row>
    <row r="30" spans="1:18" x14ac:dyDescent="0.2">
      <c r="A30" s="5" t="s">
        <v>204</v>
      </c>
      <c r="B30" s="39">
        <f t="shared" si="1"/>
        <v>3.5984180246328816E-3</v>
      </c>
      <c r="C30" s="39"/>
      <c r="D30" s="39"/>
      <c r="E30" s="39"/>
      <c r="F30" s="39"/>
      <c r="G30" s="39"/>
      <c r="H30" s="39">
        <f t="shared" si="2"/>
        <v>5.4341338504805957E-2</v>
      </c>
      <c r="I30" s="39"/>
      <c r="J30" s="39"/>
      <c r="K30" s="39"/>
      <c r="L30" s="39"/>
      <c r="M30" s="39">
        <f t="shared" si="3"/>
        <v>0.34672327785845597</v>
      </c>
      <c r="N30" s="39"/>
      <c r="O30" s="39"/>
      <c r="P30" s="39">
        <f t="shared" si="4"/>
        <v>0.11266705286710055</v>
      </c>
      <c r="Q30" s="39"/>
      <c r="R30" s="39"/>
    </row>
    <row r="31" spans="1:18" x14ac:dyDescent="0.2">
      <c r="A31" s="5" t="s">
        <v>205</v>
      </c>
      <c r="B31" s="39">
        <f t="shared" si="1"/>
        <v>7.3527346393109476E-3</v>
      </c>
      <c r="C31" s="39"/>
      <c r="D31" s="39"/>
      <c r="E31" s="39"/>
      <c r="F31" s="39"/>
      <c r="G31" s="39"/>
      <c r="H31" s="39">
        <f t="shared" si="2"/>
        <v>7.9328795819723671E-2</v>
      </c>
      <c r="I31" s="39"/>
      <c r="J31" s="39"/>
      <c r="K31" s="39"/>
      <c r="L31" s="39"/>
      <c r="M31" s="39">
        <f t="shared" si="3"/>
        <v>0.13182763447758403</v>
      </c>
      <c r="N31" s="39"/>
      <c r="O31" s="39"/>
      <c r="P31" s="39">
        <f t="shared" si="4"/>
        <v>0.62805956227021331</v>
      </c>
      <c r="Q31" s="39"/>
      <c r="R31" s="39"/>
    </row>
    <row r="32" spans="1:18" x14ac:dyDescent="0.2">
      <c r="A32" s="5" t="s">
        <v>69</v>
      </c>
      <c r="B32" s="39">
        <f t="shared" si="1"/>
        <v>1.4006644929697163</v>
      </c>
      <c r="C32" s="39"/>
      <c r="D32" s="39"/>
      <c r="E32" s="39"/>
      <c r="F32" s="39"/>
      <c r="G32" s="39"/>
      <c r="H32" s="39">
        <f t="shared" si="2"/>
        <v>11.50846715773497</v>
      </c>
      <c r="I32" s="39"/>
      <c r="J32" s="39"/>
      <c r="K32" s="39"/>
      <c r="L32" s="39"/>
      <c r="M32" s="39">
        <f t="shared" si="3"/>
        <v>14.729514821114668</v>
      </c>
      <c r="N32" s="39"/>
      <c r="O32" s="39"/>
      <c r="P32" s="39">
        <f t="shared" si="4"/>
        <v>13.025748078095473</v>
      </c>
      <c r="Q32" s="39"/>
      <c r="R32" s="39"/>
    </row>
    <row r="33" spans="1:18" x14ac:dyDescent="0.2">
      <c r="A33" s="5" t="s">
        <v>70</v>
      </c>
      <c r="B33" s="39">
        <f t="shared" si="1"/>
        <v>0.11824203190630188</v>
      </c>
      <c r="C33" s="39"/>
      <c r="D33" s="39"/>
      <c r="E33" s="39"/>
      <c r="F33" s="39"/>
      <c r="G33" s="39"/>
      <c r="H33" s="39">
        <f t="shared" si="2"/>
        <v>0.32419545001226419</v>
      </c>
      <c r="I33" s="39"/>
      <c r="J33" s="39"/>
      <c r="K33" s="39"/>
      <c r="L33" s="39"/>
      <c r="M33" s="39">
        <f t="shared" si="3"/>
        <v>0.45744345503480832</v>
      </c>
      <c r="N33" s="39"/>
      <c r="O33" s="39"/>
      <c r="P33" s="39">
        <f t="shared" si="4"/>
        <v>0.30397803973776366</v>
      </c>
      <c r="Q33" s="39"/>
      <c r="R33" s="39"/>
    </row>
    <row r="34" spans="1:18" x14ac:dyDescent="0.2">
      <c r="A34" s="5" t="s">
        <v>71</v>
      </c>
      <c r="B34" s="39">
        <f t="shared" si="1"/>
        <v>1.7478854877907957</v>
      </c>
      <c r="C34" s="39"/>
      <c r="D34" s="39"/>
      <c r="E34" s="39"/>
      <c r="F34" s="39"/>
      <c r="G34" s="39"/>
      <c r="H34" s="39">
        <f t="shared" si="2"/>
        <v>1.1790424149980178E-2</v>
      </c>
      <c r="I34" s="39"/>
      <c r="J34" s="39"/>
      <c r="K34" s="39"/>
      <c r="L34" s="39"/>
      <c r="M34" s="39">
        <f t="shared" si="3"/>
        <v>1.3288675539373162E-2</v>
      </c>
      <c r="N34" s="39"/>
      <c r="O34" s="39"/>
      <c r="P34" s="39">
        <f t="shared" si="4"/>
        <v>1.3347024851817572E-2</v>
      </c>
      <c r="Q34" s="39"/>
      <c r="R34" s="39"/>
    </row>
    <row r="35" spans="1:18" x14ac:dyDescent="0.2">
      <c r="A35" s="5" t="s">
        <v>206</v>
      </c>
      <c r="B35" s="39">
        <f t="shared" si="1"/>
        <v>7.2150849705273394</v>
      </c>
      <c r="C35" s="39"/>
      <c r="D35" s="39"/>
      <c r="E35" s="39"/>
      <c r="F35" s="39"/>
      <c r="G35" s="39"/>
      <c r="H35" s="39">
        <f t="shared" si="2"/>
        <v>10.875871205753143</v>
      </c>
      <c r="I35" s="39"/>
      <c r="J35" s="39"/>
      <c r="K35" s="39"/>
      <c r="L35" s="39"/>
      <c r="M35" s="39">
        <f t="shared" si="3"/>
        <v>10.974861653645901</v>
      </c>
      <c r="N35" s="39"/>
      <c r="O35" s="39"/>
      <c r="P35" s="39">
        <f t="shared" si="4"/>
        <v>10.774128678879599</v>
      </c>
      <c r="Q35" s="39"/>
      <c r="R35" s="39"/>
    </row>
    <row r="36" spans="1:18" x14ac:dyDescent="0.2">
      <c r="A36" s="5" t="s">
        <v>72</v>
      </c>
      <c r="B36" s="39">
        <f t="shared" si="1"/>
        <v>8.348163642231837</v>
      </c>
      <c r="C36" s="39"/>
      <c r="D36" s="39"/>
      <c r="E36" s="39"/>
      <c r="F36" s="39"/>
      <c r="G36" s="39"/>
      <c r="H36" s="39">
        <f t="shared" si="2"/>
        <v>4.0270102090356517</v>
      </c>
      <c r="I36" s="39"/>
      <c r="J36" s="39"/>
      <c r="K36" s="39"/>
      <c r="L36" s="39"/>
      <c r="M36" s="39">
        <f t="shared" si="3"/>
        <v>5.3032080339532834</v>
      </c>
      <c r="N36" s="39"/>
      <c r="O36" s="39"/>
      <c r="P36" s="39">
        <f t="shared" si="4"/>
        <v>5.3329993954326698</v>
      </c>
      <c r="Q36" s="39"/>
      <c r="R36" s="39"/>
    </row>
    <row r="37" spans="1:18" x14ac:dyDescent="0.2">
      <c r="A37" s="5" t="s">
        <v>73</v>
      </c>
      <c r="B37" s="39">
        <f t="shared" si="1"/>
        <v>1.8011352467587638</v>
      </c>
      <c r="C37" s="39"/>
      <c r="D37" s="39"/>
      <c r="E37" s="39"/>
      <c r="F37" s="39"/>
      <c r="G37" s="39"/>
      <c r="H37" s="39">
        <f t="shared" si="2"/>
        <v>7.4169535979936274</v>
      </c>
      <c r="I37" s="39"/>
      <c r="J37" s="39"/>
      <c r="K37" s="39"/>
      <c r="L37" s="39"/>
      <c r="M37" s="39">
        <f t="shared" si="3"/>
        <v>4.0729445243293867</v>
      </c>
      <c r="N37" s="39"/>
      <c r="O37" s="39"/>
      <c r="P37" s="39">
        <f t="shared" si="4"/>
        <v>5.8416363031323968</v>
      </c>
      <c r="Q37" s="39"/>
      <c r="R37" s="39"/>
    </row>
    <row r="38" spans="1:18" x14ac:dyDescent="0.2">
      <c r="A38" s="5" t="s">
        <v>74</v>
      </c>
      <c r="B38" s="39">
        <f t="shared" si="1"/>
        <v>1.800697624884003</v>
      </c>
      <c r="C38" s="39"/>
      <c r="D38" s="39"/>
      <c r="E38" s="39"/>
      <c r="F38" s="39"/>
      <c r="G38" s="39"/>
      <c r="H38" s="39">
        <f t="shared" si="2"/>
        <v>8.2009490460144328</v>
      </c>
      <c r="I38" s="39"/>
      <c r="J38" s="39"/>
      <c r="K38" s="39"/>
      <c r="L38" s="39"/>
      <c r="M38" s="39">
        <f t="shared" si="3"/>
        <v>10.296651297151227</v>
      </c>
      <c r="N38" s="39"/>
      <c r="O38" s="39"/>
      <c r="P38" s="39">
        <f t="shared" si="4"/>
        <v>8.3236918832029207</v>
      </c>
      <c r="Q38" s="39"/>
      <c r="R38" s="39"/>
    </row>
    <row r="39" spans="1:18" x14ac:dyDescent="0.2">
      <c r="A39" s="5" t="s">
        <v>75</v>
      </c>
      <c r="B39" s="39">
        <f t="shared" si="1"/>
        <v>3.6787158132243802</v>
      </c>
      <c r="C39" s="39"/>
      <c r="D39" s="39"/>
      <c r="E39" s="39"/>
      <c r="F39" s="39"/>
      <c r="G39" s="39"/>
      <c r="H39" s="39">
        <f t="shared" si="2"/>
        <v>4.2931948781857923</v>
      </c>
      <c r="I39" s="39"/>
      <c r="J39" s="39"/>
      <c r="K39" s="39"/>
      <c r="L39" s="39"/>
      <c r="M39" s="39">
        <f t="shared" si="3"/>
        <v>4.7092342306436699</v>
      </c>
      <c r="N39" s="39"/>
      <c r="O39" s="39"/>
      <c r="P39" s="39">
        <f t="shared" si="4"/>
        <v>3.5031193839131838</v>
      </c>
      <c r="Q39" s="39"/>
      <c r="R39" s="39"/>
    </row>
    <row r="40" spans="1:18" x14ac:dyDescent="0.2">
      <c r="A40" s="5" t="s">
        <v>76</v>
      </c>
      <c r="B40" s="39">
        <f t="shared" si="1"/>
        <v>2.5777698968978151</v>
      </c>
      <c r="C40" s="39"/>
      <c r="D40" s="39"/>
      <c r="E40" s="39"/>
      <c r="F40" s="39"/>
      <c r="G40" s="39"/>
      <c r="H40" s="39">
        <f t="shared" si="2"/>
        <v>2.472759962431248</v>
      </c>
      <c r="I40" s="39"/>
      <c r="J40" s="39"/>
      <c r="K40" s="39"/>
      <c r="L40" s="39"/>
      <c r="M40" s="39">
        <f t="shared" si="3"/>
        <v>3.5162818843982202</v>
      </c>
      <c r="N40" s="39"/>
      <c r="O40" s="39"/>
      <c r="P40" s="39">
        <f t="shared" si="4"/>
        <v>2.7567907756184105</v>
      </c>
      <c r="Q40" s="39"/>
      <c r="R40" s="39"/>
    </row>
    <row r="41" spans="1:18" x14ac:dyDescent="0.2">
      <c r="A41" s="5" t="s">
        <v>77</v>
      </c>
      <c r="B41" s="39">
        <f t="shared" si="1"/>
        <v>1.1369277840717769</v>
      </c>
      <c r="C41" s="39"/>
      <c r="D41" s="39"/>
      <c r="E41" s="39"/>
      <c r="F41" s="39"/>
      <c r="G41" s="39"/>
      <c r="H41" s="39">
        <f t="shared" si="2"/>
        <v>0.68534819837032757</v>
      </c>
      <c r="I41" s="39"/>
      <c r="J41" s="39"/>
      <c r="K41" s="39"/>
      <c r="L41" s="39"/>
      <c r="M41" s="39">
        <f t="shared" si="3"/>
        <v>0.77393937529860424</v>
      </c>
      <c r="N41" s="39"/>
      <c r="O41" s="39"/>
      <c r="P41" s="39">
        <f t="shared" si="4"/>
        <v>1.0215962982805562</v>
      </c>
      <c r="Q41" s="39"/>
      <c r="R41" s="39"/>
    </row>
    <row r="42" spans="1:18" x14ac:dyDescent="0.2">
      <c r="A42" s="5" t="s">
        <v>78</v>
      </c>
      <c r="B42" s="39">
        <f t="shared" si="1"/>
        <v>10.000899611440312</v>
      </c>
      <c r="C42" s="39"/>
      <c r="D42" s="39"/>
      <c r="E42" s="39"/>
      <c r="F42" s="39"/>
      <c r="G42" s="39"/>
      <c r="H42" s="39">
        <f t="shared" si="2"/>
        <v>2.2848245637502123</v>
      </c>
      <c r="I42" s="39"/>
      <c r="J42" s="39"/>
      <c r="K42" s="39"/>
      <c r="L42" s="39"/>
      <c r="M42" s="39">
        <f t="shared" si="3"/>
        <v>2.1721184802232663</v>
      </c>
      <c r="N42" s="39"/>
      <c r="O42" s="39"/>
      <c r="P42" s="39">
        <f t="shared" si="4"/>
        <v>1.7555146054435369</v>
      </c>
      <c r="Q42" s="39"/>
      <c r="R42" s="39"/>
    </row>
    <row r="43" spans="1:18" x14ac:dyDescent="0.2">
      <c r="A43" s="5" t="s">
        <v>79</v>
      </c>
      <c r="B43" s="39">
        <f t="shared" si="1"/>
        <v>8.9804140994294706</v>
      </c>
      <c r="C43" s="39"/>
      <c r="D43" s="39"/>
      <c r="E43" s="39"/>
      <c r="F43" s="39"/>
      <c r="G43" s="39"/>
      <c r="H43" s="39">
        <f t="shared" si="2"/>
        <v>1.1862705414475454</v>
      </c>
      <c r="I43" s="39"/>
      <c r="J43" s="39"/>
      <c r="K43" s="39"/>
      <c r="L43" s="39"/>
      <c r="M43" s="39">
        <f t="shared" si="3"/>
        <v>0.99458254509732436</v>
      </c>
      <c r="N43" s="39"/>
      <c r="O43" s="39"/>
      <c r="P43" s="39">
        <f t="shared" si="4"/>
        <v>1.4386362331435201</v>
      </c>
      <c r="Q43" s="39"/>
      <c r="R43" s="39"/>
    </row>
    <row r="44" spans="1:18" x14ac:dyDescent="0.2">
      <c r="A44" s="5" t="s">
        <v>80</v>
      </c>
      <c r="B44" s="39">
        <f t="shared" si="1"/>
        <v>6.0668528162817923</v>
      </c>
      <c r="C44" s="39"/>
      <c r="D44" s="39"/>
      <c r="E44" s="39"/>
      <c r="F44" s="39"/>
      <c r="G44" s="39"/>
      <c r="H44" s="39">
        <f t="shared" si="2"/>
        <v>1.1902554309765006</v>
      </c>
      <c r="I44" s="39"/>
      <c r="J44" s="39"/>
      <c r="K44" s="39"/>
      <c r="L44" s="39"/>
      <c r="M44" s="39">
        <f t="shared" si="3"/>
        <v>1.4283848507781742</v>
      </c>
      <c r="N44" s="39"/>
      <c r="O44" s="39"/>
      <c r="P44" s="39">
        <f t="shared" si="4"/>
        <v>1.3753604047296799</v>
      </c>
      <c r="Q44" s="39"/>
      <c r="R44" s="39"/>
    </row>
    <row r="45" spans="1:18" x14ac:dyDescent="0.2">
      <c r="A45" s="5" t="s">
        <v>81</v>
      </c>
      <c r="B45" s="39">
        <f t="shared" si="1"/>
        <v>8.4922047921692876</v>
      </c>
      <c r="C45" s="39"/>
      <c r="D45" s="39"/>
      <c r="E45" s="39"/>
      <c r="F45" s="39"/>
      <c r="G45" s="39"/>
      <c r="H45" s="39">
        <f t="shared" si="2"/>
        <v>1.6976685041566295</v>
      </c>
      <c r="I45" s="39"/>
      <c r="J45" s="39"/>
      <c r="K45" s="39"/>
      <c r="L45" s="39"/>
      <c r="M45" s="39">
        <f t="shared" si="3"/>
        <v>1.2698827024244139</v>
      </c>
      <c r="N45" s="39"/>
      <c r="O45" s="39"/>
      <c r="P45" s="39">
        <f t="shared" si="4"/>
        <v>1.3907739853171999</v>
      </c>
      <c r="Q45" s="39"/>
      <c r="R45" s="39"/>
    </row>
    <row r="46" spans="1:18" x14ac:dyDescent="0.2">
      <c r="A46" s="5" t="s">
        <v>82</v>
      </c>
      <c r="B46" s="39">
        <f t="shared" si="1"/>
        <v>1.2983210888939614</v>
      </c>
      <c r="C46" s="39"/>
      <c r="D46" s="39"/>
      <c r="E46" s="39"/>
      <c r="F46" s="39"/>
      <c r="G46" s="39"/>
      <c r="H46" s="39">
        <f t="shared" si="2"/>
        <v>1.3623170495072796</v>
      </c>
      <c r="I46" s="39"/>
      <c r="J46" s="39"/>
      <c r="K46" s="39"/>
      <c r="L46" s="39"/>
      <c r="M46" s="39">
        <f t="shared" si="3"/>
        <v>1.03315172898844</v>
      </c>
      <c r="N46" s="39"/>
      <c r="O46" s="39"/>
      <c r="P46" s="39">
        <f t="shared" si="4"/>
        <v>1.6972284041497432</v>
      </c>
      <c r="Q46" s="39"/>
      <c r="R46" s="39"/>
    </row>
    <row r="47" spans="1:18" x14ac:dyDescent="0.2">
      <c r="A47" s="5" t="s">
        <v>52</v>
      </c>
      <c r="B47" s="39">
        <f t="shared" si="1"/>
        <v>3.9188587485501123</v>
      </c>
      <c r="C47" s="39"/>
      <c r="D47" s="39"/>
      <c r="E47" s="39"/>
      <c r="F47" s="39"/>
      <c r="G47" s="39"/>
      <c r="H47" s="39">
        <f t="shared" si="2"/>
        <v>10.261895202291873</v>
      </c>
      <c r="I47" s="39"/>
      <c r="J47" s="39"/>
      <c r="K47" s="39"/>
      <c r="L47" s="39"/>
      <c r="M47" s="39">
        <f t="shared" si="3"/>
        <v>7.1061071227435404</v>
      </c>
      <c r="N47" s="39"/>
      <c r="O47" s="39"/>
      <c r="P47" s="39">
        <f t="shared" si="4"/>
        <v>10.508535200846033</v>
      </c>
      <c r="Q47" s="39"/>
      <c r="R47" s="39"/>
    </row>
  </sheetData>
  <mergeCells count="88">
    <mergeCell ref="B27:G27"/>
    <mergeCell ref="B28:G28"/>
    <mergeCell ref="B29:G29"/>
    <mergeCell ref="B30:G30"/>
    <mergeCell ref="H27:L27"/>
    <mergeCell ref="H28:L28"/>
    <mergeCell ref="H29:L29"/>
    <mergeCell ref="H30:L30"/>
    <mergeCell ref="B31:G31"/>
    <mergeCell ref="B32:G32"/>
    <mergeCell ref="B33:G33"/>
    <mergeCell ref="B34:G34"/>
    <mergeCell ref="B35:G35"/>
    <mergeCell ref="B41:G41"/>
    <mergeCell ref="B42:G42"/>
    <mergeCell ref="B43:G43"/>
    <mergeCell ref="B44:G44"/>
    <mergeCell ref="B45:G45"/>
    <mergeCell ref="B40:G40"/>
    <mergeCell ref="B36:G36"/>
    <mergeCell ref="B37:G37"/>
    <mergeCell ref="B38:G38"/>
    <mergeCell ref="B39:G39"/>
    <mergeCell ref="H41:L41"/>
    <mergeCell ref="H42:L42"/>
    <mergeCell ref="H43:L43"/>
    <mergeCell ref="H44:L44"/>
    <mergeCell ref="H31:L31"/>
    <mergeCell ref="H32:L32"/>
    <mergeCell ref="H33:L33"/>
    <mergeCell ref="H34:L34"/>
    <mergeCell ref="H35:L35"/>
    <mergeCell ref="H36:L36"/>
    <mergeCell ref="H37:L37"/>
    <mergeCell ref="H38:L38"/>
    <mergeCell ref="H39:L39"/>
    <mergeCell ref="M32:O32"/>
    <mergeCell ref="M33:O33"/>
    <mergeCell ref="M34:O34"/>
    <mergeCell ref="M35:O35"/>
    <mergeCell ref="H40:L40"/>
    <mergeCell ref="M27:O27"/>
    <mergeCell ref="M28:O28"/>
    <mergeCell ref="M29:O29"/>
    <mergeCell ref="M30:O30"/>
    <mergeCell ref="M31:O31"/>
    <mergeCell ref="P45:R45"/>
    <mergeCell ref="P27:R27"/>
    <mergeCell ref="P28:R28"/>
    <mergeCell ref="P29:R29"/>
    <mergeCell ref="P30:R30"/>
    <mergeCell ref="P31:R31"/>
    <mergeCell ref="P46:R46"/>
    <mergeCell ref="B47:G47"/>
    <mergeCell ref="H47:L47"/>
    <mergeCell ref="M47:O47"/>
    <mergeCell ref="P47:R47"/>
    <mergeCell ref="H46:L46"/>
    <mergeCell ref="H45:L45"/>
    <mergeCell ref="B46:G46"/>
    <mergeCell ref="M46:O46"/>
    <mergeCell ref="B26:G26"/>
    <mergeCell ref="H26:L26"/>
    <mergeCell ref="M26:O26"/>
    <mergeCell ref="M42:O42"/>
    <mergeCell ref="M43:O43"/>
    <mergeCell ref="M44:O44"/>
    <mergeCell ref="M45:O45"/>
    <mergeCell ref="M36:O36"/>
    <mergeCell ref="M37:O37"/>
    <mergeCell ref="M38:O38"/>
    <mergeCell ref="M39:O39"/>
    <mergeCell ref="M40:O40"/>
    <mergeCell ref="M41:O41"/>
    <mergeCell ref="P26:R26"/>
    <mergeCell ref="P44:R44"/>
    <mergeCell ref="P43:R43"/>
    <mergeCell ref="P32:R32"/>
    <mergeCell ref="P33:R33"/>
    <mergeCell ref="P34:R34"/>
    <mergeCell ref="P35:R35"/>
    <mergeCell ref="P36:R36"/>
    <mergeCell ref="P37:R37"/>
    <mergeCell ref="P38:R38"/>
    <mergeCell ref="P39:R39"/>
    <mergeCell ref="P40:R40"/>
    <mergeCell ref="P41:R41"/>
    <mergeCell ref="P42:R42"/>
  </mergeCells>
  <phoneticPr fontId="1" type="noConversion"/>
  <pageMargins left="0.7" right="0.7" top="0.75" bottom="0.75" header="0.3" footer="0.3"/>
  <pageSetup paperSize="9" orientation="portrait" horizontalDpi="4294967293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E7AFF-5663-4931-B188-B0A5BA22E190}">
  <dimension ref="A1:S31"/>
  <sheetViews>
    <sheetView workbookViewId="0">
      <selection activeCell="B22" sqref="B22"/>
    </sheetView>
  </sheetViews>
  <sheetFormatPr defaultColWidth="10.625" defaultRowHeight="14.25" x14ac:dyDescent="0.2"/>
  <cols>
    <col min="1" max="1" width="12.625" style="28" customWidth="1"/>
  </cols>
  <sheetData>
    <row r="1" spans="1:18" s="3" customFormat="1" x14ac:dyDescent="0.2">
      <c r="A1" s="27"/>
      <c r="B1" s="3" t="s">
        <v>83</v>
      </c>
      <c r="C1" s="3" t="s">
        <v>85</v>
      </c>
      <c r="D1" s="3">
        <v>178</v>
      </c>
      <c r="E1" s="3">
        <v>17173</v>
      </c>
      <c r="F1" s="3" t="s">
        <v>93</v>
      </c>
      <c r="G1" s="3" t="s">
        <v>88</v>
      </c>
      <c r="H1" s="3" t="s">
        <v>91</v>
      </c>
      <c r="I1" s="3" t="s">
        <v>90</v>
      </c>
      <c r="J1" s="3" t="s">
        <v>89</v>
      </c>
      <c r="K1" s="3" t="s">
        <v>87</v>
      </c>
      <c r="L1" s="3" t="s">
        <v>86</v>
      </c>
      <c r="M1" s="3" t="s">
        <v>92</v>
      </c>
      <c r="N1" s="3" t="s">
        <v>84</v>
      </c>
      <c r="O1" s="4" t="s">
        <v>128</v>
      </c>
      <c r="P1" s="4" t="s">
        <v>130</v>
      </c>
      <c r="Q1" s="4" t="s">
        <v>136</v>
      </c>
      <c r="R1" s="4" t="s">
        <v>137</v>
      </c>
    </row>
    <row r="2" spans="1:18" x14ac:dyDescent="0.2">
      <c r="A2" s="28">
        <v>1</v>
      </c>
      <c r="B2">
        <v>49.970500000000001</v>
      </c>
      <c r="C2">
        <v>64.610600000000005</v>
      </c>
      <c r="D2">
        <v>53.2729</v>
      </c>
      <c r="E2">
        <v>56.822200000000002</v>
      </c>
      <c r="F2">
        <v>22.8079</v>
      </c>
      <c r="G2">
        <v>69.5505</v>
      </c>
      <c r="H2">
        <v>43.058700000000002</v>
      </c>
      <c r="I2">
        <v>29.828099999999999</v>
      </c>
      <c r="J2">
        <v>47.0242</v>
      </c>
      <c r="K2">
        <v>40.669800000000002</v>
      </c>
      <c r="L2">
        <v>1.2645</v>
      </c>
      <c r="M2">
        <v>38.8386</v>
      </c>
      <c r="N2">
        <v>20.9925</v>
      </c>
      <c r="O2">
        <v>35.763100000000001</v>
      </c>
      <c r="P2">
        <v>20.051400000000001</v>
      </c>
      <c r="Q2">
        <v>39.536999999999999</v>
      </c>
      <c r="R2">
        <v>42.064599999999999</v>
      </c>
    </row>
    <row r="3" spans="1:18" x14ac:dyDescent="0.2">
      <c r="A3" s="28">
        <v>2</v>
      </c>
      <c r="B3">
        <v>33.366700000000002</v>
      </c>
      <c r="C3">
        <v>22.7743</v>
      </c>
      <c r="D3">
        <v>35.429600000000001</v>
      </c>
      <c r="E3">
        <v>32.368200000000002</v>
      </c>
      <c r="F3">
        <v>58.670999999999999</v>
      </c>
      <c r="G3">
        <v>20.024100000000001</v>
      </c>
      <c r="H3">
        <v>40.101900000000001</v>
      </c>
      <c r="I3">
        <v>28.663399999999999</v>
      </c>
      <c r="J3">
        <v>38.456200000000003</v>
      </c>
      <c r="K3">
        <v>39.295699999999997</v>
      </c>
      <c r="L3">
        <v>62.710999999999999</v>
      </c>
      <c r="M3">
        <v>47.432299999999998</v>
      </c>
      <c r="N3">
        <v>58.856200000000001</v>
      </c>
      <c r="O3">
        <v>38.116999999999997</v>
      </c>
      <c r="P3">
        <v>50.401499999999999</v>
      </c>
      <c r="Q3">
        <v>36.3795</v>
      </c>
      <c r="R3">
        <v>36.180100000000003</v>
      </c>
    </row>
    <row r="4" spans="1:18" x14ac:dyDescent="0.2">
      <c r="A4" s="28">
        <v>3</v>
      </c>
      <c r="B4">
        <v>10.633100000000001</v>
      </c>
      <c r="C4">
        <v>6.9523999999999999</v>
      </c>
      <c r="D4">
        <v>7.5395000000000003</v>
      </c>
      <c r="E4">
        <v>7.27</v>
      </c>
      <c r="F4">
        <v>9.3740000000000006</v>
      </c>
      <c r="G4">
        <v>6.3379000000000003</v>
      </c>
      <c r="H4">
        <v>10.774900000000001</v>
      </c>
      <c r="I4">
        <v>20.776700000000002</v>
      </c>
      <c r="J4">
        <v>9.9761000000000006</v>
      </c>
      <c r="K4">
        <v>11.8225</v>
      </c>
      <c r="L4">
        <v>18.406700000000001</v>
      </c>
      <c r="M4">
        <v>9.5079999999999991</v>
      </c>
      <c r="N4">
        <v>14.5365</v>
      </c>
      <c r="O4">
        <v>12.7141</v>
      </c>
      <c r="P4">
        <v>16.1449</v>
      </c>
      <c r="Q4">
        <v>14.0451</v>
      </c>
      <c r="R4">
        <v>11.9541</v>
      </c>
    </row>
    <row r="5" spans="1:18" x14ac:dyDescent="0.2">
      <c r="A5" s="28">
        <v>4</v>
      </c>
      <c r="B5">
        <v>4.2011000000000003</v>
      </c>
      <c r="C5">
        <v>2.7216</v>
      </c>
      <c r="D5">
        <v>2.7656999999999998</v>
      </c>
      <c r="E5">
        <v>2.4929000000000001</v>
      </c>
      <c r="F5">
        <v>4.1563999999999997</v>
      </c>
      <c r="G5">
        <v>2.4531000000000001</v>
      </c>
      <c r="H5">
        <v>3.5246</v>
      </c>
      <c r="I5">
        <v>11.864000000000001</v>
      </c>
      <c r="J5">
        <v>2.9603000000000002</v>
      </c>
      <c r="K5">
        <v>4.1867000000000001</v>
      </c>
      <c r="L5">
        <v>8.6598000000000006</v>
      </c>
      <c r="M5">
        <v>2.8616999999999999</v>
      </c>
      <c r="N5">
        <v>3.8393000000000002</v>
      </c>
      <c r="O5">
        <v>5.2561</v>
      </c>
      <c r="P5">
        <v>6.8498000000000001</v>
      </c>
      <c r="Q5">
        <v>5.9321000000000002</v>
      </c>
      <c r="R5">
        <v>5.0209999999999999</v>
      </c>
    </row>
    <row r="6" spans="1:18" x14ac:dyDescent="0.2">
      <c r="A6" s="28">
        <v>5</v>
      </c>
      <c r="B6">
        <v>1.1147</v>
      </c>
      <c r="C6">
        <v>1.0973999999999999</v>
      </c>
      <c r="D6">
        <v>0.63880000000000003</v>
      </c>
      <c r="E6">
        <v>0.6371</v>
      </c>
      <c r="F6">
        <v>1.8738999999999999</v>
      </c>
      <c r="G6">
        <v>0.8982</v>
      </c>
      <c r="H6">
        <v>1.4783999999999999</v>
      </c>
      <c r="I6">
        <v>6.8436000000000003</v>
      </c>
      <c r="J6">
        <v>0.98129999999999995</v>
      </c>
      <c r="K6">
        <v>2.2138</v>
      </c>
      <c r="L6">
        <v>4.4031000000000002</v>
      </c>
      <c r="M6">
        <v>0.88360000000000005</v>
      </c>
      <c r="N6">
        <v>1.1738</v>
      </c>
      <c r="O6">
        <v>4.0574000000000003</v>
      </c>
      <c r="P6">
        <v>3.5870000000000002</v>
      </c>
      <c r="Q6">
        <v>2.4569000000000001</v>
      </c>
      <c r="R6">
        <v>2.8161999999999998</v>
      </c>
    </row>
    <row r="7" spans="1:18" x14ac:dyDescent="0.2">
      <c r="A7" s="28">
        <v>6</v>
      </c>
      <c r="B7">
        <v>0.41039999999999999</v>
      </c>
      <c r="C7">
        <v>1.5985</v>
      </c>
      <c r="D7">
        <v>0.20810000000000001</v>
      </c>
      <c r="E7">
        <v>0.25019999999999998</v>
      </c>
      <c r="F7">
        <v>1.2473000000000001</v>
      </c>
      <c r="G7">
        <v>0.54700000000000004</v>
      </c>
      <c r="H7">
        <v>0.65059999999999996</v>
      </c>
      <c r="I7">
        <v>1.6600999999999999</v>
      </c>
      <c r="J7">
        <v>0.33700000000000002</v>
      </c>
      <c r="K7">
        <v>0.96279999999999999</v>
      </c>
      <c r="L7">
        <v>2.3694000000000002</v>
      </c>
      <c r="M7">
        <v>0.28260000000000002</v>
      </c>
      <c r="N7">
        <v>0.37019999999999997</v>
      </c>
      <c r="O7">
        <v>1.6077999999999999</v>
      </c>
      <c r="P7">
        <v>1.5951</v>
      </c>
      <c r="Q7">
        <v>0.91769999999999996</v>
      </c>
      <c r="R7">
        <v>1.1347</v>
      </c>
    </row>
    <row r="8" spans="1:18" x14ac:dyDescent="0.2">
      <c r="A8" s="28">
        <v>7</v>
      </c>
      <c r="B8">
        <v>0.12839999999999999</v>
      </c>
      <c r="C8">
        <v>0.13750000000000001</v>
      </c>
      <c r="D8">
        <v>0.1118</v>
      </c>
      <c r="E8">
        <v>8.6999999999999994E-2</v>
      </c>
      <c r="F8">
        <v>0.85809999999999997</v>
      </c>
      <c r="G8">
        <v>9.5100000000000004E-2</v>
      </c>
      <c r="H8">
        <v>0.2203</v>
      </c>
      <c r="I8">
        <v>0.3039</v>
      </c>
      <c r="J8">
        <v>0.13389999999999999</v>
      </c>
      <c r="K8">
        <v>0.39100000000000001</v>
      </c>
      <c r="L8">
        <v>1.0165999999999999</v>
      </c>
      <c r="M8">
        <v>7.9100000000000004E-2</v>
      </c>
      <c r="N8">
        <v>0.1021</v>
      </c>
      <c r="O8">
        <v>0.872</v>
      </c>
      <c r="P8">
        <v>0.66869999999999996</v>
      </c>
      <c r="Q8">
        <v>0.30259999999999998</v>
      </c>
      <c r="R8">
        <v>0.45619999999999999</v>
      </c>
    </row>
    <row r="9" spans="1:18" x14ac:dyDescent="0.2">
      <c r="A9" s="28">
        <v>8</v>
      </c>
      <c r="B9">
        <v>0.1153</v>
      </c>
      <c r="C9">
        <v>8.1000000000000003E-2</v>
      </c>
      <c r="D9">
        <v>2.5999999999999999E-2</v>
      </c>
      <c r="E9">
        <v>5.5E-2</v>
      </c>
      <c r="F9">
        <v>0.72970000000000002</v>
      </c>
      <c r="G9">
        <v>6.3E-2</v>
      </c>
      <c r="H9">
        <v>0.13039999999999999</v>
      </c>
      <c r="I9">
        <v>4.9500000000000002E-2</v>
      </c>
      <c r="J9">
        <v>6.5600000000000006E-2</v>
      </c>
      <c r="K9">
        <v>0.24809999999999999</v>
      </c>
      <c r="L9">
        <v>0.69259999999999999</v>
      </c>
      <c r="M9">
        <v>7.8700000000000006E-2</v>
      </c>
      <c r="N9">
        <v>9.35E-2</v>
      </c>
      <c r="O9">
        <v>0.56479999999999997</v>
      </c>
      <c r="P9">
        <v>0.39839999999999998</v>
      </c>
      <c r="Q9">
        <v>0.17960000000000001</v>
      </c>
      <c r="R9">
        <v>0.18579999999999999</v>
      </c>
    </row>
    <row r="10" spans="1:18" x14ac:dyDescent="0.2">
      <c r="A10" s="28">
        <v>9</v>
      </c>
      <c r="B10">
        <v>2.3699999999999999E-2</v>
      </c>
      <c r="C10">
        <v>1.46E-2</v>
      </c>
      <c r="D10">
        <v>2.5999999999999999E-3</v>
      </c>
      <c r="E10">
        <v>8.6E-3</v>
      </c>
      <c r="F10">
        <v>0.20830000000000001</v>
      </c>
      <c r="G10">
        <v>1.38E-2</v>
      </c>
      <c r="H10">
        <v>2.7300000000000001E-2</v>
      </c>
      <c r="I10">
        <v>3.8E-3</v>
      </c>
      <c r="J10">
        <v>2.87E-2</v>
      </c>
      <c r="K10">
        <v>8.1000000000000003E-2</v>
      </c>
      <c r="L10">
        <v>0.20799999999999999</v>
      </c>
      <c r="M10">
        <v>1.03E-2</v>
      </c>
      <c r="N10">
        <v>1.54E-2</v>
      </c>
      <c r="O10">
        <v>0.48259999999999997</v>
      </c>
      <c r="P10">
        <v>0.1187</v>
      </c>
      <c r="Q10">
        <v>7.7100000000000002E-2</v>
      </c>
      <c r="R10">
        <v>7.7600000000000002E-2</v>
      </c>
    </row>
    <row r="11" spans="1:18" x14ac:dyDescent="0.2">
      <c r="A11" s="28">
        <v>10</v>
      </c>
      <c r="B11">
        <v>1.49E-2</v>
      </c>
      <c r="C11">
        <v>7.1000000000000004E-3</v>
      </c>
      <c r="D11">
        <v>2.5999999999999999E-3</v>
      </c>
      <c r="E11">
        <v>6.1999999999999998E-3</v>
      </c>
      <c r="F11">
        <v>5.1999999999999998E-2</v>
      </c>
      <c r="G11">
        <v>7.9000000000000008E-3</v>
      </c>
      <c r="H11">
        <v>2.06E-2</v>
      </c>
      <c r="I11">
        <v>4.1999999999999997E-3</v>
      </c>
      <c r="J11">
        <v>1.67E-2</v>
      </c>
      <c r="K11">
        <v>5.6500000000000002E-2</v>
      </c>
      <c r="L11">
        <v>0.13650000000000001</v>
      </c>
      <c r="M11">
        <v>1.7399999999999999E-2</v>
      </c>
      <c r="N11">
        <v>1.34E-2</v>
      </c>
      <c r="O11">
        <v>0.26229999999999998</v>
      </c>
      <c r="P11">
        <v>8.8499999999999995E-2</v>
      </c>
      <c r="Q11">
        <v>5.1999999999999998E-2</v>
      </c>
      <c r="R11">
        <v>4.9500000000000002E-2</v>
      </c>
    </row>
    <row r="12" spans="1:18" x14ac:dyDescent="0.2">
      <c r="A12" s="28">
        <v>11</v>
      </c>
      <c r="B12">
        <v>4.1999999999999997E-3</v>
      </c>
      <c r="C12">
        <v>8.9999999999999998E-4</v>
      </c>
      <c r="D12">
        <v>2.9999999999999997E-4</v>
      </c>
      <c r="E12">
        <v>1E-4</v>
      </c>
      <c r="F12">
        <v>1.34E-2</v>
      </c>
      <c r="G12">
        <v>2.3E-3</v>
      </c>
      <c r="H12">
        <v>4.4999999999999997E-3</v>
      </c>
      <c r="I12">
        <v>6.9999999999999999E-4</v>
      </c>
      <c r="J12">
        <v>8.0999999999999996E-3</v>
      </c>
      <c r="K12">
        <v>2.3699999999999999E-2</v>
      </c>
      <c r="L12">
        <v>4.1200000000000001E-2</v>
      </c>
      <c r="M12">
        <v>1.4E-3</v>
      </c>
      <c r="N12">
        <v>2.0999999999999999E-3</v>
      </c>
      <c r="O12">
        <v>0.17780000000000001</v>
      </c>
      <c r="P12">
        <v>2.93E-2</v>
      </c>
      <c r="Q12">
        <v>4.2500000000000003E-2</v>
      </c>
      <c r="R12">
        <v>2.3699999999999999E-2</v>
      </c>
    </row>
    <row r="13" spans="1:18" x14ac:dyDescent="0.2">
      <c r="A13" s="28">
        <v>12</v>
      </c>
      <c r="B13">
        <v>9.7999999999999997E-3</v>
      </c>
      <c r="C13">
        <v>2.5000000000000001E-3</v>
      </c>
      <c r="D13">
        <v>1.6000000000000001E-3</v>
      </c>
      <c r="E13">
        <v>1.9E-3</v>
      </c>
      <c r="F13">
        <v>4.7999999999999996E-3</v>
      </c>
      <c r="G13">
        <v>4.4999999999999997E-3</v>
      </c>
      <c r="H13">
        <v>4.1000000000000003E-3</v>
      </c>
      <c r="I13">
        <v>1.4E-3</v>
      </c>
      <c r="J13">
        <v>6.1999999999999998E-3</v>
      </c>
      <c r="K13">
        <v>2.1100000000000001E-2</v>
      </c>
      <c r="L13">
        <v>5.5E-2</v>
      </c>
      <c r="M13">
        <v>4.7000000000000002E-3</v>
      </c>
      <c r="N13">
        <v>3.5999999999999999E-3</v>
      </c>
      <c r="O13">
        <v>7.4200000000000002E-2</v>
      </c>
      <c r="P13">
        <v>3.2599999999999997E-2</v>
      </c>
      <c r="Q13">
        <v>3.6900000000000002E-2</v>
      </c>
      <c r="R13">
        <v>1.43E-2</v>
      </c>
    </row>
    <row r="14" spans="1:18" x14ac:dyDescent="0.2">
      <c r="A14" s="28">
        <v>13</v>
      </c>
      <c r="B14">
        <v>3.0999999999999999E-3</v>
      </c>
      <c r="C14">
        <v>5.9999999999999995E-4</v>
      </c>
      <c r="D14">
        <v>1E-4</v>
      </c>
      <c r="E14">
        <v>0</v>
      </c>
      <c r="F14">
        <v>1.8E-3</v>
      </c>
      <c r="G14">
        <v>1.4E-3</v>
      </c>
      <c r="H14">
        <v>1.1000000000000001E-3</v>
      </c>
      <c r="I14">
        <v>2.0000000000000001E-4</v>
      </c>
      <c r="J14">
        <v>2.0999999999999999E-3</v>
      </c>
      <c r="K14">
        <v>8.6E-3</v>
      </c>
      <c r="L14">
        <v>1.0699999999999999E-2</v>
      </c>
      <c r="M14">
        <v>1E-4</v>
      </c>
      <c r="N14">
        <v>8.0000000000000004E-4</v>
      </c>
      <c r="O14">
        <v>2.9700000000000001E-2</v>
      </c>
      <c r="P14">
        <v>1.03E-2</v>
      </c>
      <c r="Q14">
        <v>2.1299999999999999E-2</v>
      </c>
      <c r="R14">
        <v>5.7000000000000002E-3</v>
      </c>
    </row>
    <row r="15" spans="1:18" x14ac:dyDescent="0.2">
      <c r="A15" s="28">
        <v>14</v>
      </c>
      <c r="B15">
        <v>1.9E-3</v>
      </c>
      <c r="C15">
        <v>2.9999999999999997E-4</v>
      </c>
      <c r="D15">
        <v>2.9999999999999997E-4</v>
      </c>
      <c r="E15">
        <v>4.0000000000000002E-4</v>
      </c>
      <c r="F15">
        <v>6.9999999999999999E-4</v>
      </c>
      <c r="G15">
        <v>5.9999999999999995E-4</v>
      </c>
      <c r="H15">
        <v>1.2999999999999999E-3</v>
      </c>
      <c r="I15">
        <v>2.0000000000000001E-4</v>
      </c>
      <c r="J15">
        <v>1.6000000000000001E-3</v>
      </c>
      <c r="K15">
        <v>7.1000000000000004E-3</v>
      </c>
      <c r="L15">
        <v>1.0200000000000001E-2</v>
      </c>
      <c r="M15">
        <v>6.9999999999999999E-4</v>
      </c>
      <c r="N15">
        <v>5.0000000000000001E-4</v>
      </c>
      <c r="O15">
        <v>9.4999999999999998E-3</v>
      </c>
      <c r="P15">
        <v>7.7999999999999996E-3</v>
      </c>
      <c r="Q15">
        <v>1.0999999999999999E-2</v>
      </c>
      <c r="R15">
        <v>5.1999999999999998E-3</v>
      </c>
    </row>
    <row r="16" spans="1:18" x14ac:dyDescent="0.2">
      <c r="A16" s="28">
        <v>15</v>
      </c>
      <c r="B16">
        <v>8.0000000000000004E-4</v>
      </c>
      <c r="C16">
        <v>1E-4</v>
      </c>
      <c r="D16">
        <v>0</v>
      </c>
      <c r="E16">
        <v>0</v>
      </c>
      <c r="F16">
        <v>2.9999999999999997E-4</v>
      </c>
      <c r="G16">
        <v>2.0000000000000001E-4</v>
      </c>
      <c r="H16">
        <v>5.0000000000000001E-4</v>
      </c>
      <c r="I16">
        <v>0</v>
      </c>
      <c r="J16">
        <v>4.0000000000000002E-4</v>
      </c>
      <c r="K16">
        <v>3.8999999999999998E-3</v>
      </c>
      <c r="L16">
        <v>4.7000000000000002E-3</v>
      </c>
      <c r="M16">
        <v>0</v>
      </c>
      <c r="N16">
        <v>1E-4</v>
      </c>
      <c r="O16">
        <v>4.1000000000000003E-3</v>
      </c>
      <c r="P16">
        <v>4.5999999999999999E-3</v>
      </c>
      <c r="Q16">
        <v>4.7000000000000002E-3</v>
      </c>
      <c r="R16">
        <v>3.2000000000000002E-3</v>
      </c>
    </row>
    <row r="17" spans="1:19" x14ac:dyDescent="0.2">
      <c r="A17" s="28">
        <v>16</v>
      </c>
      <c r="B17">
        <v>5.9999999999999995E-4</v>
      </c>
      <c r="C17">
        <v>4.0000000000000002E-4</v>
      </c>
      <c r="D17">
        <v>0</v>
      </c>
      <c r="E17">
        <v>2.0000000000000001E-4</v>
      </c>
      <c r="F17">
        <v>2.0000000000000001E-4</v>
      </c>
      <c r="G17">
        <v>4.0000000000000002E-4</v>
      </c>
      <c r="H17">
        <v>4.0000000000000002E-4</v>
      </c>
      <c r="I17">
        <v>1E-4</v>
      </c>
      <c r="J17">
        <v>1E-3</v>
      </c>
      <c r="K17">
        <v>3.5999999999999999E-3</v>
      </c>
      <c r="L17">
        <v>2E-3</v>
      </c>
      <c r="M17">
        <v>1E-4</v>
      </c>
      <c r="N17">
        <v>0</v>
      </c>
      <c r="O17">
        <v>1.2999999999999999E-3</v>
      </c>
      <c r="P17">
        <v>4.4000000000000003E-3</v>
      </c>
      <c r="Q17">
        <v>2.2000000000000001E-3</v>
      </c>
      <c r="R17">
        <v>2.3E-3</v>
      </c>
    </row>
    <row r="18" spans="1:19" x14ac:dyDescent="0.2">
      <c r="A18" s="28">
        <v>17</v>
      </c>
      <c r="B18">
        <v>5.0000000000000001E-4</v>
      </c>
      <c r="C18">
        <v>0</v>
      </c>
      <c r="D18">
        <v>1E-4</v>
      </c>
      <c r="E18">
        <v>0</v>
      </c>
      <c r="F18">
        <v>0</v>
      </c>
      <c r="G18">
        <v>0</v>
      </c>
      <c r="H18">
        <v>2.0000000000000001E-4</v>
      </c>
      <c r="I18">
        <v>1E-4</v>
      </c>
      <c r="J18">
        <v>2.0000000000000001E-4</v>
      </c>
      <c r="K18">
        <v>1.6000000000000001E-3</v>
      </c>
      <c r="L18">
        <v>1.6999999999999999E-3</v>
      </c>
      <c r="M18">
        <v>1E-4</v>
      </c>
      <c r="N18">
        <v>0</v>
      </c>
      <c r="O18">
        <v>4.0000000000000001E-3</v>
      </c>
      <c r="P18">
        <v>2E-3</v>
      </c>
      <c r="Q18">
        <v>1.1000000000000001E-3</v>
      </c>
      <c r="R18">
        <v>3.3999999999999998E-3</v>
      </c>
    </row>
    <row r="19" spans="1:19" x14ac:dyDescent="0.2">
      <c r="A19" s="28">
        <v>18</v>
      </c>
      <c r="B19">
        <v>1E-4</v>
      </c>
      <c r="C19">
        <v>2.0000000000000001E-4</v>
      </c>
      <c r="D19">
        <v>0</v>
      </c>
      <c r="E19">
        <v>0</v>
      </c>
      <c r="F19">
        <v>1E-4</v>
      </c>
      <c r="G19">
        <v>0</v>
      </c>
      <c r="H19">
        <v>2.0000000000000001E-4</v>
      </c>
      <c r="I19">
        <v>0</v>
      </c>
      <c r="J19">
        <v>1E-4</v>
      </c>
      <c r="K19">
        <v>8.0000000000000004E-4</v>
      </c>
      <c r="L19">
        <v>3.3E-3</v>
      </c>
      <c r="M19">
        <v>4.0000000000000002E-4</v>
      </c>
      <c r="N19">
        <v>0</v>
      </c>
      <c r="O19">
        <v>1E-3</v>
      </c>
      <c r="P19">
        <v>2E-3</v>
      </c>
      <c r="Q19">
        <v>0</v>
      </c>
      <c r="R19">
        <v>1E-3</v>
      </c>
    </row>
    <row r="20" spans="1:19" x14ac:dyDescent="0.2">
      <c r="A20" s="28">
        <v>19</v>
      </c>
      <c r="B20">
        <v>1E-4</v>
      </c>
      <c r="C20">
        <v>0</v>
      </c>
      <c r="D20">
        <v>0</v>
      </c>
      <c r="E20">
        <v>0</v>
      </c>
      <c r="F20">
        <v>1E-4</v>
      </c>
      <c r="G20">
        <v>0</v>
      </c>
      <c r="H20">
        <v>0</v>
      </c>
      <c r="I20">
        <v>0</v>
      </c>
      <c r="J20">
        <v>1E-4</v>
      </c>
      <c r="K20">
        <v>5.0000000000000001E-4</v>
      </c>
      <c r="L20">
        <v>4.0000000000000002E-4</v>
      </c>
      <c r="M20">
        <v>2.0000000000000001E-4</v>
      </c>
      <c r="N20">
        <v>0</v>
      </c>
      <c r="O20">
        <v>6.9999999999999999E-4</v>
      </c>
      <c r="P20">
        <v>2.2000000000000001E-3</v>
      </c>
      <c r="Q20">
        <v>5.0000000000000001E-4</v>
      </c>
      <c r="R20">
        <v>5.9999999999999995E-4</v>
      </c>
    </row>
    <row r="21" spans="1:19" x14ac:dyDescent="0.2">
      <c r="A21" s="28">
        <v>20</v>
      </c>
      <c r="B21">
        <v>1E-4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2.0000000000000001E-4</v>
      </c>
      <c r="K21">
        <v>5.9999999999999995E-4</v>
      </c>
      <c r="L21">
        <v>1.2999999999999999E-3</v>
      </c>
      <c r="M21">
        <v>0</v>
      </c>
      <c r="N21">
        <v>0</v>
      </c>
      <c r="O21">
        <v>4.0000000000000002E-4</v>
      </c>
      <c r="P21">
        <v>5.0000000000000001E-4</v>
      </c>
      <c r="Q21">
        <v>2.0000000000000001E-4</v>
      </c>
      <c r="R21">
        <v>5.9999999999999995E-4</v>
      </c>
    </row>
    <row r="22" spans="1:19" x14ac:dyDescent="0.2">
      <c r="B22">
        <f>SUMPRODUCT(A2:A21,B2:B21)</f>
        <v>175.89350000000005</v>
      </c>
      <c r="C22">
        <f>SUMPRODUCT(A2:A21,C2:C21)</f>
        <v>158.85710000000003</v>
      </c>
      <c r="D22">
        <f>SUMPRODUCT(A2:A21,D2:D21)</f>
        <v>163.32570000000004</v>
      </c>
      <c r="E22">
        <f>SUMPRODUCT(A2:A21,E2:E21)</f>
        <v>159.24800000000002</v>
      </c>
      <c r="F22">
        <f>SUMPRODUCT(A2:A21,F2:F21)</f>
        <v>216.23940000000005</v>
      </c>
      <c r="G22">
        <f>SUMPRODUCT(A2:A21,G2:G21)</f>
        <v>147.68599999999998</v>
      </c>
      <c r="H22">
        <f>SUMPRODUCT(A2:A21,H2:H21)</f>
        <v>184.17030000000003</v>
      </c>
      <c r="I22">
        <f>SUMPRODUCT(A2:A21,I2:I21)</f>
        <v>243.75230000000002</v>
      </c>
      <c r="J22">
        <f>SUMPRODUCT(A2:A21,J2:J21)</f>
        <v>174.76829999999995</v>
      </c>
      <c r="K22">
        <f>SUMPRODUCT(A2:A21,K2:K21)</f>
        <v>195.24140000000003</v>
      </c>
      <c r="L22">
        <f>SUMPRODUCT(A2:A21,L2:L21)</f>
        <v>270.2912</v>
      </c>
      <c r="M22">
        <f>SUMPRODUCT(A2:A21,M2:M21)</f>
        <v>181.33480000000003</v>
      </c>
      <c r="N22">
        <f>SUMPRODUCT(A2:A21,N2:N21)</f>
        <v>207.5823</v>
      </c>
      <c r="O22">
        <f>SUMPRODUCT(A2:A21,O2:O21)</f>
        <v>222.24130000000005</v>
      </c>
      <c r="P22">
        <f>SUMPRODUCT(A2:A21,P2:P21)</f>
        <v>235.23309999999995</v>
      </c>
      <c r="Q22">
        <f>SUMPRODUCT(A2:A21,Q2:Q21)</f>
        <v>202.19840000000005</v>
      </c>
      <c r="R22">
        <f>SUMPRODUCT(A2:A21,R2:R21)</f>
        <v>197.89670000000001</v>
      </c>
    </row>
    <row r="23" spans="1:19" x14ac:dyDescent="0.2">
      <c r="A23" s="28" t="s">
        <v>195</v>
      </c>
      <c r="B23" s="35">
        <f>SUM(B22:G22)/6/100</f>
        <v>1.7020828333333335</v>
      </c>
      <c r="C23" s="35"/>
      <c r="D23" s="35"/>
      <c r="E23" s="35"/>
      <c r="F23" s="35"/>
      <c r="G23" s="35"/>
      <c r="H23" s="35">
        <f>SUM(H22:L22)/5/100</f>
        <v>2.136447</v>
      </c>
      <c r="I23" s="35"/>
      <c r="J23" s="35"/>
      <c r="K23" s="35"/>
      <c r="L23" s="35"/>
      <c r="M23" s="35">
        <f>SUM(M22:O22)/3/100</f>
        <v>2.0371946666666667</v>
      </c>
      <c r="N23" s="35"/>
      <c r="O23" s="35"/>
      <c r="P23" s="35">
        <f>SUM(P22:R22)/3/100</f>
        <v>2.1177606666666668</v>
      </c>
      <c r="Q23" s="35"/>
      <c r="R23" s="35"/>
    </row>
    <row r="29" spans="1:19" x14ac:dyDescent="0.2">
      <c r="S29" s="3" t="s">
        <v>96</v>
      </c>
    </row>
    <row r="30" spans="1:19" x14ac:dyDescent="0.2">
      <c r="A30" s="27" t="s">
        <v>94</v>
      </c>
      <c r="B30">
        <f t="shared" ref="B30:R30" si="0">SUM(B2:B4)</f>
        <v>93.970299999999995</v>
      </c>
      <c r="C30">
        <f t="shared" si="0"/>
        <v>94.337299999999999</v>
      </c>
      <c r="D30">
        <f t="shared" si="0"/>
        <v>96.242000000000004</v>
      </c>
      <c r="E30">
        <f t="shared" si="0"/>
        <v>96.460400000000007</v>
      </c>
      <c r="F30">
        <f t="shared" si="0"/>
        <v>90.852899999999991</v>
      </c>
      <c r="G30">
        <f t="shared" si="0"/>
        <v>95.912500000000009</v>
      </c>
      <c r="H30">
        <f t="shared" si="0"/>
        <v>93.935500000000005</v>
      </c>
      <c r="I30">
        <f t="shared" si="0"/>
        <v>79.268200000000007</v>
      </c>
      <c r="J30">
        <f t="shared" si="0"/>
        <v>95.456500000000005</v>
      </c>
      <c r="K30">
        <f t="shared" si="0"/>
        <v>91.787999999999997</v>
      </c>
      <c r="L30">
        <f t="shared" si="0"/>
        <v>82.382199999999997</v>
      </c>
      <c r="M30">
        <f t="shared" si="0"/>
        <v>95.778899999999993</v>
      </c>
      <c r="N30">
        <f t="shared" si="0"/>
        <v>94.385200000000012</v>
      </c>
      <c r="O30">
        <f t="shared" si="0"/>
        <v>86.594200000000001</v>
      </c>
      <c r="P30">
        <f t="shared" si="0"/>
        <v>86.597800000000007</v>
      </c>
      <c r="Q30">
        <f t="shared" si="0"/>
        <v>89.961600000000004</v>
      </c>
      <c r="R30">
        <f t="shared" si="0"/>
        <v>90.198799999999991</v>
      </c>
      <c r="S30">
        <f>AVERAGE(B30:R30)</f>
        <v>91.418958823529408</v>
      </c>
    </row>
    <row r="31" spans="1:19" x14ac:dyDescent="0.2">
      <c r="A31" s="27" t="s">
        <v>95</v>
      </c>
      <c r="B31">
        <f t="shared" ref="B31:R31" si="1">SUM(B2:B6)</f>
        <v>99.28609999999999</v>
      </c>
      <c r="C31">
        <f t="shared" si="1"/>
        <v>98.156299999999987</v>
      </c>
      <c r="D31">
        <f t="shared" si="1"/>
        <v>99.646500000000003</v>
      </c>
      <c r="E31">
        <f t="shared" si="1"/>
        <v>99.590400000000017</v>
      </c>
      <c r="F31">
        <f t="shared" si="1"/>
        <v>96.883200000000002</v>
      </c>
      <c r="G31">
        <f t="shared" si="1"/>
        <v>99.263800000000018</v>
      </c>
      <c r="H31">
        <f t="shared" si="1"/>
        <v>98.938500000000005</v>
      </c>
      <c r="I31">
        <f t="shared" si="1"/>
        <v>97.975800000000007</v>
      </c>
      <c r="J31">
        <f t="shared" si="1"/>
        <v>99.398100000000014</v>
      </c>
      <c r="K31">
        <f t="shared" si="1"/>
        <v>98.188500000000005</v>
      </c>
      <c r="L31">
        <f t="shared" si="1"/>
        <v>95.445099999999996</v>
      </c>
      <c r="M31">
        <f t="shared" si="1"/>
        <v>99.524199999999993</v>
      </c>
      <c r="N31">
        <f t="shared" si="1"/>
        <v>99.398300000000006</v>
      </c>
      <c r="O31">
        <f t="shared" si="1"/>
        <v>95.907700000000006</v>
      </c>
      <c r="P31">
        <f t="shared" si="1"/>
        <v>97.034600000000012</v>
      </c>
      <c r="Q31">
        <f t="shared" si="1"/>
        <v>98.350600000000014</v>
      </c>
      <c r="R31">
        <f t="shared" si="1"/>
        <v>98.035999999999987</v>
      </c>
      <c r="S31">
        <f>AVERAGE(B31:R31)</f>
        <v>98.295511764705893</v>
      </c>
    </row>
  </sheetData>
  <mergeCells count="4">
    <mergeCell ref="B23:G23"/>
    <mergeCell ref="H23:L23"/>
    <mergeCell ref="M23:O23"/>
    <mergeCell ref="P23:R23"/>
  </mergeCells>
  <phoneticPr fontId="1" type="noConversion"/>
  <conditionalFormatting sqref="B2:R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{A6ED8335-36D6-46B0-BF45-4DB8468B1400}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ED8335-36D6-46B0-BF45-4DB8468B14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B2:R21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3007-1A6C-4366-BA15-C97C789638A1}">
  <dimension ref="A1:R38"/>
  <sheetViews>
    <sheetView workbookViewId="0">
      <selection activeCell="T10" sqref="T10"/>
    </sheetView>
  </sheetViews>
  <sheetFormatPr defaultRowHeight="14.25" x14ac:dyDescent="0.2"/>
  <cols>
    <col min="1" max="1" width="19.375" customWidth="1"/>
  </cols>
  <sheetData>
    <row r="1" spans="1:18" x14ac:dyDescent="0.2">
      <c r="A1" t="s">
        <v>12</v>
      </c>
      <c r="B1" s="23" t="s">
        <v>1</v>
      </c>
      <c r="C1" s="23" t="s">
        <v>2</v>
      </c>
      <c r="D1" s="23" t="s">
        <v>3</v>
      </c>
      <c r="E1" s="23">
        <v>17173</v>
      </c>
      <c r="F1" s="23">
        <v>178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3" t="s">
        <v>9</v>
      </c>
      <c r="M1" s="23" t="s">
        <v>10</v>
      </c>
      <c r="N1" s="23" t="s">
        <v>11</v>
      </c>
      <c r="O1" s="23" t="s">
        <v>139</v>
      </c>
      <c r="P1" s="23" t="s">
        <v>140</v>
      </c>
      <c r="Q1" s="23" t="s">
        <v>141</v>
      </c>
      <c r="R1" s="23" t="s">
        <v>142</v>
      </c>
    </row>
    <row r="2" spans="1:18" x14ac:dyDescent="0.2">
      <c r="A2" t="s">
        <v>13</v>
      </c>
      <c r="B2">
        <v>0.152975</v>
      </c>
      <c r="C2">
        <v>7.1554999999999994E-2</v>
      </c>
      <c r="D2">
        <v>8.5844000000000004E-2</v>
      </c>
      <c r="E2">
        <v>7.4571999999999999E-2</v>
      </c>
      <c r="F2">
        <v>5.9423999999999998E-2</v>
      </c>
      <c r="G2">
        <v>2.6515E-2</v>
      </c>
      <c r="H2">
        <v>2.7161000000000001E-2</v>
      </c>
      <c r="I2" s="1">
        <v>4.3000000000000002E-5</v>
      </c>
      <c r="J2">
        <v>1.8478000000000001E-2</v>
      </c>
      <c r="K2">
        <v>1.3269E-2</v>
      </c>
      <c r="L2">
        <v>2.5187999999999999E-2</v>
      </c>
      <c r="M2">
        <v>1.7416999999999998E-2</v>
      </c>
      <c r="N2">
        <v>3.8813E-2</v>
      </c>
      <c r="O2">
        <v>1.5093000000000001E-2</v>
      </c>
      <c r="P2">
        <v>2.5534999999999999E-2</v>
      </c>
      <c r="Q2">
        <v>2.0451E-2</v>
      </c>
      <c r="R2">
        <v>2.0490000000000001E-2</v>
      </c>
    </row>
    <row r="3" spans="1:18" x14ac:dyDescent="0.2">
      <c r="A3" t="s">
        <v>14</v>
      </c>
      <c r="B3">
        <v>0.112292</v>
      </c>
      <c r="C3">
        <v>4.2118999999999997E-2</v>
      </c>
      <c r="D3">
        <v>5.5406999999999998E-2</v>
      </c>
      <c r="E3">
        <v>7.5952000000000006E-2</v>
      </c>
      <c r="F3">
        <v>5.9133999999999999E-2</v>
      </c>
      <c r="G3">
        <v>5.5660000000000001E-2</v>
      </c>
      <c r="H3">
        <v>1.0008E-2</v>
      </c>
      <c r="I3" s="1">
        <v>4.1999999999999998E-5</v>
      </c>
      <c r="J3">
        <v>1.4504E-2</v>
      </c>
      <c r="K3">
        <v>2.3319999999999999E-3</v>
      </c>
      <c r="L3">
        <v>9.7680000000000006E-3</v>
      </c>
      <c r="M3">
        <v>8.2150000000000001E-3</v>
      </c>
      <c r="N3">
        <v>1.0189999999999999E-2</v>
      </c>
      <c r="O3">
        <v>8.1189999999999995E-3</v>
      </c>
      <c r="P3">
        <v>4.4130000000000003E-3</v>
      </c>
      <c r="Q3">
        <v>9.8219999999999991E-3</v>
      </c>
      <c r="R3">
        <v>1.2605E-2</v>
      </c>
    </row>
    <row r="4" spans="1:18" x14ac:dyDescent="0.2">
      <c r="A4" t="s">
        <v>15</v>
      </c>
      <c r="B4">
        <v>6.1998999999999999E-2</v>
      </c>
      <c r="C4">
        <v>4.3310000000000001E-2</v>
      </c>
      <c r="D4">
        <v>4.3201999999999997E-2</v>
      </c>
      <c r="E4">
        <v>3.1543000000000002E-2</v>
      </c>
      <c r="F4">
        <v>1.9779000000000001E-2</v>
      </c>
      <c r="G4">
        <v>1.1292999999999999E-2</v>
      </c>
      <c r="H4">
        <v>1.614E-3</v>
      </c>
      <c r="I4" s="1">
        <v>9.9999999999999995E-7</v>
      </c>
      <c r="J4">
        <v>7.7099999999999998E-4</v>
      </c>
      <c r="K4">
        <v>9.4300000000000004E-4</v>
      </c>
      <c r="L4">
        <v>1.779E-3</v>
      </c>
      <c r="M4">
        <v>5.9999999999999995E-4</v>
      </c>
      <c r="N4">
        <v>5.9420000000000002E-3</v>
      </c>
      <c r="O4">
        <v>5.3600000000000002E-4</v>
      </c>
      <c r="P4">
        <v>6.8000000000000005E-4</v>
      </c>
      <c r="Q4">
        <v>7.9199999999999995E-4</v>
      </c>
      <c r="R4">
        <v>8.1800000000000004E-4</v>
      </c>
    </row>
    <row r="5" spans="1:18" x14ac:dyDescent="0.2">
      <c r="A5" t="s">
        <v>16</v>
      </c>
      <c r="B5">
        <v>3.7433000000000001E-2</v>
      </c>
      <c r="C5">
        <v>4.3390999999999999E-2</v>
      </c>
      <c r="D5">
        <v>4.088E-2</v>
      </c>
      <c r="E5">
        <v>2.7334000000000001E-2</v>
      </c>
      <c r="F5">
        <v>3.1165000000000002E-2</v>
      </c>
      <c r="G5">
        <v>9.92E-3</v>
      </c>
      <c r="H5">
        <v>1.4926999999999999E-2</v>
      </c>
      <c r="I5" s="1">
        <v>4.1999999999999998E-5</v>
      </c>
      <c r="J5">
        <v>1.729E-2</v>
      </c>
      <c r="K5">
        <v>1.219E-3</v>
      </c>
      <c r="L5">
        <v>2.9812000000000002E-2</v>
      </c>
      <c r="M5">
        <v>4.1339999999999997E-3</v>
      </c>
      <c r="N5">
        <v>9.4330000000000004E-3</v>
      </c>
      <c r="O5">
        <v>1.1492E-2</v>
      </c>
      <c r="P5">
        <v>4.2449999999999996E-3</v>
      </c>
      <c r="Q5">
        <v>5.2100000000000002E-3</v>
      </c>
      <c r="R5">
        <v>1.2163E-2</v>
      </c>
    </row>
    <row r="6" spans="1:18" x14ac:dyDescent="0.2">
      <c r="A6" t="s">
        <v>17</v>
      </c>
      <c r="B6">
        <v>3.0686000000000001E-2</v>
      </c>
      <c r="C6">
        <v>2.4079E-2</v>
      </c>
      <c r="D6">
        <v>2.0813999999999999E-2</v>
      </c>
      <c r="E6">
        <v>2.9478000000000001E-2</v>
      </c>
      <c r="F6">
        <v>3.8727999999999999E-2</v>
      </c>
      <c r="G6">
        <v>1.3122E-2</v>
      </c>
      <c r="H6">
        <v>1.26E-4</v>
      </c>
      <c r="I6" s="1">
        <v>9.9999999999999995E-7</v>
      </c>
      <c r="J6">
        <v>1.54E-4</v>
      </c>
      <c r="K6" s="1">
        <v>2.8E-5</v>
      </c>
      <c r="L6">
        <v>1.7799999999999999E-4</v>
      </c>
      <c r="M6" s="1">
        <v>4.6999999999999997E-5</v>
      </c>
      <c r="N6">
        <v>4.0200000000000001E-4</v>
      </c>
      <c r="O6" s="1">
        <v>8.7000000000000001E-5</v>
      </c>
      <c r="P6">
        <v>3.3700000000000001E-4</v>
      </c>
      <c r="Q6" s="1">
        <v>5.7000000000000003E-5</v>
      </c>
      <c r="R6">
        <v>1.93E-4</v>
      </c>
    </row>
    <row r="7" spans="1:18" x14ac:dyDescent="0.2">
      <c r="A7" t="s">
        <v>18</v>
      </c>
      <c r="B7">
        <v>2.5177999999999999E-2</v>
      </c>
      <c r="C7">
        <v>1.3759E-2</v>
      </c>
      <c r="D7">
        <v>1.7631999999999998E-2</v>
      </c>
      <c r="E7">
        <v>2.1090999999999999E-2</v>
      </c>
      <c r="F7">
        <v>2.4211E-2</v>
      </c>
      <c r="G7">
        <v>1.0644000000000001E-2</v>
      </c>
      <c r="H7">
        <v>2.5929999999999998E-3</v>
      </c>
      <c r="I7" s="1">
        <v>6.0000000000000002E-6</v>
      </c>
      <c r="J7">
        <v>4.1139999999999996E-3</v>
      </c>
      <c r="K7">
        <v>2.2239999999999998E-3</v>
      </c>
      <c r="L7">
        <v>3.1779999999999998E-3</v>
      </c>
      <c r="M7">
        <v>1.4549999999999999E-3</v>
      </c>
      <c r="N7">
        <v>4.4400000000000004E-3</v>
      </c>
      <c r="O7">
        <v>2.2309999999999999E-3</v>
      </c>
      <c r="P7">
        <v>1.4549999999999999E-3</v>
      </c>
      <c r="Q7">
        <v>6.3080000000000002E-3</v>
      </c>
      <c r="R7">
        <v>4.9529999999999999E-3</v>
      </c>
    </row>
    <row r="8" spans="1:18" x14ac:dyDescent="0.2">
      <c r="A8" t="s">
        <v>19</v>
      </c>
      <c r="B8">
        <v>2.3723999999999999E-2</v>
      </c>
      <c r="C8">
        <v>1.8498000000000001E-2</v>
      </c>
      <c r="D8">
        <v>2.2773000000000002E-2</v>
      </c>
      <c r="E8">
        <v>1.66E-2</v>
      </c>
      <c r="F8">
        <v>1.601E-2</v>
      </c>
      <c r="G8">
        <v>7.8449999999999995E-3</v>
      </c>
      <c r="H8">
        <v>6.7651000000000003E-2</v>
      </c>
      <c r="I8">
        <v>1.6100000000000001E-4</v>
      </c>
      <c r="J8">
        <v>6.4069000000000001E-2</v>
      </c>
      <c r="K8">
        <v>7.4244000000000004E-2</v>
      </c>
      <c r="L8">
        <v>7.0837999999999998E-2</v>
      </c>
      <c r="M8">
        <v>2.6102E-2</v>
      </c>
      <c r="N8">
        <v>4.2111999999999997E-2</v>
      </c>
      <c r="O8">
        <v>7.2320999999999996E-2</v>
      </c>
      <c r="P8">
        <v>3.6104999999999998E-2</v>
      </c>
      <c r="Q8">
        <v>7.5095999999999996E-2</v>
      </c>
      <c r="R8">
        <v>7.4939000000000006E-2</v>
      </c>
    </row>
    <row r="9" spans="1:18" x14ac:dyDescent="0.2">
      <c r="A9" t="s">
        <v>20</v>
      </c>
      <c r="B9">
        <v>1.6567999999999999E-2</v>
      </c>
      <c r="C9">
        <v>6.9109999999999996E-3</v>
      </c>
      <c r="D9">
        <v>2.1800000000000001E-4</v>
      </c>
      <c r="E9">
        <v>3.6819999999999999E-3</v>
      </c>
      <c r="F9">
        <v>4.6759999999999996E-3</v>
      </c>
      <c r="G9">
        <v>9.7900000000000005E-4</v>
      </c>
      <c r="H9">
        <v>1.5939999999999999E-3</v>
      </c>
      <c r="I9" s="1">
        <v>3.0000000000000001E-6</v>
      </c>
      <c r="J9">
        <v>1.426E-3</v>
      </c>
      <c r="K9">
        <v>2.2900000000000001E-4</v>
      </c>
      <c r="L9">
        <v>7.6199999999999998E-4</v>
      </c>
      <c r="M9">
        <v>3.8200000000000002E-4</v>
      </c>
      <c r="N9">
        <v>1.789E-3</v>
      </c>
      <c r="O9">
        <v>8.2600000000000002E-4</v>
      </c>
      <c r="P9">
        <v>5.6700000000000001E-4</v>
      </c>
      <c r="Q9">
        <v>7.1699999999999997E-4</v>
      </c>
      <c r="R9">
        <v>7.7300000000000003E-4</v>
      </c>
    </row>
    <row r="10" spans="1:18" x14ac:dyDescent="0.2">
      <c r="A10" t="s">
        <v>21</v>
      </c>
      <c r="B10">
        <v>1.2038999999999999E-2</v>
      </c>
      <c r="C10">
        <v>5.757E-3</v>
      </c>
      <c r="D10">
        <v>2.6150000000000001E-3</v>
      </c>
      <c r="E10">
        <v>3.5469999999999998E-3</v>
      </c>
      <c r="F10">
        <v>5.424E-3</v>
      </c>
      <c r="G10">
        <v>1.3630000000000001E-3</v>
      </c>
      <c r="H10">
        <v>4.8599999999999997E-3</v>
      </c>
      <c r="I10" s="1">
        <v>1.9000000000000001E-5</v>
      </c>
      <c r="J10">
        <v>3.8560000000000001E-3</v>
      </c>
      <c r="K10">
        <v>2.3800000000000001E-4</v>
      </c>
      <c r="L10">
        <v>1.2880000000000001E-3</v>
      </c>
      <c r="M10">
        <v>5.0199999999999995E-4</v>
      </c>
      <c r="N10">
        <v>1.5969999999999999E-3</v>
      </c>
      <c r="O10">
        <v>3.13E-3</v>
      </c>
      <c r="P10">
        <v>2.1289999999999998E-3</v>
      </c>
      <c r="Q10">
        <v>1.5939999999999999E-3</v>
      </c>
      <c r="R10">
        <v>7.6179999999999998E-3</v>
      </c>
    </row>
    <row r="11" spans="1:18" x14ac:dyDescent="0.2">
      <c r="A11" t="s">
        <v>22</v>
      </c>
      <c r="B11">
        <v>1.1122999999999999E-2</v>
      </c>
      <c r="C11">
        <v>4.5259999999999996E-3</v>
      </c>
      <c r="D11">
        <v>4.4710000000000001E-3</v>
      </c>
      <c r="E11">
        <v>5.7260000000000002E-3</v>
      </c>
      <c r="F11">
        <v>5.7990000000000003E-3</v>
      </c>
      <c r="G11">
        <v>9.4830000000000001E-3</v>
      </c>
      <c r="H11">
        <v>6.7199999999999996E-4</v>
      </c>
      <c r="I11">
        <v>1.5770000000000001E-3</v>
      </c>
      <c r="J11">
        <v>2.4699999999999999E-4</v>
      </c>
      <c r="K11" s="1">
        <v>9.0000000000000006E-5</v>
      </c>
      <c r="L11">
        <v>6.3400000000000001E-4</v>
      </c>
      <c r="M11">
        <v>8.2600000000000002E-4</v>
      </c>
      <c r="N11">
        <v>6.8800000000000003E-4</v>
      </c>
      <c r="O11">
        <v>3.7800000000000003E-4</v>
      </c>
      <c r="P11">
        <v>9.810000000000001E-4</v>
      </c>
      <c r="Q11">
        <v>3.88E-4</v>
      </c>
      <c r="R11">
        <v>3.9399999999999998E-4</v>
      </c>
    </row>
    <row r="12" spans="1:18" x14ac:dyDescent="0.2">
      <c r="A12" t="s">
        <v>23</v>
      </c>
      <c r="B12">
        <v>9.6520000000000009E-3</v>
      </c>
      <c r="C12">
        <v>0.20530799999999999</v>
      </c>
      <c r="D12">
        <v>0.13673299999999999</v>
      </c>
      <c r="E12">
        <v>0.103232</v>
      </c>
      <c r="F12">
        <v>0.121083</v>
      </c>
      <c r="G12">
        <v>3.2108999999999999E-2</v>
      </c>
      <c r="H12">
        <v>4.4588999999999997E-2</v>
      </c>
      <c r="I12" s="1">
        <v>6.3999999999999997E-5</v>
      </c>
      <c r="J12">
        <v>3.7935999999999998E-2</v>
      </c>
      <c r="K12">
        <v>2.274E-2</v>
      </c>
      <c r="L12">
        <v>3.8098E-2</v>
      </c>
      <c r="M12">
        <v>1.9991999999999999E-2</v>
      </c>
      <c r="N12">
        <v>4.5647E-2</v>
      </c>
      <c r="O12">
        <v>2.2578999999999998E-2</v>
      </c>
      <c r="P12">
        <v>1.4008E-2</v>
      </c>
      <c r="Q12">
        <v>2.2689999999999998E-2</v>
      </c>
      <c r="R12">
        <v>2.9353000000000001E-2</v>
      </c>
    </row>
    <row r="13" spans="1:18" x14ac:dyDescent="0.2">
      <c r="A13" t="s">
        <v>24</v>
      </c>
      <c r="B13">
        <v>1.4270000000000001E-3</v>
      </c>
      <c r="C13">
        <v>0.101132</v>
      </c>
      <c r="D13">
        <v>0.13902900000000001</v>
      </c>
      <c r="E13">
        <v>0.12925600000000001</v>
      </c>
      <c r="F13">
        <v>0.107141</v>
      </c>
      <c r="G13">
        <v>4.3289000000000001E-2</v>
      </c>
      <c r="H13">
        <v>2.8539999999999999E-2</v>
      </c>
      <c r="I13" s="1">
        <v>4.3999999999999999E-5</v>
      </c>
      <c r="J13">
        <v>2.0431000000000001E-2</v>
      </c>
      <c r="K13">
        <v>9.2840000000000006E-3</v>
      </c>
      <c r="L13">
        <v>1.372E-2</v>
      </c>
      <c r="M13">
        <v>6.6010000000000001E-3</v>
      </c>
      <c r="N13">
        <v>1.9467999999999999E-2</v>
      </c>
      <c r="O13">
        <v>1.3676000000000001E-2</v>
      </c>
      <c r="P13">
        <v>7.8390000000000005E-3</v>
      </c>
      <c r="Q13">
        <v>1.6709999999999999E-2</v>
      </c>
      <c r="R13">
        <v>3.2497999999999999E-2</v>
      </c>
    </row>
    <row r="14" spans="1:18" x14ac:dyDescent="0.2">
      <c r="A14" t="s">
        <v>25</v>
      </c>
      <c r="B14">
        <v>1.6639999999999999E-3</v>
      </c>
      <c r="C14">
        <v>7.4499999999999997E-2</v>
      </c>
      <c r="D14">
        <v>4.7536000000000002E-2</v>
      </c>
      <c r="E14">
        <v>2.5964000000000001E-2</v>
      </c>
      <c r="F14">
        <v>2.0268000000000001E-2</v>
      </c>
      <c r="G14">
        <v>9.5390000000000006E-3</v>
      </c>
      <c r="H14">
        <v>6.0720000000000001E-3</v>
      </c>
      <c r="I14" s="1">
        <v>3.0000000000000001E-6</v>
      </c>
      <c r="J14">
        <v>8.567E-3</v>
      </c>
      <c r="K14">
        <v>4.1450000000000002E-3</v>
      </c>
      <c r="L14">
        <v>3.9259999999999998E-3</v>
      </c>
      <c r="M14">
        <v>2.5370000000000002E-3</v>
      </c>
      <c r="N14">
        <v>1.0605E-2</v>
      </c>
      <c r="O14">
        <v>2.6359999999999999E-3</v>
      </c>
      <c r="P14">
        <v>2.2929999999999999E-3</v>
      </c>
      <c r="Q14">
        <v>4.5970000000000004E-3</v>
      </c>
      <c r="R14">
        <v>4.6439999999999997E-3</v>
      </c>
    </row>
    <row r="15" spans="1:18" x14ac:dyDescent="0.2">
      <c r="A15" t="s">
        <v>26</v>
      </c>
      <c r="B15">
        <v>9.4719999999999995E-3</v>
      </c>
      <c r="C15">
        <v>1.4274999999999999E-2</v>
      </c>
      <c r="D15">
        <v>1.5977999999999999E-2</v>
      </c>
      <c r="E15">
        <v>1.4659999999999999E-2</v>
      </c>
      <c r="F15">
        <v>1.1795999999999999E-2</v>
      </c>
      <c r="G15">
        <v>5.3940000000000004E-3</v>
      </c>
      <c r="H15">
        <v>4.0635999999999999E-2</v>
      </c>
      <c r="I15" s="1">
        <v>9.8999999999999994E-5</v>
      </c>
      <c r="J15">
        <v>6.4912999999999998E-2</v>
      </c>
      <c r="K15">
        <v>3.9826E-2</v>
      </c>
      <c r="L15">
        <v>6.3620999999999997E-2</v>
      </c>
      <c r="M15">
        <v>2.9041000000000001E-2</v>
      </c>
      <c r="N15">
        <v>5.9795000000000001E-2</v>
      </c>
      <c r="O15">
        <v>5.6758999999999997E-2</v>
      </c>
      <c r="P15">
        <v>1.8334E-2</v>
      </c>
      <c r="Q15">
        <v>5.1570999999999999E-2</v>
      </c>
      <c r="R15">
        <v>4.8726999999999999E-2</v>
      </c>
    </row>
    <row r="16" spans="1:18" x14ac:dyDescent="0.2">
      <c r="A16" t="s">
        <v>27</v>
      </c>
      <c r="B16">
        <v>9.5270000000000007E-3</v>
      </c>
      <c r="C16">
        <v>2.2100000000000002E-3</v>
      </c>
      <c r="D16">
        <v>7.1789999999999996E-3</v>
      </c>
      <c r="E16">
        <v>1.8183999999999999E-2</v>
      </c>
      <c r="F16">
        <v>1.2012999999999999E-2</v>
      </c>
      <c r="G16">
        <v>3.6153999999999999E-2</v>
      </c>
      <c r="H16">
        <v>2.176E-3</v>
      </c>
      <c r="I16">
        <v>3.9740000000000001E-3</v>
      </c>
      <c r="J16">
        <v>1.124E-3</v>
      </c>
      <c r="K16">
        <v>3.0400000000000002E-4</v>
      </c>
      <c r="L16">
        <v>1.2390000000000001E-3</v>
      </c>
      <c r="M16">
        <v>1.3489999999999999E-3</v>
      </c>
      <c r="N16">
        <v>9.4300000000000004E-4</v>
      </c>
      <c r="O16">
        <v>1.0839999999999999E-3</v>
      </c>
      <c r="P16">
        <v>3.5100000000000001E-3</v>
      </c>
      <c r="Q16">
        <v>6.1899999999999998E-4</v>
      </c>
      <c r="R16">
        <v>9.9099999999999991E-4</v>
      </c>
    </row>
    <row r="17" spans="1:18" x14ac:dyDescent="0.2">
      <c r="A17" t="s">
        <v>28</v>
      </c>
      <c r="B17" s="1">
        <v>2.5000000000000001E-5</v>
      </c>
      <c r="C17">
        <v>2.9719999999999998E-3</v>
      </c>
      <c r="D17">
        <v>3.5300000000000002E-3</v>
      </c>
      <c r="E17">
        <v>1.234E-2</v>
      </c>
      <c r="F17">
        <v>1.8748999999999998E-2</v>
      </c>
      <c r="G17">
        <v>2.3282000000000001E-2</v>
      </c>
      <c r="H17">
        <v>1.8240000000000001E-3</v>
      </c>
      <c r="I17">
        <v>4.483E-3</v>
      </c>
      <c r="J17">
        <v>1.3699999999999999E-3</v>
      </c>
      <c r="K17">
        <v>3.4099999999999999E-4</v>
      </c>
      <c r="L17">
        <v>8.1400000000000005E-4</v>
      </c>
      <c r="M17">
        <v>3.2200000000000002E-4</v>
      </c>
      <c r="N17">
        <v>8.0599999999999997E-4</v>
      </c>
      <c r="O17">
        <v>5.8699999999999996E-4</v>
      </c>
      <c r="P17">
        <v>7.2300000000000001E-4</v>
      </c>
      <c r="Q17">
        <v>3.3700000000000001E-4</v>
      </c>
      <c r="R17">
        <v>7.1000000000000002E-4</v>
      </c>
    </row>
    <row r="18" spans="1:18" x14ac:dyDescent="0.2">
      <c r="A18" t="s">
        <v>29</v>
      </c>
      <c r="B18" s="1">
        <v>6.6000000000000005E-5</v>
      </c>
      <c r="C18" s="1">
        <v>1.2E-5</v>
      </c>
      <c r="D18" s="1">
        <v>2.3E-5</v>
      </c>
      <c r="E18" s="1">
        <v>1.1E-5</v>
      </c>
      <c r="F18">
        <v>0</v>
      </c>
      <c r="G18">
        <v>7.6236999999999999E-2</v>
      </c>
      <c r="H18" s="1">
        <v>3.9999999999999998E-6</v>
      </c>
      <c r="I18">
        <v>0</v>
      </c>
      <c r="J18">
        <v>0</v>
      </c>
      <c r="K18">
        <v>0</v>
      </c>
      <c r="L18">
        <v>0</v>
      </c>
      <c r="M18">
        <v>0</v>
      </c>
      <c r="N18" s="1">
        <v>9.9999999999999995E-7</v>
      </c>
      <c r="O18">
        <v>0</v>
      </c>
      <c r="P18">
        <v>0</v>
      </c>
      <c r="Q18">
        <v>0</v>
      </c>
      <c r="R18">
        <v>0</v>
      </c>
    </row>
    <row r="19" spans="1:18" x14ac:dyDescent="0.2">
      <c r="A19" t="s">
        <v>30</v>
      </c>
      <c r="B19">
        <v>4.1339999999999997E-3</v>
      </c>
      <c r="C19">
        <v>1.3669999999999999E-3</v>
      </c>
      <c r="D19">
        <v>2.4380000000000001E-3</v>
      </c>
      <c r="E19">
        <v>1.1261E-2</v>
      </c>
      <c r="F19">
        <v>3.431E-3</v>
      </c>
      <c r="G19">
        <v>2.3888E-2</v>
      </c>
      <c r="H19">
        <v>4.0999999999999999E-4</v>
      </c>
      <c r="I19">
        <v>2.2539999999999999E-3</v>
      </c>
      <c r="J19">
        <v>3.1500000000000001E-4</v>
      </c>
      <c r="K19" s="1">
        <v>7.2999999999999999E-5</v>
      </c>
      <c r="L19">
        <v>3.5300000000000002E-4</v>
      </c>
      <c r="M19">
        <v>2.2499999999999999E-4</v>
      </c>
      <c r="N19">
        <v>4.73E-4</v>
      </c>
      <c r="O19">
        <v>7.6199999999999998E-4</v>
      </c>
      <c r="P19">
        <v>6.6399999999999999E-4</v>
      </c>
      <c r="Q19">
        <v>2.0100000000000001E-4</v>
      </c>
      <c r="R19">
        <v>2.9700000000000001E-4</v>
      </c>
    </row>
    <row r="20" spans="1:18" x14ac:dyDescent="0.2">
      <c r="A20" t="s">
        <v>31</v>
      </c>
      <c r="B20">
        <v>3.47E-3</v>
      </c>
      <c r="C20">
        <v>1.805E-3</v>
      </c>
      <c r="D20">
        <v>5.855E-3</v>
      </c>
      <c r="E20">
        <v>9.1690000000000001E-3</v>
      </c>
      <c r="F20">
        <v>5.8580000000000004E-3</v>
      </c>
      <c r="G20">
        <v>2.2214000000000001E-2</v>
      </c>
      <c r="H20">
        <v>9.2400000000000002E-4</v>
      </c>
      <c r="I20">
        <v>3.3790000000000001E-3</v>
      </c>
      <c r="J20">
        <v>5.1599999999999997E-4</v>
      </c>
      <c r="K20">
        <v>1.15E-4</v>
      </c>
      <c r="L20">
        <v>4.8299999999999998E-4</v>
      </c>
      <c r="M20">
        <v>6.9099999999999999E-4</v>
      </c>
      <c r="N20">
        <v>5.0600000000000005E-4</v>
      </c>
      <c r="O20">
        <v>4.8999999999999998E-4</v>
      </c>
      <c r="P20">
        <v>1.6329999999999999E-3</v>
      </c>
      <c r="Q20">
        <v>3.5599999999999998E-4</v>
      </c>
      <c r="R20">
        <v>5.1199999999999998E-4</v>
      </c>
    </row>
    <row r="21" spans="1:18" x14ac:dyDescent="0.2">
      <c r="A21" t="s">
        <v>32</v>
      </c>
      <c r="B21">
        <v>7.4580000000000002E-3</v>
      </c>
      <c r="C21">
        <v>4.9540000000000001E-3</v>
      </c>
      <c r="D21">
        <v>6.6379999999999998E-3</v>
      </c>
      <c r="E21">
        <v>1.1969E-2</v>
      </c>
      <c r="F21">
        <v>1.0796999999999999E-2</v>
      </c>
      <c r="G21">
        <v>1.8633E-2</v>
      </c>
      <c r="H21">
        <v>1.0266000000000001E-2</v>
      </c>
      <c r="I21">
        <v>2.5062999999999998E-2</v>
      </c>
      <c r="J21">
        <v>8.2909999999999998E-3</v>
      </c>
      <c r="K21">
        <v>5.1359999999999999E-3</v>
      </c>
      <c r="L21">
        <v>1.1091999999999999E-2</v>
      </c>
      <c r="M21">
        <v>1.3731999999999999E-2</v>
      </c>
      <c r="N21">
        <v>1.7812000000000001E-2</v>
      </c>
      <c r="O21">
        <v>1.1860000000000001E-2</v>
      </c>
      <c r="P21">
        <v>1.1837E-2</v>
      </c>
      <c r="Q21">
        <v>8.5240000000000003E-3</v>
      </c>
      <c r="R21">
        <v>8.6449999999999999E-3</v>
      </c>
    </row>
    <row r="22" spans="1:18" x14ac:dyDescent="0.2">
      <c r="A22" t="s">
        <v>33</v>
      </c>
      <c r="B22">
        <v>4.5899999999999999E-4</v>
      </c>
      <c r="C22">
        <v>1.869E-3</v>
      </c>
      <c r="D22">
        <v>1.915E-3</v>
      </c>
      <c r="E22">
        <v>9.7799999999999992E-4</v>
      </c>
      <c r="F22">
        <v>2.7099999999999997E-4</v>
      </c>
      <c r="G22">
        <v>3.1E-4</v>
      </c>
      <c r="H22">
        <v>2.9381999999999998E-2</v>
      </c>
      <c r="I22" s="1">
        <v>1.1E-5</v>
      </c>
      <c r="J22">
        <v>8.0366000000000007E-2</v>
      </c>
      <c r="K22">
        <v>3.6788000000000001E-2</v>
      </c>
      <c r="L22">
        <v>3.8080999999999997E-2</v>
      </c>
      <c r="M22">
        <v>2.5958999999999999E-2</v>
      </c>
      <c r="N22">
        <v>3.6229999999999998E-2</v>
      </c>
      <c r="O22">
        <v>3.6094000000000001E-2</v>
      </c>
      <c r="P22">
        <v>1.4675000000000001E-2</v>
      </c>
      <c r="Q22">
        <v>5.5502999999999997E-2</v>
      </c>
      <c r="R22">
        <v>4.7608999999999999E-2</v>
      </c>
    </row>
    <row r="23" spans="1:18" x14ac:dyDescent="0.2">
      <c r="A23" t="s">
        <v>34</v>
      </c>
      <c r="B23">
        <v>2.7659999999999998E-3</v>
      </c>
      <c r="C23">
        <v>3.656E-3</v>
      </c>
      <c r="D23">
        <v>3.784E-3</v>
      </c>
      <c r="E23">
        <v>2.0110000000000002E-3</v>
      </c>
      <c r="F23">
        <v>6.96E-4</v>
      </c>
      <c r="G23">
        <v>6.1700000000000004E-4</v>
      </c>
      <c r="H23">
        <v>2.6655000000000002E-2</v>
      </c>
      <c r="I23" s="1">
        <v>2.0999999999999999E-5</v>
      </c>
      <c r="J23">
        <v>4.8542000000000002E-2</v>
      </c>
      <c r="K23">
        <v>3.0956000000000001E-2</v>
      </c>
      <c r="L23">
        <v>4.8238000000000003E-2</v>
      </c>
      <c r="M23">
        <v>2.4846E-2</v>
      </c>
      <c r="N23">
        <v>2.4105999999999999E-2</v>
      </c>
      <c r="O23">
        <v>3.1147999999999999E-2</v>
      </c>
      <c r="P23">
        <v>1.0833000000000001E-2</v>
      </c>
      <c r="Q23">
        <v>2.6873999999999999E-2</v>
      </c>
      <c r="R23">
        <v>2.7407999999999998E-2</v>
      </c>
    </row>
    <row r="24" spans="1:18" x14ac:dyDescent="0.2">
      <c r="A24" t="s">
        <v>35</v>
      </c>
      <c r="B24">
        <v>2.0609999999999999E-3</v>
      </c>
      <c r="C24">
        <v>1.488E-3</v>
      </c>
      <c r="D24">
        <v>2.085E-3</v>
      </c>
      <c r="E24">
        <v>3.2260000000000001E-3</v>
      </c>
      <c r="F24">
        <v>3.137E-3</v>
      </c>
      <c r="G24">
        <v>6.9499999999999996E-3</v>
      </c>
      <c r="H24">
        <v>1.8249000000000001E-2</v>
      </c>
      <c r="I24">
        <v>2.7193999999999999E-2</v>
      </c>
      <c r="J24">
        <v>2.2422999999999998E-2</v>
      </c>
      <c r="K24">
        <v>1.4154999999999999E-2</v>
      </c>
      <c r="L24">
        <v>1.8003999999999999E-2</v>
      </c>
      <c r="M24">
        <v>3.5196999999999999E-2</v>
      </c>
      <c r="N24">
        <v>3.0145000000000002E-2</v>
      </c>
      <c r="O24">
        <v>2.3715E-2</v>
      </c>
      <c r="P24">
        <v>2.5721000000000001E-2</v>
      </c>
      <c r="Q24">
        <v>2.4136000000000001E-2</v>
      </c>
      <c r="R24">
        <v>1.7505E-2</v>
      </c>
    </row>
    <row r="25" spans="1:18" x14ac:dyDescent="0.2">
      <c r="A25" t="s">
        <v>36</v>
      </c>
      <c r="B25">
        <v>3.9300000000000001E-4</v>
      </c>
      <c r="C25">
        <v>2.9E-4</v>
      </c>
      <c r="D25">
        <v>3.6600000000000001E-4</v>
      </c>
      <c r="E25">
        <v>3.5799999999999997E-4</v>
      </c>
      <c r="F25">
        <v>2.5700000000000001E-4</v>
      </c>
      <c r="G25">
        <v>5.53E-4</v>
      </c>
      <c r="H25">
        <v>1.6659E-2</v>
      </c>
      <c r="I25">
        <v>1.3925999999999999E-2</v>
      </c>
      <c r="J25">
        <v>2.9488E-2</v>
      </c>
      <c r="K25">
        <v>1.6156E-2</v>
      </c>
      <c r="L25">
        <v>1.8936000000000001E-2</v>
      </c>
      <c r="M25">
        <v>5.7459000000000003E-2</v>
      </c>
      <c r="N25">
        <v>4.4649000000000001E-2</v>
      </c>
      <c r="O25">
        <v>1.7925E-2</v>
      </c>
      <c r="P25">
        <v>2.5121999999999998E-2</v>
      </c>
      <c r="Q25">
        <v>1.9577000000000001E-2</v>
      </c>
      <c r="R25">
        <v>1.2324999999999999E-2</v>
      </c>
    </row>
    <row r="26" spans="1:18" x14ac:dyDescent="0.2">
      <c r="A26" t="s">
        <v>37</v>
      </c>
      <c r="B26">
        <v>6.6500000000000001E-4</v>
      </c>
      <c r="C26">
        <v>5.7200000000000003E-4</v>
      </c>
      <c r="D26">
        <v>4.6000000000000001E-4</v>
      </c>
      <c r="E26">
        <v>2.7399999999999999E-4</v>
      </c>
      <c r="F26" s="1">
        <v>9.2E-5</v>
      </c>
      <c r="G26" s="1">
        <v>5.3999999999999998E-5</v>
      </c>
      <c r="H26">
        <v>1.6351999999999998E-2</v>
      </c>
      <c r="I26" s="1">
        <v>6.9999999999999999E-6</v>
      </c>
      <c r="J26">
        <v>3.2169999999999998E-3</v>
      </c>
      <c r="K26">
        <v>4.1900000000000001E-3</v>
      </c>
      <c r="L26">
        <v>7.1060000000000003E-3</v>
      </c>
      <c r="M26">
        <v>4.3750000000000004E-3</v>
      </c>
      <c r="N26">
        <v>1.1887999999999999E-2</v>
      </c>
      <c r="O26">
        <v>9.4260000000000004E-3</v>
      </c>
      <c r="P26">
        <v>5.9740000000000001E-3</v>
      </c>
      <c r="Q26">
        <v>1.2818E-2</v>
      </c>
      <c r="R26">
        <v>1.2096000000000001E-2</v>
      </c>
    </row>
    <row r="27" spans="1:18" x14ac:dyDescent="0.2">
      <c r="A27" t="s">
        <v>38</v>
      </c>
      <c r="B27">
        <v>6.4219999999999998E-3</v>
      </c>
      <c r="C27">
        <v>3.3089999999999999E-3</v>
      </c>
      <c r="D27">
        <v>5.012E-3</v>
      </c>
      <c r="E27">
        <v>4.3150000000000003E-3</v>
      </c>
      <c r="F27">
        <v>9.9410000000000002E-3</v>
      </c>
      <c r="G27">
        <v>5.5209999999999999E-3</v>
      </c>
      <c r="H27">
        <v>6.326E-3</v>
      </c>
      <c r="I27">
        <v>5.0326999999999997E-2</v>
      </c>
      <c r="J27">
        <v>2.5149999999999999E-3</v>
      </c>
      <c r="K27">
        <v>1.253E-3</v>
      </c>
      <c r="L27">
        <v>5.8279999999999998E-3</v>
      </c>
      <c r="M27">
        <v>6.2969999999999996E-3</v>
      </c>
      <c r="N27">
        <v>5.0020000000000004E-3</v>
      </c>
      <c r="O27">
        <v>1.0155000000000001E-2</v>
      </c>
      <c r="P27">
        <v>1.2557E-2</v>
      </c>
      <c r="Q27">
        <v>4.5700000000000003E-3</v>
      </c>
      <c r="R27">
        <v>7.221E-3</v>
      </c>
    </row>
    <row r="28" spans="1:18" x14ac:dyDescent="0.2">
      <c r="A28" t="s">
        <v>39</v>
      </c>
      <c r="B28">
        <v>1.5280000000000001E-3</v>
      </c>
      <c r="C28">
        <v>8.7699999999999996E-4</v>
      </c>
      <c r="D28">
        <v>2.209E-3</v>
      </c>
      <c r="E28">
        <v>2.405E-3</v>
      </c>
      <c r="F28">
        <v>1.7210000000000001E-3</v>
      </c>
      <c r="G28">
        <v>3.2910000000000001E-3</v>
      </c>
      <c r="H28">
        <v>1.0861000000000001E-2</v>
      </c>
      <c r="I28">
        <v>4.2043999999999998E-2</v>
      </c>
      <c r="J28">
        <v>9.3679999999999996E-3</v>
      </c>
      <c r="K28">
        <v>2.1663999999999999E-2</v>
      </c>
      <c r="L28">
        <v>9.9930000000000001E-3</v>
      </c>
      <c r="M28">
        <v>1.2078999999999999E-2</v>
      </c>
      <c r="N28">
        <v>6.5440000000000003E-3</v>
      </c>
      <c r="O28">
        <v>1.4385999999999999E-2</v>
      </c>
      <c r="P28">
        <v>1.7682E-2</v>
      </c>
      <c r="Q28">
        <v>1.1509E-2</v>
      </c>
      <c r="R28">
        <v>2.4628000000000001E-2</v>
      </c>
    </row>
    <row r="29" spans="1:18" x14ac:dyDescent="0.2">
      <c r="A29" t="s">
        <v>40</v>
      </c>
      <c r="B29">
        <v>2.3349999999999998E-3</v>
      </c>
      <c r="C29">
        <v>1.5560000000000001E-3</v>
      </c>
      <c r="D29">
        <v>2.313E-3</v>
      </c>
      <c r="E29">
        <v>1.5139999999999999E-3</v>
      </c>
      <c r="F29">
        <v>1.4630000000000001E-3</v>
      </c>
      <c r="G29">
        <v>3.3180000000000002E-3</v>
      </c>
      <c r="H29">
        <v>1.4952E-2</v>
      </c>
      <c r="I29">
        <v>4.1241E-2</v>
      </c>
      <c r="J29">
        <v>9.8480000000000009E-3</v>
      </c>
      <c r="K29">
        <v>7.6579999999999999E-3</v>
      </c>
      <c r="L29">
        <v>2.0858999999999999E-2</v>
      </c>
      <c r="M29">
        <v>2.07E-2</v>
      </c>
      <c r="N29">
        <v>1.0394E-2</v>
      </c>
      <c r="O29">
        <v>1.4343E-2</v>
      </c>
      <c r="P29">
        <v>2.6550000000000001E-2</v>
      </c>
      <c r="Q29">
        <v>1.3615E-2</v>
      </c>
      <c r="R29">
        <v>1.2335E-2</v>
      </c>
    </row>
    <row r="30" spans="1:18" x14ac:dyDescent="0.2">
      <c r="A30" t="s">
        <v>41</v>
      </c>
      <c r="B30">
        <v>8.0450000000000001E-3</v>
      </c>
      <c r="C30">
        <v>4.6049999999999997E-3</v>
      </c>
      <c r="D30">
        <v>5.9760000000000004E-3</v>
      </c>
      <c r="E30">
        <v>7.9360000000000003E-3</v>
      </c>
      <c r="F30">
        <v>9.0159999999999997E-3</v>
      </c>
      <c r="G30">
        <v>9.9939999999999994E-3</v>
      </c>
      <c r="H30">
        <v>9.7769999999999992E-3</v>
      </c>
      <c r="I30">
        <v>1.5921999999999999E-2</v>
      </c>
      <c r="J30">
        <v>6.215E-3</v>
      </c>
      <c r="K30">
        <v>3.4350000000000001E-3</v>
      </c>
      <c r="L30">
        <v>9.4990000000000005E-3</v>
      </c>
      <c r="M30">
        <v>2.0691000000000001E-2</v>
      </c>
      <c r="N30">
        <v>1.1802999999999999E-2</v>
      </c>
      <c r="O30">
        <v>1.3455E-2</v>
      </c>
      <c r="P30">
        <v>1.5204000000000001E-2</v>
      </c>
      <c r="Q30">
        <v>9.195E-3</v>
      </c>
      <c r="R30">
        <v>7.4770000000000001E-3</v>
      </c>
    </row>
    <row r="31" spans="1:18" x14ac:dyDescent="0.2">
      <c r="A31" t="s">
        <v>42</v>
      </c>
      <c r="B31">
        <v>8.8099999999999995E-4</v>
      </c>
      <c r="C31">
        <v>4.37E-4</v>
      </c>
      <c r="D31">
        <v>8.8900000000000003E-4</v>
      </c>
      <c r="E31">
        <v>1.5809999999999999E-3</v>
      </c>
      <c r="F31">
        <v>7.1400000000000001E-4</v>
      </c>
      <c r="G31">
        <v>3.6510000000000002E-3</v>
      </c>
      <c r="H31">
        <v>9.0580000000000001E-3</v>
      </c>
      <c r="I31">
        <v>1.3110999999999999E-2</v>
      </c>
      <c r="J31">
        <v>1.5112E-2</v>
      </c>
      <c r="K31">
        <v>7.9439999999999997E-3</v>
      </c>
      <c r="L31">
        <v>1.1065999999999999E-2</v>
      </c>
      <c r="M31">
        <v>1.5337E-2</v>
      </c>
      <c r="N31">
        <v>1.2723999999999999E-2</v>
      </c>
      <c r="O31">
        <v>1.2792E-2</v>
      </c>
      <c r="P31">
        <v>1.2075000000000001E-2</v>
      </c>
      <c r="Q31">
        <v>1.0461E-2</v>
      </c>
      <c r="R31">
        <v>1.6847000000000001E-2</v>
      </c>
    </row>
    <row r="32" spans="1:18" x14ac:dyDescent="0.2">
      <c r="A32" t="s">
        <v>43</v>
      </c>
      <c r="B32">
        <v>3.3080000000000002E-3</v>
      </c>
      <c r="C32">
        <v>1.8600000000000001E-3</v>
      </c>
      <c r="D32">
        <v>2.0869999999999999E-3</v>
      </c>
      <c r="E32">
        <v>2.65E-3</v>
      </c>
      <c r="F32">
        <v>1.9919999999999998E-3</v>
      </c>
      <c r="G32">
        <v>3.4280000000000001E-3</v>
      </c>
      <c r="H32">
        <v>7.8530000000000006E-3</v>
      </c>
      <c r="I32">
        <v>1.2614999999999999E-2</v>
      </c>
      <c r="J32">
        <v>3.3530000000000001E-3</v>
      </c>
      <c r="K32">
        <v>4.2329999999999998E-3</v>
      </c>
      <c r="L32">
        <v>4.947E-3</v>
      </c>
      <c r="M32">
        <v>1.4323000000000001E-2</v>
      </c>
      <c r="N32">
        <v>1.0845E-2</v>
      </c>
      <c r="O32">
        <v>9.7459999999999995E-3</v>
      </c>
      <c r="P32">
        <v>1.3244000000000001E-2</v>
      </c>
      <c r="Q32">
        <v>6.5669999999999999E-3</v>
      </c>
      <c r="R32">
        <v>5.411E-3</v>
      </c>
    </row>
    <row r="33" spans="1:18" x14ac:dyDescent="0.2">
      <c r="A33" t="s">
        <v>44</v>
      </c>
      <c r="B33">
        <v>6.3900000000000003E-4</v>
      </c>
      <c r="C33">
        <v>4.8200000000000001E-4</v>
      </c>
      <c r="D33">
        <v>5.5500000000000005E-4</v>
      </c>
      <c r="E33">
        <v>4.9200000000000003E-4</v>
      </c>
      <c r="F33">
        <v>1.8100000000000001E-4</v>
      </c>
      <c r="G33">
        <v>6.6399999999999999E-4</v>
      </c>
      <c r="H33">
        <v>1.3459E-2</v>
      </c>
      <c r="I33">
        <v>1.1487000000000001E-2</v>
      </c>
      <c r="J33">
        <v>2.0628000000000001E-2</v>
      </c>
      <c r="K33">
        <v>1.2625000000000001E-2</v>
      </c>
      <c r="L33">
        <v>1.7701000000000001E-2</v>
      </c>
      <c r="M33">
        <v>3.5417999999999998E-2</v>
      </c>
      <c r="N33">
        <v>2.4934999999999999E-2</v>
      </c>
      <c r="O33">
        <v>1.3131E-2</v>
      </c>
      <c r="P33">
        <v>1.7479999999999999E-2</v>
      </c>
      <c r="Q33">
        <v>1.0869E-2</v>
      </c>
      <c r="R33">
        <v>1.0368E-2</v>
      </c>
    </row>
    <row r="34" spans="1:18" x14ac:dyDescent="0.2">
      <c r="A34" t="s">
        <v>45</v>
      </c>
      <c r="B34" s="1">
        <v>9.7999999999999997E-5</v>
      </c>
      <c r="C34">
        <v>1.16E-4</v>
      </c>
      <c r="D34">
        <v>1.3799999999999999E-4</v>
      </c>
      <c r="E34">
        <v>1.4300000000000001E-4</v>
      </c>
      <c r="F34">
        <v>3.5199999999999999E-4</v>
      </c>
      <c r="G34">
        <v>1.84E-4</v>
      </c>
      <c r="H34">
        <v>9.1800000000000007E-3</v>
      </c>
      <c r="I34">
        <v>6.326E-3</v>
      </c>
      <c r="J34">
        <v>2.3911999999999999E-2</v>
      </c>
      <c r="K34">
        <v>1.0038999999999999E-2</v>
      </c>
      <c r="L34">
        <v>1.0654E-2</v>
      </c>
      <c r="M34">
        <v>1.8519000000000001E-2</v>
      </c>
      <c r="N34">
        <v>1.3296000000000001E-2</v>
      </c>
      <c r="O34">
        <v>9.1420000000000008E-3</v>
      </c>
      <c r="P34">
        <v>9.3650000000000001E-3</v>
      </c>
      <c r="Q34">
        <v>1.1310000000000001E-2</v>
      </c>
      <c r="R34">
        <v>1.6761999999999999E-2</v>
      </c>
    </row>
    <row r="35" spans="1:18" x14ac:dyDescent="0.2">
      <c r="A35" t="s">
        <v>46</v>
      </c>
      <c r="B35">
        <v>3.2499999999999999E-4</v>
      </c>
      <c r="C35">
        <v>4.1399999999999998E-4</v>
      </c>
      <c r="D35">
        <v>6.4899999999999995E-4</v>
      </c>
      <c r="E35">
        <v>2.14E-4</v>
      </c>
      <c r="F35">
        <v>2.0100000000000001E-4</v>
      </c>
      <c r="G35">
        <v>3.5500000000000001E-4</v>
      </c>
      <c r="H35">
        <v>2.0660000000000001E-3</v>
      </c>
      <c r="I35">
        <v>2.8679999999999999E-3</v>
      </c>
      <c r="J35">
        <v>1.031E-3</v>
      </c>
      <c r="K35">
        <v>1.8477E-2</v>
      </c>
      <c r="L35">
        <v>1.634E-3</v>
      </c>
      <c r="M35">
        <v>1.008E-3</v>
      </c>
      <c r="N35">
        <v>5.4500000000000002E-4</v>
      </c>
      <c r="O35">
        <v>3.104E-3</v>
      </c>
      <c r="P35">
        <v>3.2550000000000001E-3</v>
      </c>
      <c r="Q35">
        <v>1.4253999999999999E-2</v>
      </c>
      <c r="R35">
        <v>2.2950000000000002E-3</v>
      </c>
    </row>
    <row r="36" spans="1:18" x14ac:dyDescent="0.2">
      <c r="A36" t="s">
        <v>47</v>
      </c>
      <c r="B36">
        <v>1.3730000000000001E-3</v>
      </c>
      <c r="C36">
        <v>9.6599999999999995E-4</v>
      </c>
      <c r="D36">
        <v>1.021E-3</v>
      </c>
      <c r="E36">
        <v>1.088E-3</v>
      </c>
      <c r="F36">
        <v>5.13E-4</v>
      </c>
      <c r="G36">
        <v>1.261E-3</v>
      </c>
      <c r="H36">
        <v>7.3959999999999998E-3</v>
      </c>
      <c r="I36">
        <v>1.0404999999999999E-2</v>
      </c>
      <c r="J36">
        <v>7.9000000000000008E-3</v>
      </c>
      <c r="K36">
        <v>4.7460000000000002E-3</v>
      </c>
      <c r="L36">
        <v>9.783E-3</v>
      </c>
      <c r="M36">
        <v>2.2789E-2</v>
      </c>
      <c r="N36">
        <v>2.0875999999999999E-2</v>
      </c>
      <c r="O36">
        <v>7.3330000000000001E-3</v>
      </c>
      <c r="P36">
        <v>1.0573000000000001E-2</v>
      </c>
      <c r="Q36">
        <v>5.8700000000000002E-3</v>
      </c>
      <c r="R36">
        <v>5.2220000000000001E-3</v>
      </c>
    </row>
    <row r="37" spans="1:18" x14ac:dyDescent="0.2">
      <c r="A37" t="s">
        <v>48</v>
      </c>
      <c r="B37">
        <v>1.524E-3</v>
      </c>
      <c r="C37">
        <v>9.859999999999999E-4</v>
      </c>
      <c r="D37">
        <v>1.1249999999999999E-3</v>
      </c>
      <c r="E37">
        <v>9.6599999999999995E-4</v>
      </c>
      <c r="F37">
        <v>4.0400000000000001E-4</v>
      </c>
      <c r="G37">
        <v>8.6899999999999998E-4</v>
      </c>
      <c r="H37">
        <v>5.4400000000000004E-3</v>
      </c>
      <c r="I37">
        <v>6.6340000000000001E-3</v>
      </c>
      <c r="J37">
        <v>5.3699999999999998E-3</v>
      </c>
      <c r="K37">
        <v>2.5799999999999998E-3</v>
      </c>
      <c r="L37">
        <v>6.4749999999999999E-3</v>
      </c>
      <c r="M37">
        <v>2.0990000000000002E-2</v>
      </c>
      <c r="N37">
        <v>9.4710000000000003E-3</v>
      </c>
      <c r="O37">
        <v>6.1840000000000003E-3</v>
      </c>
      <c r="P37">
        <v>1.0495000000000001E-2</v>
      </c>
      <c r="Q37">
        <v>4.2440000000000004E-3</v>
      </c>
      <c r="R37">
        <v>3.591E-3</v>
      </c>
    </row>
    <row r="38" spans="1:18" x14ac:dyDescent="0.2">
      <c r="A38" t="s">
        <v>49</v>
      </c>
      <c r="B38" s="1">
        <v>3.8000000000000002E-5</v>
      </c>
      <c r="C38">
        <v>2.581E-3</v>
      </c>
      <c r="D38">
        <v>1.66E-3</v>
      </c>
      <c r="E38">
        <v>8.9800000000000004E-4</v>
      </c>
      <c r="F38">
        <v>9.9099999999999991E-4</v>
      </c>
      <c r="G38">
        <v>3.3199999999999999E-4</v>
      </c>
      <c r="H38">
        <v>1.4924E-2</v>
      </c>
      <c r="I38" s="1">
        <v>6.9999999999999999E-6</v>
      </c>
      <c r="J38">
        <v>8.0400000000000003E-3</v>
      </c>
      <c r="K38">
        <v>5.7239999999999999E-3</v>
      </c>
      <c r="L38">
        <v>4.4679999999999997E-3</v>
      </c>
      <c r="M38">
        <v>3.5669999999999999E-3</v>
      </c>
      <c r="N38">
        <v>6.8919999999999997E-3</v>
      </c>
      <c r="O38">
        <v>8.5889999999999994E-3</v>
      </c>
      <c r="P38">
        <v>7.3590000000000001E-3</v>
      </c>
      <c r="Q38">
        <v>1.8932999999999998E-2</v>
      </c>
      <c r="R38">
        <v>1.5321E-2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Readme</vt:lpstr>
      <vt:lpstr>SF&amp;SFT_Correlation</vt:lpstr>
      <vt:lpstr>Distribution_of_Male_and_Female</vt:lpstr>
      <vt:lpstr>Correlation_on_Special_SFTs</vt:lpstr>
      <vt:lpstr>Special_Nouns</vt:lpstr>
      <vt:lpstr>Coverage_Rates_of_SOTAs</vt:lpstr>
      <vt:lpstr>Distribution_of_combined_SFTs</vt:lpstr>
      <vt:lpstr>Distribution_of_SPLs</vt:lpstr>
      <vt:lpstr>Top_Common_Patterns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2021-10-13T11:31:50Z</dcterms:modified>
</cp:coreProperties>
</file>