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cuments/Lab/deobfuscation/jsdata/"/>
    </mc:Choice>
  </mc:AlternateContent>
  <xr:revisionPtr revIDLastSave="0" documentId="13_ncr:1_{2F0AF789-1B56-B041-A723-D7AFFEAB6E8E}" xr6:coauthVersionLast="47" xr6:coauthVersionMax="47" xr10:uidLastSave="{00000000-0000-0000-0000-000000000000}"/>
  <bookViews>
    <workbookView xWindow="1840" yWindow="500" windowWidth="28040" windowHeight="17040" xr2:uid="{49CC61E0-2929-C04F-958C-C4EBD6688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 s="1"/>
  <c r="D2" i="1"/>
  <c r="F2" i="1"/>
  <c r="E2" i="1" s="1"/>
  <c r="D35" i="1"/>
  <c r="D32" i="1"/>
  <c r="D29" i="1"/>
  <c r="D23" i="1"/>
  <c r="D25" i="1" s="1"/>
  <c r="F25" i="1" s="1"/>
  <c r="E25" i="1" s="1"/>
  <c r="D17" i="1"/>
  <c r="F17" i="1" s="1"/>
  <c r="E17" i="1" s="1"/>
  <c r="D11" i="1"/>
  <c r="D5" i="1"/>
  <c r="D33" i="1"/>
  <c r="F33" i="1" s="1"/>
  <c r="E33" i="1" s="1"/>
  <c r="D36" i="1"/>
  <c r="F36" i="1" s="1"/>
  <c r="E36" i="1" s="1"/>
  <c r="D30" i="1"/>
  <c r="F30" i="1" s="1"/>
  <c r="E30" i="1" s="1"/>
  <c r="D24" i="1"/>
  <c r="F24" i="1" s="1"/>
  <c r="E24" i="1" s="1"/>
  <c r="D18" i="1"/>
  <c r="F18" i="1" s="1"/>
  <c r="E18" i="1" s="1"/>
  <c r="D12" i="1"/>
  <c r="F12" i="1" s="1"/>
  <c r="E12" i="1" s="1"/>
  <c r="D6" i="1"/>
  <c r="F6" i="1" s="1"/>
  <c r="E6" i="1" s="1"/>
  <c r="D27" i="1"/>
  <c r="F27" i="1" s="1"/>
  <c r="E27" i="1" s="1"/>
  <c r="D26" i="1"/>
  <c r="F26" i="1" s="1"/>
  <c r="E26" i="1" s="1"/>
  <c r="D21" i="1"/>
  <c r="F21" i="1" s="1"/>
  <c r="E21" i="1" s="1"/>
  <c r="D20" i="1"/>
  <c r="F20" i="1" s="1"/>
  <c r="E20" i="1" s="1"/>
  <c r="D15" i="1"/>
  <c r="F15" i="1" s="1"/>
  <c r="E15" i="1" s="1"/>
  <c r="D14" i="1"/>
  <c r="F14" i="1" s="1"/>
  <c r="E14" i="1" s="1"/>
  <c r="D9" i="1"/>
  <c r="F9" i="1" s="1"/>
  <c r="E9" i="1" s="1"/>
  <c r="D8" i="1"/>
  <c r="F8" i="1" s="1"/>
  <c r="E8" i="1" s="1"/>
  <c r="D34" i="1" l="1"/>
  <c r="F34" i="1" s="1"/>
  <c r="E34" i="1" s="1"/>
  <c r="D37" i="1"/>
  <c r="F37" i="1" s="1"/>
  <c r="E37" i="1" s="1"/>
  <c r="F32" i="1"/>
  <c r="E32" i="1" s="1"/>
  <c r="D19" i="1"/>
  <c r="F19" i="1" s="1"/>
  <c r="E19" i="1" s="1"/>
  <c r="D13" i="1"/>
  <c r="F13" i="1" s="1"/>
  <c r="E13" i="1" s="1"/>
  <c r="F23" i="1"/>
  <c r="E23" i="1" s="1"/>
  <c r="D22" i="1"/>
  <c r="F22" i="1" s="1"/>
  <c r="E22" i="1" s="1"/>
  <c r="D31" i="1"/>
  <c r="F31" i="1" s="1"/>
  <c r="E31" i="1" s="1"/>
  <c r="D16" i="1"/>
  <c r="F16" i="1" s="1"/>
  <c r="E16" i="1" s="1"/>
  <c r="F11" i="1"/>
  <c r="E11" i="1" s="1"/>
  <c r="F29" i="1"/>
  <c r="E29" i="1" s="1"/>
  <c r="F35" i="1"/>
  <c r="E35" i="1" s="1"/>
  <c r="D7" i="1"/>
  <c r="F7" i="1" s="1"/>
  <c r="E7" i="1" s="1"/>
  <c r="D10" i="1"/>
  <c r="F10" i="1" s="1"/>
  <c r="E10" i="1" s="1"/>
  <c r="F5" i="1"/>
  <c r="E5" i="1" s="1"/>
  <c r="D28" i="1"/>
  <c r="F28" i="1" s="1"/>
  <c r="E28" i="1" s="1"/>
  <c r="D4" i="1"/>
  <c r="F4" i="1" s="1"/>
  <c r="E4" i="1" s="1"/>
</calcChain>
</file>

<file path=xl/sharedStrings.xml><?xml version="1.0" encoding="utf-8"?>
<sst xmlns="http://schemas.openxmlformats.org/spreadsheetml/2006/main" count="36" uniqueCount="15">
  <si>
    <t>jsjiami</t>
  </si>
  <si>
    <t>Total</t>
  </si>
  <si>
    <t>job</t>
  </si>
  <si>
    <t>Parse and Regeneration</t>
  </si>
  <si>
    <t>dictionary replacement</t>
  </si>
  <si>
    <t>Control-Flow Flattening</t>
  </si>
  <si>
    <t>Statement-level Deobfuscation</t>
  </si>
  <si>
    <t>Inter-procedure Deobfuscation Resolution</t>
  </si>
  <si>
    <t>Inter-procedure Deobfuscation Detection</t>
  </si>
  <si>
    <t>Tool</t>
  </si>
  <si>
    <t>Data Set</t>
  </si>
  <si>
    <t>Total(s)</t>
  </si>
  <si>
    <t>Avg(s)</t>
  </si>
  <si>
    <t>1&amp;2</t>
  </si>
  <si>
    <t>Avg(ms)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</si>
</sst>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8728-757B-8B44-8F7B-A28F2A9950BD}">
  <dimension ref="A1:P37"/>
  <sheetViews>
    <sheetView tabSelected="1" workbookViewId="0">
      <selection activeCell="F4" sqref="F4"/>
    </sheetView>
  </sheetViews>
  <sheetFormatPr baseColWidth="10" defaultRowHeight="16" x14ac:dyDescent="0.2"/>
  <cols>
    <col min="4" max="4" width="10.83203125" style="2"/>
    <col min="5" max="5" width="10.83203125" style="4"/>
    <col min="6" max="6" width="10.83203125" style="3"/>
  </cols>
  <sheetData>
    <row r="1" spans="1:16" ht="18" x14ac:dyDescent="0.2">
      <c r="B1" t="s">
        <v>9</v>
      </c>
      <c r="C1" t="s">
        <v>10</v>
      </c>
      <c r="D1" s="2" t="s">
        <v>11</v>
      </c>
      <c r="E1" s="4" t="s">
        <v>14</v>
      </c>
      <c r="F1" s="3" t="s">
        <v>12</v>
      </c>
      <c r="J1" s="1">
        <v>35.662723541259702</v>
      </c>
      <c r="K1" s="1">
        <v>74.629160642623901</v>
      </c>
      <c r="L1" s="1">
        <v>294.51214957237198</v>
      </c>
      <c r="M1" s="1">
        <v>29.535531759262</v>
      </c>
      <c r="N1" s="1">
        <v>480</v>
      </c>
    </row>
    <row r="2" spans="1:16" ht="18" x14ac:dyDescent="0.2">
      <c r="A2" t="s">
        <v>1</v>
      </c>
      <c r="B2" t="s">
        <v>0</v>
      </c>
      <c r="C2">
        <v>1</v>
      </c>
      <c r="D2" s="2">
        <f>SUM(I1:M1)</f>
        <v>434.33956551551762</v>
      </c>
      <c r="E2" s="4">
        <f>F2 * 1000</f>
        <v>904.87409482399505</v>
      </c>
      <c r="F2" s="3">
        <f>SUM(J1:M1)/N1</f>
        <v>0.90487409482399506</v>
      </c>
      <c r="J2" s="1">
        <v>29.997529985</v>
      </c>
      <c r="K2" s="1">
        <v>71.9302659034729</v>
      </c>
      <c r="L2" s="1">
        <v>418.24828958511301</v>
      </c>
      <c r="M2" s="1">
        <v>166.32735798499999</v>
      </c>
      <c r="N2" s="1">
        <v>391</v>
      </c>
    </row>
    <row r="3" spans="1:16" ht="18" x14ac:dyDescent="0.2">
      <c r="C3">
        <v>2</v>
      </c>
      <c r="D3" s="2">
        <f>SUM(I2:M2)</f>
        <v>686.50344345858593</v>
      </c>
      <c r="E3" s="4">
        <f t="shared" ref="E3:E37" si="0">F3 * 1000</f>
        <v>1755.7632825027774</v>
      </c>
      <c r="F3" s="3">
        <f>D3 / N2</f>
        <v>1.7557632825027774</v>
      </c>
      <c r="J3" s="1">
        <v>46.214247941970797</v>
      </c>
      <c r="K3" s="1">
        <v>51.872925519943202</v>
      </c>
      <c r="L3" s="1">
        <v>91.750002145767198</v>
      </c>
      <c r="M3" s="1">
        <v>45.577539682388299</v>
      </c>
      <c r="N3" s="1">
        <v>46.074203729629502</v>
      </c>
      <c r="O3" s="1">
        <v>80.092165470123206</v>
      </c>
      <c r="P3" s="1">
        <v>652</v>
      </c>
    </row>
    <row r="4" spans="1:16" ht="18" x14ac:dyDescent="0.2">
      <c r="C4" t="s">
        <v>13</v>
      </c>
      <c r="D4" s="2">
        <f>D2 +D3</f>
        <v>1120.8430089741037</v>
      </c>
      <c r="E4" s="4">
        <f t="shared" si="0"/>
        <v>1286.8461641493727</v>
      </c>
      <c r="F4" s="3">
        <f>D4 / (N1 + N2)</f>
        <v>1.2868461641493727</v>
      </c>
      <c r="J4" s="1">
        <v>50.224331617355297</v>
      </c>
      <c r="K4" s="1">
        <v>64.387697219848604</v>
      </c>
      <c r="L4" s="1">
        <v>102.272261857986</v>
      </c>
      <c r="M4" s="1">
        <v>50.509918928146298</v>
      </c>
      <c r="N4" s="1">
        <v>51.463412046432403</v>
      </c>
      <c r="O4" s="1">
        <v>86.2985067367553</v>
      </c>
      <c r="P4" s="1">
        <v>633</v>
      </c>
    </row>
    <row r="5" spans="1:16" x14ac:dyDescent="0.2">
      <c r="B5" t="s">
        <v>2</v>
      </c>
      <c r="C5">
        <v>1</v>
      </c>
      <c r="D5" s="2">
        <f>SUM(J3:O3)</f>
        <v>361.58108448982227</v>
      </c>
      <c r="E5" s="4">
        <f t="shared" si="0"/>
        <v>554.57221547518759</v>
      </c>
      <c r="F5" s="3">
        <f>D5/P3</f>
        <v>0.55457221547518754</v>
      </c>
    </row>
    <row r="6" spans="1:16" x14ac:dyDescent="0.2">
      <c r="C6">
        <v>2</v>
      </c>
      <c r="D6" s="2">
        <f>SUM(J4:O4)</f>
        <v>405.15612840652386</v>
      </c>
      <c r="E6" s="4">
        <f t="shared" si="0"/>
        <v>640.05707489182282</v>
      </c>
      <c r="F6" s="3">
        <f>D6/P4</f>
        <v>0.64005707489182284</v>
      </c>
    </row>
    <row r="7" spans="1:16" x14ac:dyDescent="0.2">
      <c r="C7" t="s">
        <v>13</v>
      </c>
      <c r="D7" s="2">
        <f>D5 +D6</f>
        <v>766.73721289634614</v>
      </c>
      <c r="E7" s="4">
        <f t="shared" si="0"/>
        <v>596.68265595046387</v>
      </c>
      <c r="F7" s="3">
        <f>D7 / (P3 + P4)</f>
        <v>0.59668265595046388</v>
      </c>
    </row>
    <row r="8" spans="1:16" x14ac:dyDescent="0.2">
      <c r="A8" t="s">
        <v>3</v>
      </c>
      <c r="B8" t="s">
        <v>0</v>
      </c>
      <c r="C8">
        <v>1</v>
      </c>
      <c r="D8" s="2">
        <f>J1</f>
        <v>35.662723541259702</v>
      </c>
      <c r="E8" s="4">
        <f t="shared" si="0"/>
        <v>74.297340710957712</v>
      </c>
      <c r="F8" s="3">
        <f>D8/N1</f>
        <v>7.4297340710957713E-2</v>
      </c>
    </row>
    <row r="9" spans="1:16" x14ac:dyDescent="0.2">
      <c r="C9">
        <v>2</v>
      </c>
      <c r="D9" s="2">
        <f>J2</f>
        <v>29.997529985</v>
      </c>
      <c r="E9" s="4">
        <f t="shared" si="0"/>
        <v>76.720025537084396</v>
      </c>
      <c r="F9" s="3">
        <f>D9/N2</f>
        <v>7.6720025537084402E-2</v>
      </c>
    </row>
    <row r="10" spans="1:16" x14ac:dyDescent="0.2">
      <c r="C10" t="s">
        <v>13</v>
      </c>
      <c r="D10" s="2">
        <f>D8 + D9</f>
        <v>65.660253526259709</v>
      </c>
      <c r="E10" s="4">
        <f t="shared" si="0"/>
        <v>75.384906459540417</v>
      </c>
      <c r="F10" s="3">
        <f>D10 / (N1 + N2)</f>
        <v>7.5384906459540421E-2</v>
      </c>
    </row>
    <row r="11" spans="1:16" x14ac:dyDescent="0.2">
      <c r="B11" t="s">
        <v>2</v>
      </c>
      <c r="C11">
        <v>1</v>
      </c>
      <c r="D11" s="2">
        <f>J3</f>
        <v>46.214247941970797</v>
      </c>
      <c r="E11" s="4">
        <f t="shared" si="0"/>
        <v>70.880748377255813</v>
      </c>
      <c r="F11" s="3">
        <f>D11/P3</f>
        <v>7.0880748377255817E-2</v>
      </c>
    </row>
    <row r="12" spans="1:16" x14ac:dyDescent="0.2">
      <c r="C12">
        <v>2</v>
      </c>
      <c r="D12" s="2">
        <f>J4</f>
        <v>50.224331617355297</v>
      </c>
      <c r="E12" s="4">
        <f t="shared" si="0"/>
        <v>79.343335888396993</v>
      </c>
      <c r="F12" s="3">
        <f>D12/P4</f>
        <v>7.9343335888396996E-2</v>
      </c>
    </row>
    <row r="13" spans="1:16" x14ac:dyDescent="0.2">
      <c r="C13" t="s">
        <v>13</v>
      </c>
      <c r="D13" s="2">
        <f>D11+D12</f>
        <v>96.438579559326087</v>
      </c>
      <c r="E13" s="4">
        <f t="shared" si="0"/>
        <v>75.0494782562849</v>
      </c>
      <c r="F13" s="3">
        <f>D13/(P3+P4)</f>
        <v>7.5049478256284899E-2</v>
      </c>
    </row>
    <row r="14" spans="1:16" x14ac:dyDescent="0.2">
      <c r="A14" t="s">
        <v>8</v>
      </c>
      <c r="B14" t="s">
        <v>0</v>
      </c>
      <c r="C14">
        <v>1</v>
      </c>
      <c r="D14" s="2">
        <f>K1</f>
        <v>74.629160642623901</v>
      </c>
      <c r="E14" s="4">
        <f t="shared" si="0"/>
        <v>155.47741800546646</v>
      </c>
      <c r="F14" s="3">
        <f>D14/N1</f>
        <v>0.15547741800546647</v>
      </c>
    </row>
    <row r="15" spans="1:16" x14ac:dyDescent="0.2">
      <c r="C15">
        <v>2</v>
      </c>
      <c r="D15" s="2">
        <f>K2</f>
        <v>71.9302659034729</v>
      </c>
      <c r="E15" s="4">
        <f t="shared" si="0"/>
        <v>183.96487443343455</v>
      </c>
      <c r="F15" s="3">
        <f>D15/N2</f>
        <v>0.18396487443343454</v>
      </c>
    </row>
    <row r="16" spans="1:16" x14ac:dyDescent="0.2">
      <c r="C16" t="s">
        <v>13</v>
      </c>
      <c r="D16" s="2">
        <f>D14+D15</f>
        <v>146.5594265460968</v>
      </c>
      <c r="E16" s="4">
        <f t="shared" si="0"/>
        <v>168.26570211951412</v>
      </c>
      <c r="F16" s="3">
        <f>D16/ (N1+N2)</f>
        <v>0.16826570211951411</v>
      </c>
    </row>
    <row r="17" spans="1:6" x14ac:dyDescent="0.2">
      <c r="B17" t="s">
        <v>2</v>
      </c>
      <c r="C17">
        <v>1</v>
      </c>
      <c r="D17" s="2">
        <f>K3</f>
        <v>51.872925519943202</v>
      </c>
      <c r="E17" s="4">
        <f t="shared" si="0"/>
        <v>79.5597017177043</v>
      </c>
      <c r="F17" s="3">
        <f>D17/P3</f>
        <v>7.9559701717704295E-2</v>
      </c>
    </row>
    <row r="18" spans="1:6" x14ac:dyDescent="0.2">
      <c r="C18">
        <v>2</v>
      </c>
      <c r="D18" s="2">
        <f>K4</f>
        <v>64.387697219848604</v>
      </c>
      <c r="E18" s="4">
        <f t="shared" si="0"/>
        <v>101.71832104241486</v>
      </c>
      <c r="F18" s="3">
        <f>D18/P4</f>
        <v>0.10171832104241486</v>
      </c>
    </row>
    <row r="19" spans="1:6" x14ac:dyDescent="0.2">
      <c r="C19" t="s">
        <v>13</v>
      </c>
      <c r="D19" s="2">
        <f>D17+D18</f>
        <v>116.26062273979181</v>
      </c>
      <c r="E19" s="4">
        <f t="shared" si="0"/>
        <v>90.475192793612308</v>
      </c>
      <c r="F19" s="3">
        <f>D19/(P3+P4)</f>
        <v>9.0475192793612311E-2</v>
      </c>
    </row>
    <row r="20" spans="1:6" x14ac:dyDescent="0.2">
      <c r="A20" t="s">
        <v>7</v>
      </c>
      <c r="B20" t="s">
        <v>0</v>
      </c>
      <c r="C20">
        <v>1</v>
      </c>
      <c r="D20" s="2">
        <f>L1</f>
        <v>294.51214957237198</v>
      </c>
      <c r="E20" s="4">
        <f t="shared" si="0"/>
        <v>613.566978275775</v>
      </c>
      <c r="F20" s="3">
        <f>D20/N1</f>
        <v>0.613566978275775</v>
      </c>
    </row>
    <row r="21" spans="1:6" x14ac:dyDescent="0.2">
      <c r="C21">
        <v>2</v>
      </c>
      <c r="D21" s="2">
        <f>L2</f>
        <v>418.24828958511301</v>
      </c>
      <c r="E21" s="4">
        <f t="shared" si="0"/>
        <v>1069.6887201665295</v>
      </c>
      <c r="F21" s="3">
        <f>D21/N2</f>
        <v>1.0696887201665295</v>
      </c>
    </row>
    <row r="22" spans="1:6" x14ac:dyDescent="0.2">
      <c r="C22" t="s">
        <v>13</v>
      </c>
      <c r="D22" s="2">
        <f>D20 + D21</f>
        <v>712.76043915748505</v>
      </c>
      <c r="E22" s="4">
        <f t="shared" si="0"/>
        <v>818.32426998563153</v>
      </c>
      <c r="F22" s="3">
        <f>D22/(N1 + N2)</f>
        <v>0.81832426998563157</v>
      </c>
    </row>
    <row r="23" spans="1:6" x14ac:dyDescent="0.2">
      <c r="B23" t="s">
        <v>2</v>
      </c>
      <c r="C23">
        <v>1</v>
      </c>
      <c r="D23" s="2">
        <f>L3</f>
        <v>91.750002145767198</v>
      </c>
      <c r="E23" s="4">
        <f t="shared" si="0"/>
        <v>140.72086218675949</v>
      </c>
      <c r="F23" s="3">
        <f>D23/P3</f>
        <v>0.1407208621867595</v>
      </c>
    </row>
    <row r="24" spans="1:6" x14ac:dyDescent="0.2">
      <c r="C24">
        <v>2</v>
      </c>
      <c r="D24" s="2">
        <f>L4</f>
        <v>102.272261857986</v>
      </c>
      <c r="E24" s="4">
        <f t="shared" si="0"/>
        <v>161.56755427801895</v>
      </c>
      <c r="F24" s="3">
        <f>D24/P4</f>
        <v>0.16156755427801894</v>
      </c>
    </row>
    <row r="25" spans="1:6" x14ac:dyDescent="0.2">
      <c r="C25" t="s">
        <v>13</v>
      </c>
      <c r="D25" s="2">
        <f>D23+D24</f>
        <v>194.02226400375321</v>
      </c>
      <c r="E25" s="4">
        <f t="shared" si="0"/>
        <v>150.99008871887409</v>
      </c>
      <c r="F25" s="3">
        <f>D25/(P3+P4)</f>
        <v>0.15099008871887409</v>
      </c>
    </row>
    <row r="26" spans="1:6" x14ac:dyDescent="0.2">
      <c r="A26" t="s">
        <v>4</v>
      </c>
      <c r="B26" t="s">
        <v>0</v>
      </c>
      <c r="C26">
        <v>1</v>
      </c>
      <c r="D26" s="2">
        <f>M1</f>
        <v>29.535531759262</v>
      </c>
      <c r="E26" s="4">
        <f t="shared" si="0"/>
        <v>61.532357831795828</v>
      </c>
      <c r="F26" s="3">
        <f>D26/N1</f>
        <v>6.1532357831795829E-2</v>
      </c>
    </row>
    <row r="27" spans="1:6" x14ac:dyDescent="0.2">
      <c r="C27">
        <v>2</v>
      </c>
      <c r="D27" s="2">
        <f>M2</f>
        <v>166.32735798499999</v>
      </c>
      <c r="E27" s="4">
        <f t="shared" si="0"/>
        <v>425.3896623657289</v>
      </c>
      <c r="F27" s="3">
        <f>D27/N2</f>
        <v>0.42538966236572889</v>
      </c>
    </row>
    <row r="28" spans="1:6" x14ac:dyDescent="0.2">
      <c r="C28" t="s">
        <v>13</v>
      </c>
      <c r="D28" s="2">
        <f>D26+D27</f>
        <v>195.86288974426199</v>
      </c>
      <c r="E28" s="4">
        <f t="shared" si="0"/>
        <v>224.87128558468655</v>
      </c>
      <c r="F28" s="3">
        <f>D28/(N1+N2)</f>
        <v>0.22487128558468655</v>
      </c>
    </row>
    <row r="29" spans="1:6" x14ac:dyDescent="0.2">
      <c r="B29" t="s">
        <v>2</v>
      </c>
      <c r="C29">
        <v>1</v>
      </c>
      <c r="D29" s="2">
        <f>M3</f>
        <v>45.577539682388299</v>
      </c>
      <c r="E29" s="4">
        <f t="shared" si="0"/>
        <v>69.904201966853222</v>
      </c>
      <c r="F29" s="3">
        <f>D29/P3</f>
        <v>6.9904201966853222E-2</v>
      </c>
    </row>
    <row r="30" spans="1:6" x14ac:dyDescent="0.2">
      <c r="C30">
        <v>2</v>
      </c>
      <c r="D30" s="2">
        <f>M4</f>
        <v>50.509918928146298</v>
      </c>
      <c r="E30" s="4">
        <f t="shared" si="0"/>
        <v>79.794500676376458</v>
      </c>
      <c r="F30" s="3">
        <f>D30/P4</f>
        <v>7.9794500676376459E-2</v>
      </c>
    </row>
    <row r="31" spans="1:6" x14ac:dyDescent="0.2">
      <c r="C31" t="s">
        <v>13</v>
      </c>
      <c r="D31" s="2">
        <f>D29+D30</f>
        <v>96.087458610534597</v>
      </c>
      <c r="E31" s="4">
        <f t="shared" si="0"/>
        <v>74.776232381738993</v>
      </c>
      <c r="F31" s="3">
        <f>D31/(P3+P4)</f>
        <v>7.4776232381738986E-2</v>
      </c>
    </row>
    <row r="32" spans="1:6" x14ac:dyDescent="0.2">
      <c r="A32" t="s">
        <v>5</v>
      </c>
      <c r="B32" t="s">
        <v>2</v>
      </c>
      <c r="C32">
        <v>1</v>
      </c>
      <c r="D32" s="2">
        <f>O3</f>
        <v>80.092165470123206</v>
      </c>
      <c r="E32" s="4">
        <f t="shared" si="0"/>
        <v>122.84074458607853</v>
      </c>
      <c r="F32" s="3">
        <f>D32/P3</f>
        <v>0.12284074458607853</v>
      </c>
    </row>
    <row r="33" spans="1:6" x14ac:dyDescent="0.2">
      <c r="C33">
        <v>2</v>
      </c>
      <c r="D33" s="2">
        <f>O4</f>
        <v>86.2985067367553</v>
      </c>
      <c r="E33" s="4">
        <f t="shared" si="0"/>
        <v>136.33255408650126</v>
      </c>
      <c r="F33" s="3">
        <f>D33/P4</f>
        <v>0.13633255408650127</v>
      </c>
    </row>
    <row r="34" spans="1:6" x14ac:dyDescent="0.2">
      <c r="C34" t="s">
        <v>13</v>
      </c>
      <c r="D34" s="2">
        <f>D32+D33</f>
        <v>166.39067220687849</v>
      </c>
      <c r="E34" s="4">
        <f t="shared" si="0"/>
        <v>129.48690444115059</v>
      </c>
      <c r="F34" s="3">
        <f>D34/(P3+P4)</f>
        <v>0.12948690444115057</v>
      </c>
    </row>
    <row r="35" spans="1:6" x14ac:dyDescent="0.2">
      <c r="A35" t="s">
        <v>6</v>
      </c>
      <c r="B35" t="s">
        <v>2</v>
      </c>
      <c r="C35">
        <v>1</v>
      </c>
      <c r="D35" s="2">
        <f>N3</f>
        <v>46.074203729629502</v>
      </c>
      <c r="E35" s="4">
        <f t="shared" si="0"/>
        <v>70.665956640536038</v>
      </c>
      <c r="F35" s="3">
        <f>D35/P3</f>
        <v>7.0665956640536043E-2</v>
      </c>
    </row>
    <row r="36" spans="1:6" x14ac:dyDescent="0.2">
      <c r="C36">
        <v>2</v>
      </c>
      <c r="D36" s="2">
        <f>N4</f>
        <v>51.463412046432403</v>
      </c>
      <c r="E36" s="4">
        <f t="shared" si="0"/>
        <v>81.300808920114378</v>
      </c>
      <c r="F36" s="3">
        <f>D36/P4</f>
        <v>8.1300808920114376E-2</v>
      </c>
    </row>
    <row r="37" spans="1:6" x14ac:dyDescent="0.2">
      <c r="C37" t="s">
        <v>13</v>
      </c>
      <c r="D37" s="2">
        <f>D35+D36</f>
        <v>97.537615776061898</v>
      </c>
      <c r="E37" s="4">
        <f t="shared" si="0"/>
        <v>75.904759358803034</v>
      </c>
      <c r="F37" s="3">
        <f>D37/(P3+P4)</f>
        <v>7.5904759358803031E-2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2021-09-03T13:23:07Z</dcterms:created>
  <dcterms:modified xsi:type="dcterms:W3CDTF">2021-12-18T12:35:15Z</dcterms:modified>
</cp:coreProperties>
</file>