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imon/Documents/Solvay/TQGII/travail/compléments TQG19.18/"/>
    </mc:Choice>
  </mc:AlternateContent>
  <xr:revisionPtr revIDLastSave="0" documentId="13_ncr:1_{BFCA1E88-2B97-C34B-8C54-426540A0E52D}" xr6:coauthVersionLast="40" xr6:coauthVersionMax="40" xr10:uidLastSave="{00000000-0000-0000-0000-000000000000}"/>
  <bookViews>
    <workbookView xWindow="0" yWindow="460" windowWidth="28800" windowHeight="17540" activeTab="2" xr2:uid="{00000000-000D-0000-FFFF-FFFF00000000}"/>
  </bookViews>
  <sheets>
    <sheet name="Naïves" sheetId="4" r:id="rId1"/>
    <sheet name="RegLin" sheetId="2" r:id="rId2"/>
    <sheet name="Saison" sheetId="1" r:id="rId3"/>
    <sheet name="Feuil2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59" i="4" l="1"/>
  <c r="G4" i="2"/>
  <c r="O55" i="4"/>
  <c r="O45" i="4"/>
  <c r="O46" i="4"/>
  <c r="O47" i="4"/>
  <c r="O48" i="4"/>
  <c r="O49" i="4"/>
  <c r="O50" i="4"/>
  <c r="O51" i="4"/>
  <c r="O52" i="4"/>
  <c r="O53" i="4"/>
  <c r="O54" i="4"/>
  <c r="G1" i="2"/>
  <c r="N45" i="4"/>
  <c r="N46" i="4"/>
  <c r="N47" i="4"/>
  <c r="N48" i="4"/>
  <c r="N49" i="4"/>
  <c r="N50" i="4"/>
  <c r="N51" i="4"/>
  <c r="N52" i="4"/>
  <c r="N53" i="4"/>
  <c r="N54" i="4"/>
  <c r="N55" i="4"/>
  <c r="N44" i="4"/>
  <c r="O44" i="4"/>
  <c r="L57" i="4" l="1"/>
  <c r="L58" i="4" s="1"/>
  <c r="D254" i="4"/>
  <c r="D256" i="4"/>
  <c r="D257" i="4"/>
  <c r="D258" i="4"/>
  <c r="D259" i="4"/>
  <c r="D260" i="4"/>
  <c r="D261" i="4"/>
  <c r="D262" i="4"/>
  <c r="D263" i="4"/>
  <c r="D264" i="4"/>
  <c r="D265" i="4"/>
  <c r="D266" i="4"/>
  <c r="D255" i="4"/>
  <c r="C256" i="4"/>
  <c r="C257" i="4"/>
  <c r="C258" i="4"/>
  <c r="C259" i="4"/>
  <c r="C260" i="4"/>
  <c r="C261" i="4"/>
  <c r="C262" i="4"/>
  <c r="C263" i="4"/>
  <c r="C264" i="4"/>
  <c r="C265" i="4"/>
  <c r="C266" i="4"/>
  <c r="C255" i="4"/>
  <c r="D250" i="2" l="1"/>
  <c r="D251" i="2"/>
  <c r="D254" i="2"/>
  <c r="D255" i="2"/>
  <c r="D258" i="2"/>
  <c r="D259" i="2"/>
  <c r="D262" i="2"/>
  <c r="D263" i="2"/>
  <c r="D266" i="2"/>
  <c r="C249" i="2"/>
  <c r="E249" i="2" s="1"/>
  <c r="C250" i="2"/>
  <c r="E250" i="2" s="1"/>
  <c r="C251" i="2"/>
  <c r="E251" i="2" s="1"/>
  <c r="C252" i="2"/>
  <c r="D252" i="2" s="1"/>
  <c r="C253" i="2"/>
  <c r="E253" i="2" s="1"/>
  <c r="C254" i="2"/>
  <c r="E254" i="2" s="1"/>
  <c r="C255" i="2"/>
  <c r="E255" i="2" s="1"/>
  <c r="C256" i="2"/>
  <c r="D256" i="2" s="1"/>
  <c r="C257" i="2"/>
  <c r="E257" i="2" s="1"/>
  <c r="C258" i="2"/>
  <c r="E258" i="2" s="1"/>
  <c r="C259" i="2"/>
  <c r="E259" i="2" s="1"/>
  <c r="C260" i="2"/>
  <c r="D260" i="2" s="1"/>
  <c r="C261" i="2"/>
  <c r="E261" i="2" s="1"/>
  <c r="C262" i="2"/>
  <c r="E262" i="2" s="1"/>
  <c r="C263" i="2"/>
  <c r="E263" i="2" s="1"/>
  <c r="C264" i="2"/>
  <c r="D264" i="2" s="1"/>
  <c r="C265" i="2"/>
  <c r="E265" i="2" s="1"/>
  <c r="C266" i="2"/>
  <c r="E266" i="2" s="1"/>
  <c r="C3" i="2"/>
  <c r="E3" i="2" s="1"/>
  <c r="C4" i="2"/>
  <c r="E4" i="2" s="1"/>
  <c r="C5" i="2"/>
  <c r="E5" i="2" s="1"/>
  <c r="C6" i="2"/>
  <c r="E6" i="2" s="1"/>
  <c r="C7" i="2"/>
  <c r="E7" i="2" s="1"/>
  <c r="C8" i="2"/>
  <c r="E8" i="2" s="1"/>
  <c r="C9" i="2"/>
  <c r="E9" i="2" s="1"/>
  <c r="C10" i="2"/>
  <c r="E10" i="2" s="1"/>
  <c r="C11" i="2"/>
  <c r="E11" i="2" s="1"/>
  <c r="C12" i="2"/>
  <c r="E12" i="2" s="1"/>
  <c r="C13" i="2"/>
  <c r="E13" i="2" s="1"/>
  <c r="C14" i="2"/>
  <c r="E14" i="2" s="1"/>
  <c r="C15" i="2"/>
  <c r="E15" i="2" s="1"/>
  <c r="C16" i="2"/>
  <c r="E16" i="2" s="1"/>
  <c r="C17" i="2"/>
  <c r="E17" i="2" s="1"/>
  <c r="C18" i="2"/>
  <c r="E18" i="2" s="1"/>
  <c r="C19" i="2"/>
  <c r="E19" i="2" s="1"/>
  <c r="C20" i="2"/>
  <c r="E20" i="2" s="1"/>
  <c r="C21" i="2"/>
  <c r="E21" i="2" s="1"/>
  <c r="C22" i="2"/>
  <c r="E22" i="2" s="1"/>
  <c r="C23" i="2"/>
  <c r="E23" i="2" s="1"/>
  <c r="C24" i="2"/>
  <c r="E24" i="2" s="1"/>
  <c r="C25" i="2"/>
  <c r="E25" i="2" s="1"/>
  <c r="C26" i="2"/>
  <c r="E26" i="2" s="1"/>
  <c r="C27" i="2"/>
  <c r="E27" i="2" s="1"/>
  <c r="C28" i="2"/>
  <c r="E28" i="2" s="1"/>
  <c r="C29" i="2"/>
  <c r="E29" i="2" s="1"/>
  <c r="C30" i="2"/>
  <c r="E30" i="2" s="1"/>
  <c r="C31" i="2"/>
  <c r="E31" i="2" s="1"/>
  <c r="C32" i="2"/>
  <c r="E32" i="2" s="1"/>
  <c r="C33" i="2"/>
  <c r="E33" i="2" s="1"/>
  <c r="C34" i="2"/>
  <c r="E34" i="2" s="1"/>
  <c r="C35" i="2"/>
  <c r="E35" i="2" s="1"/>
  <c r="C36" i="2"/>
  <c r="E36" i="2" s="1"/>
  <c r="C37" i="2"/>
  <c r="E37" i="2" s="1"/>
  <c r="C38" i="2"/>
  <c r="E38" i="2" s="1"/>
  <c r="C39" i="2"/>
  <c r="E39" i="2" s="1"/>
  <c r="C40" i="2"/>
  <c r="E40" i="2" s="1"/>
  <c r="C41" i="2"/>
  <c r="E41" i="2" s="1"/>
  <c r="C42" i="2"/>
  <c r="E42" i="2" s="1"/>
  <c r="C43" i="2"/>
  <c r="E43" i="2" s="1"/>
  <c r="C44" i="2"/>
  <c r="E44" i="2" s="1"/>
  <c r="C45" i="2"/>
  <c r="E45" i="2" s="1"/>
  <c r="C46" i="2"/>
  <c r="E46" i="2" s="1"/>
  <c r="C47" i="2"/>
  <c r="E47" i="2" s="1"/>
  <c r="C48" i="2"/>
  <c r="E48" i="2" s="1"/>
  <c r="C49" i="2"/>
  <c r="E49" i="2" s="1"/>
  <c r="C50" i="2"/>
  <c r="E50" i="2" s="1"/>
  <c r="C51" i="2"/>
  <c r="E51" i="2" s="1"/>
  <c r="C52" i="2"/>
  <c r="E52" i="2" s="1"/>
  <c r="C53" i="2"/>
  <c r="E53" i="2" s="1"/>
  <c r="C54" i="2"/>
  <c r="E54" i="2" s="1"/>
  <c r="C55" i="2"/>
  <c r="E55" i="2" s="1"/>
  <c r="C56" i="2"/>
  <c r="E56" i="2" s="1"/>
  <c r="C57" i="2"/>
  <c r="E57" i="2" s="1"/>
  <c r="C58" i="2"/>
  <c r="E58" i="2" s="1"/>
  <c r="C59" i="2"/>
  <c r="E59" i="2" s="1"/>
  <c r="C60" i="2"/>
  <c r="E60" i="2" s="1"/>
  <c r="C61" i="2"/>
  <c r="E61" i="2" s="1"/>
  <c r="C62" i="2"/>
  <c r="E62" i="2" s="1"/>
  <c r="C63" i="2"/>
  <c r="E63" i="2" s="1"/>
  <c r="C64" i="2"/>
  <c r="E64" i="2" s="1"/>
  <c r="C65" i="2"/>
  <c r="E65" i="2" s="1"/>
  <c r="C66" i="2"/>
  <c r="E66" i="2" s="1"/>
  <c r="C67" i="2"/>
  <c r="E67" i="2" s="1"/>
  <c r="C68" i="2"/>
  <c r="E68" i="2" s="1"/>
  <c r="C69" i="2"/>
  <c r="E69" i="2" s="1"/>
  <c r="C70" i="2"/>
  <c r="E70" i="2" s="1"/>
  <c r="C71" i="2"/>
  <c r="E71" i="2" s="1"/>
  <c r="C72" i="2"/>
  <c r="E72" i="2" s="1"/>
  <c r="C73" i="2"/>
  <c r="E73" i="2" s="1"/>
  <c r="C74" i="2"/>
  <c r="E74" i="2" s="1"/>
  <c r="C75" i="2"/>
  <c r="E75" i="2" s="1"/>
  <c r="C76" i="2"/>
  <c r="E76" i="2" s="1"/>
  <c r="C77" i="2"/>
  <c r="E77" i="2" s="1"/>
  <c r="C78" i="2"/>
  <c r="E78" i="2" s="1"/>
  <c r="C79" i="2"/>
  <c r="E79" i="2" s="1"/>
  <c r="C80" i="2"/>
  <c r="E80" i="2" s="1"/>
  <c r="C81" i="2"/>
  <c r="E81" i="2" s="1"/>
  <c r="C82" i="2"/>
  <c r="E82" i="2" s="1"/>
  <c r="C83" i="2"/>
  <c r="E83" i="2" s="1"/>
  <c r="C84" i="2"/>
  <c r="E84" i="2" s="1"/>
  <c r="C85" i="2"/>
  <c r="E85" i="2" s="1"/>
  <c r="C86" i="2"/>
  <c r="E86" i="2" s="1"/>
  <c r="C87" i="2"/>
  <c r="E87" i="2" s="1"/>
  <c r="C88" i="2"/>
  <c r="E88" i="2" s="1"/>
  <c r="C89" i="2"/>
  <c r="E89" i="2" s="1"/>
  <c r="C90" i="2"/>
  <c r="E90" i="2" s="1"/>
  <c r="C91" i="2"/>
  <c r="E91" i="2" s="1"/>
  <c r="C92" i="2"/>
  <c r="E92" i="2" s="1"/>
  <c r="C93" i="2"/>
  <c r="E93" i="2" s="1"/>
  <c r="C94" i="2"/>
  <c r="E94" i="2" s="1"/>
  <c r="C95" i="2"/>
  <c r="E95" i="2" s="1"/>
  <c r="C96" i="2"/>
  <c r="E96" i="2" s="1"/>
  <c r="C97" i="2"/>
  <c r="E97" i="2" s="1"/>
  <c r="C98" i="2"/>
  <c r="E98" i="2" s="1"/>
  <c r="C99" i="2"/>
  <c r="E99" i="2" s="1"/>
  <c r="C100" i="2"/>
  <c r="E100" i="2" s="1"/>
  <c r="C101" i="2"/>
  <c r="E101" i="2" s="1"/>
  <c r="C102" i="2"/>
  <c r="E102" i="2" s="1"/>
  <c r="C103" i="2"/>
  <c r="E103" i="2" s="1"/>
  <c r="C104" i="2"/>
  <c r="E104" i="2" s="1"/>
  <c r="C105" i="2"/>
  <c r="E105" i="2" s="1"/>
  <c r="C106" i="2"/>
  <c r="E106" i="2" s="1"/>
  <c r="C107" i="2"/>
  <c r="E107" i="2" s="1"/>
  <c r="C108" i="2"/>
  <c r="E108" i="2" s="1"/>
  <c r="C109" i="2"/>
  <c r="E109" i="2" s="1"/>
  <c r="C110" i="2"/>
  <c r="E110" i="2" s="1"/>
  <c r="C111" i="2"/>
  <c r="E111" i="2" s="1"/>
  <c r="C112" i="2"/>
  <c r="E112" i="2" s="1"/>
  <c r="C113" i="2"/>
  <c r="E113" i="2" s="1"/>
  <c r="C114" i="2"/>
  <c r="E114" i="2" s="1"/>
  <c r="C115" i="2"/>
  <c r="E115" i="2" s="1"/>
  <c r="C116" i="2"/>
  <c r="E116" i="2" s="1"/>
  <c r="C117" i="2"/>
  <c r="E117" i="2" s="1"/>
  <c r="C118" i="2"/>
  <c r="E118" i="2" s="1"/>
  <c r="C119" i="2"/>
  <c r="E119" i="2" s="1"/>
  <c r="C120" i="2"/>
  <c r="E120" i="2" s="1"/>
  <c r="C121" i="2"/>
  <c r="E121" i="2" s="1"/>
  <c r="C122" i="2"/>
  <c r="E122" i="2" s="1"/>
  <c r="C123" i="2"/>
  <c r="E123" i="2" s="1"/>
  <c r="C124" i="2"/>
  <c r="E124" i="2" s="1"/>
  <c r="C125" i="2"/>
  <c r="E125" i="2" s="1"/>
  <c r="C126" i="2"/>
  <c r="E126" i="2" s="1"/>
  <c r="C127" i="2"/>
  <c r="E127" i="2" s="1"/>
  <c r="C128" i="2"/>
  <c r="E128" i="2" s="1"/>
  <c r="C129" i="2"/>
  <c r="E129" i="2" s="1"/>
  <c r="C130" i="2"/>
  <c r="E130" i="2" s="1"/>
  <c r="C131" i="2"/>
  <c r="E131" i="2" s="1"/>
  <c r="C132" i="2"/>
  <c r="E132" i="2" s="1"/>
  <c r="C133" i="2"/>
  <c r="E133" i="2" s="1"/>
  <c r="C134" i="2"/>
  <c r="E134" i="2" s="1"/>
  <c r="C135" i="2"/>
  <c r="E135" i="2" s="1"/>
  <c r="C136" i="2"/>
  <c r="E136" i="2" s="1"/>
  <c r="C137" i="2"/>
  <c r="E137" i="2" s="1"/>
  <c r="C138" i="2"/>
  <c r="E138" i="2" s="1"/>
  <c r="C139" i="2"/>
  <c r="E139" i="2" s="1"/>
  <c r="C140" i="2"/>
  <c r="E140" i="2" s="1"/>
  <c r="C141" i="2"/>
  <c r="E141" i="2" s="1"/>
  <c r="C142" i="2"/>
  <c r="E142" i="2" s="1"/>
  <c r="C143" i="2"/>
  <c r="E143" i="2" s="1"/>
  <c r="C144" i="2"/>
  <c r="E144" i="2" s="1"/>
  <c r="C145" i="2"/>
  <c r="E145" i="2" s="1"/>
  <c r="C146" i="2"/>
  <c r="E146" i="2" s="1"/>
  <c r="C147" i="2"/>
  <c r="E147" i="2" s="1"/>
  <c r="C148" i="2"/>
  <c r="E148" i="2" s="1"/>
  <c r="C149" i="2"/>
  <c r="E149" i="2" s="1"/>
  <c r="C150" i="2"/>
  <c r="E150" i="2" s="1"/>
  <c r="C151" i="2"/>
  <c r="E151" i="2" s="1"/>
  <c r="C152" i="2"/>
  <c r="E152" i="2" s="1"/>
  <c r="C153" i="2"/>
  <c r="E153" i="2" s="1"/>
  <c r="C154" i="2"/>
  <c r="E154" i="2" s="1"/>
  <c r="C155" i="2"/>
  <c r="E155" i="2" s="1"/>
  <c r="C156" i="2"/>
  <c r="E156" i="2" s="1"/>
  <c r="C157" i="2"/>
  <c r="E157" i="2" s="1"/>
  <c r="C158" i="2"/>
  <c r="E158" i="2" s="1"/>
  <c r="C159" i="2"/>
  <c r="E159" i="2" s="1"/>
  <c r="C160" i="2"/>
  <c r="E160" i="2" s="1"/>
  <c r="C161" i="2"/>
  <c r="E161" i="2" s="1"/>
  <c r="C162" i="2"/>
  <c r="E162" i="2" s="1"/>
  <c r="C163" i="2"/>
  <c r="E163" i="2" s="1"/>
  <c r="C164" i="2"/>
  <c r="E164" i="2" s="1"/>
  <c r="C165" i="2"/>
  <c r="E165" i="2" s="1"/>
  <c r="C166" i="2"/>
  <c r="E166" i="2" s="1"/>
  <c r="C167" i="2"/>
  <c r="E167" i="2" s="1"/>
  <c r="C168" i="2"/>
  <c r="E168" i="2" s="1"/>
  <c r="C169" i="2"/>
  <c r="E169" i="2" s="1"/>
  <c r="C170" i="2"/>
  <c r="E170" i="2" s="1"/>
  <c r="C171" i="2"/>
  <c r="E171" i="2" s="1"/>
  <c r="C172" i="2"/>
  <c r="E172" i="2" s="1"/>
  <c r="C173" i="2"/>
  <c r="E173" i="2" s="1"/>
  <c r="C174" i="2"/>
  <c r="E174" i="2" s="1"/>
  <c r="C175" i="2"/>
  <c r="E175" i="2" s="1"/>
  <c r="C176" i="2"/>
  <c r="E176" i="2" s="1"/>
  <c r="C177" i="2"/>
  <c r="E177" i="2" s="1"/>
  <c r="C178" i="2"/>
  <c r="E178" i="2" s="1"/>
  <c r="C179" i="2"/>
  <c r="E179" i="2" s="1"/>
  <c r="C180" i="2"/>
  <c r="E180" i="2" s="1"/>
  <c r="C181" i="2"/>
  <c r="E181" i="2" s="1"/>
  <c r="C182" i="2"/>
  <c r="E182" i="2" s="1"/>
  <c r="C183" i="2"/>
  <c r="E183" i="2" s="1"/>
  <c r="C184" i="2"/>
  <c r="E184" i="2" s="1"/>
  <c r="C185" i="2"/>
  <c r="E185" i="2" s="1"/>
  <c r="C186" i="2"/>
  <c r="E186" i="2" s="1"/>
  <c r="C187" i="2"/>
  <c r="E187" i="2" s="1"/>
  <c r="C188" i="2"/>
  <c r="E188" i="2" s="1"/>
  <c r="C189" i="2"/>
  <c r="E189" i="2" s="1"/>
  <c r="C190" i="2"/>
  <c r="E190" i="2" s="1"/>
  <c r="C191" i="2"/>
  <c r="E191" i="2" s="1"/>
  <c r="C192" i="2"/>
  <c r="E192" i="2" s="1"/>
  <c r="C193" i="2"/>
  <c r="E193" i="2" s="1"/>
  <c r="C194" i="2"/>
  <c r="E194" i="2" s="1"/>
  <c r="C195" i="2"/>
  <c r="E195" i="2" s="1"/>
  <c r="C196" i="2"/>
  <c r="E196" i="2" s="1"/>
  <c r="C197" i="2"/>
  <c r="E197" i="2" s="1"/>
  <c r="C198" i="2"/>
  <c r="E198" i="2" s="1"/>
  <c r="C199" i="2"/>
  <c r="E199" i="2" s="1"/>
  <c r="C200" i="2"/>
  <c r="E200" i="2" s="1"/>
  <c r="C201" i="2"/>
  <c r="E201" i="2" s="1"/>
  <c r="C202" i="2"/>
  <c r="E202" i="2" s="1"/>
  <c r="C203" i="2"/>
  <c r="E203" i="2" s="1"/>
  <c r="C204" i="2"/>
  <c r="E204" i="2" s="1"/>
  <c r="C205" i="2"/>
  <c r="E205" i="2" s="1"/>
  <c r="C206" i="2"/>
  <c r="E206" i="2" s="1"/>
  <c r="C207" i="2"/>
  <c r="E207" i="2" s="1"/>
  <c r="C208" i="2"/>
  <c r="E208" i="2" s="1"/>
  <c r="C209" i="2"/>
  <c r="E209" i="2" s="1"/>
  <c r="C210" i="2"/>
  <c r="E210" i="2" s="1"/>
  <c r="C211" i="2"/>
  <c r="E211" i="2" s="1"/>
  <c r="C212" i="2"/>
  <c r="E212" i="2" s="1"/>
  <c r="C213" i="2"/>
  <c r="E213" i="2" s="1"/>
  <c r="C214" i="2"/>
  <c r="E214" i="2" s="1"/>
  <c r="C215" i="2"/>
  <c r="E215" i="2" s="1"/>
  <c r="C216" i="2"/>
  <c r="E216" i="2" s="1"/>
  <c r="C217" i="2"/>
  <c r="E217" i="2" s="1"/>
  <c r="C218" i="2"/>
  <c r="E218" i="2" s="1"/>
  <c r="C219" i="2"/>
  <c r="E219" i="2" s="1"/>
  <c r="C220" i="2"/>
  <c r="E220" i="2" s="1"/>
  <c r="C221" i="2"/>
  <c r="E221" i="2" s="1"/>
  <c r="C222" i="2"/>
  <c r="E222" i="2" s="1"/>
  <c r="C223" i="2"/>
  <c r="E223" i="2" s="1"/>
  <c r="C224" i="2"/>
  <c r="E224" i="2" s="1"/>
  <c r="C225" i="2"/>
  <c r="E225" i="2" s="1"/>
  <c r="C226" i="2"/>
  <c r="E226" i="2" s="1"/>
  <c r="C227" i="2"/>
  <c r="D227" i="2" s="1"/>
  <c r="C228" i="2"/>
  <c r="E228" i="2" s="1"/>
  <c r="C229" i="2"/>
  <c r="E229" i="2" s="1"/>
  <c r="C230" i="2"/>
  <c r="E230" i="2" s="1"/>
  <c r="C231" i="2"/>
  <c r="E231" i="2" s="1"/>
  <c r="C232" i="2"/>
  <c r="E232" i="2" s="1"/>
  <c r="C233" i="2"/>
  <c r="E233" i="2" s="1"/>
  <c r="C234" i="2"/>
  <c r="E234" i="2" s="1"/>
  <c r="C235" i="2"/>
  <c r="E235" i="2" s="1"/>
  <c r="C236" i="2"/>
  <c r="E236" i="2" s="1"/>
  <c r="C237" i="2"/>
  <c r="E237" i="2" s="1"/>
  <c r="C238" i="2"/>
  <c r="E238" i="2" s="1"/>
  <c r="C239" i="2"/>
  <c r="E239" i="2" s="1"/>
  <c r="C240" i="2"/>
  <c r="E240" i="2" s="1"/>
  <c r="C241" i="2"/>
  <c r="E241" i="2" s="1"/>
  <c r="C242" i="2"/>
  <c r="E242" i="2" s="1"/>
  <c r="C243" i="2"/>
  <c r="E243" i="2" s="1"/>
  <c r="C244" i="2"/>
  <c r="E244" i="2" s="1"/>
  <c r="C245" i="2"/>
  <c r="E245" i="2" s="1"/>
  <c r="C246" i="2"/>
  <c r="E246" i="2" s="1"/>
  <c r="C247" i="2"/>
  <c r="E247" i="2" s="1"/>
  <c r="C248" i="2"/>
  <c r="E248" i="2" s="1"/>
  <c r="C2" i="2"/>
  <c r="E2" i="2" s="1"/>
  <c r="D123" i="2" l="1"/>
  <c r="E264" i="2"/>
  <c r="E260" i="2"/>
  <c r="E256" i="2"/>
  <c r="G255" i="2" s="1"/>
  <c r="G256" i="2" s="1"/>
  <c r="E252" i="2"/>
  <c r="D235" i="2"/>
  <c r="D171" i="2"/>
  <c r="D107" i="2"/>
  <c r="D43" i="2"/>
  <c r="D265" i="2"/>
  <c r="D261" i="2"/>
  <c r="D257" i="2"/>
  <c r="G258" i="2" s="1"/>
  <c r="D253" i="2"/>
  <c r="D249" i="2"/>
  <c r="D187" i="2"/>
  <c r="D59" i="2"/>
  <c r="D219" i="2"/>
  <c r="D155" i="2"/>
  <c r="D91" i="2"/>
  <c r="D203" i="2"/>
  <c r="D139" i="2"/>
  <c r="D75" i="2"/>
  <c r="D32" i="2"/>
  <c r="D28" i="2"/>
  <c r="D231" i="2"/>
  <c r="D199" i="2"/>
  <c r="D167" i="2"/>
  <c r="D135" i="2"/>
  <c r="D103" i="2"/>
  <c r="D71" i="2"/>
  <c r="D39" i="2"/>
  <c r="D35" i="2"/>
  <c r="D247" i="2"/>
  <c r="D215" i="2"/>
  <c r="D183" i="2"/>
  <c r="D151" i="2"/>
  <c r="D119" i="2"/>
  <c r="D87" i="2"/>
  <c r="D55" i="2"/>
  <c r="E227" i="2"/>
  <c r="D24" i="2"/>
  <c r="D243" i="2"/>
  <c r="D211" i="2"/>
  <c r="D195" i="2"/>
  <c r="D179" i="2"/>
  <c r="D163" i="2"/>
  <c r="D147" i="2"/>
  <c r="D131" i="2"/>
  <c r="D115" i="2"/>
  <c r="D99" i="2"/>
  <c r="D83" i="2"/>
  <c r="D67" i="2"/>
  <c r="D51" i="2"/>
  <c r="D20" i="2"/>
  <c r="D239" i="2"/>
  <c r="D223" i="2"/>
  <c r="D207" i="2"/>
  <c r="D191" i="2"/>
  <c r="D175" i="2"/>
  <c r="D159" i="2"/>
  <c r="D143" i="2"/>
  <c r="D127" i="2"/>
  <c r="D111" i="2"/>
  <c r="D95" i="2"/>
  <c r="D79" i="2"/>
  <c r="D63" i="2"/>
  <c r="D47" i="2"/>
  <c r="D17" i="2"/>
  <c r="D9" i="2"/>
  <c r="D2" i="2"/>
  <c r="D16" i="2"/>
  <c r="D12" i="2"/>
  <c r="D8" i="2"/>
  <c r="D4" i="2"/>
  <c r="D31" i="2"/>
  <c r="D27" i="2"/>
  <c r="D23" i="2"/>
  <c r="D246" i="2"/>
  <c r="D242" i="2"/>
  <c r="D238" i="2"/>
  <c r="D234" i="2"/>
  <c r="D230" i="2"/>
  <c r="D226" i="2"/>
  <c r="D222" i="2"/>
  <c r="D218" i="2"/>
  <c r="D214" i="2"/>
  <c r="D210" i="2"/>
  <c r="D206" i="2"/>
  <c r="D202" i="2"/>
  <c r="D198" i="2"/>
  <c r="D194" i="2"/>
  <c r="D190" i="2"/>
  <c r="D186" i="2"/>
  <c r="D182" i="2"/>
  <c r="D178" i="2"/>
  <c r="D174" i="2"/>
  <c r="D170" i="2"/>
  <c r="D166" i="2"/>
  <c r="D162" i="2"/>
  <c r="D158" i="2"/>
  <c r="D154" i="2"/>
  <c r="D150" i="2"/>
  <c r="D146" i="2"/>
  <c r="D142" i="2"/>
  <c r="D138" i="2"/>
  <c r="D134" i="2"/>
  <c r="D130" i="2"/>
  <c r="D126" i="2"/>
  <c r="D122" i="2"/>
  <c r="D118" i="2"/>
  <c r="D114" i="2"/>
  <c r="D110" i="2"/>
  <c r="D106" i="2"/>
  <c r="D102" i="2"/>
  <c r="D98" i="2"/>
  <c r="D94" i="2"/>
  <c r="D90" i="2"/>
  <c r="D86" i="2"/>
  <c r="D82" i="2"/>
  <c r="D78" i="2"/>
  <c r="D74" i="2"/>
  <c r="D70" i="2"/>
  <c r="D66" i="2"/>
  <c r="D62" i="2"/>
  <c r="D58" i="2"/>
  <c r="D54" i="2"/>
  <c r="D50" i="2"/>
  <c r="D46" i="2"/>
  <c r="D42" i="2"/>
  <c r="D38" i="2"/>
  <c r="D34" i="2"/>
  <c r="D5" i="2"/>
  <c r="D19" i="2"/>
  <c r="D15" i="2"/>
  <c r="D11" i="2"/>
  <c r="D7" i="2"/>
  <c r="D3" i="2"/>
  <c r="D30" i="2"/>
  <c r="D26" i="2"/>
  <c r="D22" i="2"/>
  <c r="D245" i="2"/>
  <c r="D241" i="2"/>
  <c r="D237" i="2"/>
  <c r="D233" i="2"/>
  <c r="D229" i="2"/>
  <c r="D225" i="2"/>
  <c r="D221" i="2"/>
  <c r="D217" i="2"/>
  <c r="D213" i="2"/>
  <c r="D209" i="2"/>
  <c r="D205" i="2"/>
  <c r="D201" i="2"/>
  <c r="D197" i="2"/>
  <c r="D193" i="2"/>
  <c r="D189" i="2"/>
  <c r="D185" i="2"/>
  <c r="D181" i="2"/>
  <c r="D177" i="2"/>
  <c r="D173" i="2"/>
  <c r="D169" i="2"/>
  <c r="D165" i="2"/>
  <c r="D161" i="2"/>
  <c r="D157" i="2"/>
  <c r="D153" i="2"/>
  <c r="D149" i="2"/>
  <c r="D145" i="2"/>
  <c r="D141" i="2"/>
  <c r="D137" i="2"/>
  <c r="D133" i="2"/>
  <c r="D129" i="2"/>
  <c r="D125" i="2"/>
  <c r="D121" i="2"/>
  <c r="D117" i="2"/>
  <c r="D113" i="2"/>
  <c r="D109" i="2"/>
  <c r="D105" i="2"/>
  <c r="D101" i="2"/>
  <c r="D97" i="2"/>
  <c r="D93" i="2"/>
  <c r="D89" i="2"/>
  <c r="D85" i="2"/>
  <c r="D81" i="2"/>
  <c r="D77" i="2"/>
  <c r="D73" i="2"/>
  <c r="D69" i="2"/>
  <c r="D65" i="2"/>
  <c r="D61" i="2"/>
  <c r="D57" i="2"/>
  <c r="D53" i="2"/>
  <c r="D49" i="2"/>
  <c r="D45" i="2"/>
  <c r="D41" i="2"/>
  <c r="D37" i="2"/>
  <c r="D13" i="2"/>
  <c r="D18" i="2"/>
  <c r="D14" i="2"/>
  <c r="D10" i="2"/>
  <c r="D6" i="2"/>
  <c r="D33" i="2"/>
  <c r="D29" i="2"/>
  <c r="D25" i="2"/>
  <c r="D21" i="2"/>
  <c r="D248" i="2"/>
  <c r="D244" i="2"/>
  <c r="D240" i="2"/>
  <c r="D236" i="2"/>
  <c r="D232" i="2"/>
  <c r="D228" i="2"/>
  <c r="D224" i="2"/>
  <c r="D220" i="2"/>
  <c r="D216" i="2"/>
  <c r="D212" i="2"/>
  <c r="D208" i="2"/>
  <c r="D204" i="2"/>
  <c r="D200" i="2"/>
  <c r="D196" i="2"/>
  <c r="D192" i="2"/>
  <c r="D188" i="2"/>
  <c r="D184" i="2"/>
  <c r="D180" i="2"/>
  <c r="D176" i="2"/>
  <c r="D172" i="2"/>
  <c r="D168" i="2"/>
  <c r="D164" i="2"/>
  <c r="D160" i="2"/>
  <c r="D156" i="2"/>
  <c r="D152" i="2"/>
  <c r="D148" i="2"/>
  <c r="D144" i="2"/>
  <c r="D140" i="2"/>
  <c r="D136" i="2"/>
  <c r="D132" i="2"/>
  <c r="D128" i="2"/>
  <c r="D124" i="2"/>
  <c r="D120" i="2"/>
  <c r="D116" i="2"/>
  <c r="D112" i="2"/>
  <c r="D108" i="2"/>
  <c r="D104" i="2"/>
  <c r="D100" i="2"/>
  <c r="D96" i="2"/>
  <c r="D92" i="2"/>
  <c r="D88" i="2"/>
  <c r="D84" i="2"/>
  <c r="D80" i="2"/>
  <c r="D76" i="2"/>
  <c r="D72" i="2"/>
  <c r="D68" i="2"/>
  <c r="D64" i="2"/>
  <c r="D60" i="2"/>
  <c r="D56" i="2"/>
  <c r="D52" i="2"/>
  <c r="D48" i="2"/>
  <c r="D44" i="2"/>
  <c r="D40" i="2"/>
  <c r="D36" i="2"/>
  <c r="G2" i="2"/>
  <c r="D249" i="1" l="1"/>
  <c r="E248" i="1" s="1"/>
  <c r="F248" i="1" s="1"/>
  <c r="D248" i="1"/>
  <c r="D247" i="1" l="1"/>
  <c r="D2" i="1"/>
  <c r="D3" i="1"/>
  <c r="E3" i="1" s="1"/>
  <c r="F3" i="1" s="1"/>
  <c r="D4" i="1"/>
  <c r="D5" i="1"/>
  <c r="D6" i="1"/>
  <c r="D7" i="1"/>
  <c r="E7" i="1" s="1"/>
  <c r="F7" i="1" s="1"/>
  <c r="D8" i="1"/>
  <c r="D9" i="1"/>
  <c r="D10" i="1"/>
  <c r="D11" i="1"/>
  <c r="E11" i="1" s="1"/>
  <c r="F11" i="1" s="1"/>
  <c r="D12" i="1"/>
  <c r="D13" i="1"/>
  <c r="E13" i="1" s="1"/>
  <c r="F13" i="1" s="1"/>
  <c r="D14" i="1"/>
  <c r="D15" i="1"/>
  <c r="E15" i="1" s="1"/>
  <c r="F15" i="1" s="1"/>
  <c r="D16" i="1"/>
  <c r="D17" i="1"/>
  <c r="E17" i="1" s="1"/>
  <c r="F17" i="1" s="1"/>
  <c r="D18" i="1"/>
  <c r="D19" i="1"/>
  <c r="E19" i="1" s="1"/>
  <c r="F19" i="1" s="1"/>
  <c r="D20" i="1"/>
  <c r="D21" i="1"/>
  <c r="E21" i="1" s="1"/>
  <c r="F21" i="1" s="1"/>
  <c r="D22" i="1"/>
  <c r="D23" i="1"/>
  <c r="E23" i="1" s="1"/>
  <c r="F23" i="1" s="1"/>
  <c r="D24" i="1"/>
  <c r="D25" i="1"/>
  <c r="E25" i="1" s="1"/>
  <c r="F25" i="1" s="1"/>
  <c r="D26" i="1"/>
  <c r="D27" i="1"/>
  <c r="E27" i="1" s="1"/>
  <c r="F27" i="1" s="1"/>
  <c r="D28" i="1"/>
  <c r="D29" i="1"/>
  <c r="E29" i="1" s="1"/>
  <c r="F29" i="1" s="1"/>
  <c r="D30" i="1"/>
  <c r="D31" i="1"/>
  <c r="E31" i="1" s="1"/>
  <c r="F31" i="1" s="1"/>
  <c r="D32" i="1"/>
  <c r="D33" i="1"/>
  <c r="E33" i="1" s="1"/>
  <c r="F33" i="1" s="1"/>
  <c r="D34" i="1"/>
  <c r="D35" i="1"/>
  <c r="E35" i="1" s="1"/>
  <c r="F35" i="1" s="1"/>
  <c r="D36" i="1"/>
  <c r="D37" i="1"/>
  <c r="E37" i="1" s="1"/>
  <c r="F37" i="1" s="1"/>
  <c r="D38" i="1"/>
  <c r="E38" i="1" s="1"/>
  <c r="F38" i="1" s="1"/>
  <c r="D39" i="1"/>
  <c r="E39" i="1" s="1"/>
  <c r="F39" i="1" s="1"/>
  <c r="D40" i="1"/>
  <c r="D41" i="1"/>
  <c r="E41" i="1" s="1"/>
  <c r="F41" i="1" s="1"/>
  <c r="D42" i="1"/>
  <c r="E42" i="1" s="1"/>
  <c r="F42" i="1" s="1"/>
  <c r="D43" i="1"/>
  <c r="E43" i="1" s="1"/>
  <c r="F43" i="1" s="1"/>
  <c r="D44" i="1"/>
  <c r="D45" i="1"/>
  <c r="E45" i="1" s="1"/>
  <c r="F45" i="1" s="1"/>
  <c r="D46" i="1"/>
  <c r="E46" i="1" s="1"/>
  <c r="F46" i="1" s="1"/>
  <c r="D47" i="1"/>
  <c r="E47" i="1" s="1"/>
  <c r="F47" i="1" s="1"/>
  <c r="D48" i="1"/>
  <c r="D49" i="1"/>
  <c r="E49" i="1" s="1"/>
  <c r="F49" i="1" s="1"/>
  <c r="D50" i="1"/>
  <c r="E50" i="1" s="1"/>
  <c r="F50" i="1" s="1"/>
  <c r="D51" i="1"/>
  <c r="E51" i="1" s="1"/>
  <c r="F51" i="1" s="1"/>
  <c r="D52" i="1"/>
  <c r="D53" i="1"/>
  <c r="E53" i="1" s="1"/>
  <c r="F53" i="1" s="1"/>
  <c r="D54" i="1"/>
  <c r="E54" i="1" s="1"/>
  <c r="F54" i="1" s="1"/>
  <c r="D55" i="1"/>
  <c r="E55" i="1" s="1"/>
  <c r="F55" i="1" s="1"/>
  <c r="D56" i="1"/>
  <c r="D57" i="1"/>
  <c r="E57" i="1" s="1"/>
  <c r="F57" i="1" s="1"/>
  <c r="D58" i="1"/>
  <c r="E58" i="1" s="1"/>
  <c r="F58" i="1" s="1"/>
  <c r="D59" i="1"/>
  <c r="E59" i="1" s="1"/>
  <c r="F59" i="1" s="1"/>
  <c r="D60" i="1"/>
  <c r="D61" i="1"/>
  <c r="E61" i="1" s="1"/>
  <c r="F61" i="1" s="1"/>
  <c r="D62" i="1"/>
  <c r="E62" i="1" s="1"/>
  <c r="F62" i="1" s="1"/>
  <c r="D63" i="1"/>
  <c r="E63" i="1" s="1"/>
  <c r="F63" i="1" s="1"/>
  <c r="D64" i="1"/>
  <c r="D65" i="1"/>
  <c r="E65" i="1" s="1"/>
  <c r="F65" i="1" s="1"/>
  <c r="D66" i="1"/>
  <c r="E66" i="1" s="1"/>
  <c r="F66" i="1" s="1"/>
  <c r="D67" i="1"/>
  <c r="E67" i="1" s="1"/>
  <c r="F67" i="1" s="1"/>
  <c r="D68" i="1"/>
  <c r="D69" i="1"/>
  <c r="E69" i="1" s="1"/>
  <c r="F69" i="1" s="1"/>
  <c r="D70" i="1"/>
  <c r="E70" i="1" s="1"/>
  <c r="F70" i="1" s="1"/>
  <c r="D71" i="1"/>
  <c r="E71" i="1" s="1"/>
  <c r="F71" i="1" s="1"/>
  <c r="D72" i="1"/>
  <c r="D73" i="1"/>
  <c r="E73" i="1" s="1"/>
  <c r="F73" i="1" s="1"/>
  <c r="D74" i="1"/>
  <c r="E74" i="1" s="1"/>
  <c r="F74" i="1" s="1"/>
  <c r="D75" i="1"/>
  <c r="E75" i="1" s="1"/>
  <c r="F75" i="1" s="1"/>
  <c r="D76" i="1"/>
  <c r="D77" i="1"/>
  <c r="E77" i="1" s="1"/>
  <c r="F77" i="1" s="1"/>
  <c r="D78" i="1"/>
  <c r="E78" i="1" s="1"/>
  <c r="F78" i="1" s="1"/>
  <c r="D79" i="1"/>
  <c r="E79" i="1" s="1"/>
  <c r="F79" i="1" s="1"/>
  <c r="D80" i="1"/>
  <c r="D81" i="1"/>
  <c r="E81" i="1" s="1"/>
  <c r="F81" i="1" s="1"/>
  <c r="D82" i="1"/>
  <c r="E82" i="1" s="1"/>
  <c r="F82" i="1" s="1"/>
  <c r="D83" i="1"/>
  <c r="E83" i="1" s="1"/>
  <c r="F83" i="1" s="1"/>
  <c r="D84" i="1"/>
  <c r="D85" i="1"/>
  <c r="E85" i="1" s="1"/>
  <c r="F85" i="1" s="1"/>
  <c r="D86" i="1"/>
  <c r="E86" i="1" s="1"/>
  <c r="F86" i="1" s="1"/>
  <c r="D87" i="1"/>
  <c r="E87" i="1" s="1"/>
  <c r="F87" i="1" s="1"/>
  <c r="D88" i="1"/>
  <c r="D89" i="1"/>
  <c r="E89" i="1" s="1"/>
  <c r="F89" i="1" s="1"/>
  <c r="D90" i="1"/>
  <c r="E90" i="1" s="1"/>
  <c r="F90" i="1" s="1"/>
  <c r="D91" i="1"/>
  <c r="E91" i="1" s="1"/>
  <c r="F91" i="1" s="1"/>
  <c r="D92" i="1"/>
  <c r="D93" i="1"/>
  <c r="E93" i="1" s="1"/>
  <c r="F93" i="1" s="1"/>
  <c r="D94" i="1"/>
  <c r="E94" i="1" s="1"/>
  <c r="F94" i="1" s="1"/>
  <c r="D95" i="1"/>
  <c r="E95" i="1" s="1"/>
  <c r="F95" i="1" s="1"/>
  <c r="D96" i="1"/>
  <c r="D97" i="1"/>
  <c r="E97" i="1" s="1"/>
  <c r="F97" i="1" s="1"/>
  <c r="D98" i="1"/>
  <c r="E98" i="1" s="1"/>
  <c r="F98" i="1" s="1"/>
  <c r="D99" i="1"/>
  <c r="E99" i="1" s="1"/>
  <c r="F99" i="1" s="1"/>
  <c r="D100" i="1"/>
  <c r="D101" i="1"/>
  <c r="E101" i="1" s="1"/>
  <c r="F101" i="1" s="1"/>
  <c r="D102" i="1"/>
  <c r="E102" i="1" s="1"/>
  <c r="F102" i="1" s="1"/>
  <c r="D103" i="1"/>
  <c r="E103" i="1" s="1"/>
  <c r="F103" i="1" s="1"/>
  <c r="D104" i="1"/>
  <c r="D105" i="1"/>
  <c r="E105" i="1" s="1"/>
  <c r="F105" i="1" s="1"/>
  <c r="D106" i="1"/>
  <c r="E106" i="1" s="1"/>
  <c r="F106" i="1" s="1"/>
  <c r="D107" i="1"/>
  <c r="E107" i="1" s="1"/>
  <c r="F107" i="1" s="1"/>
  <c r="D108" i="1"/>
  <c r="D109" i="1"/>
  <c r="E109" i="1" s="1"/>
  <c r="F109" i="1" s="1"/>
  <c r="D110" i="1"/>
  <c r="E110" i="1" s="1"/>
  <c r="F110" i="1" s="1"/>
  <c r="D111" i="1"/>
  <c r="E111" i="1" s="1"/>
  <c r="F111" i="1" s="1"/>
  <c r="D112" i="1"/>
  <c r="D113" i="1"/>
  <c r="E113" i="1" s="1"/>
  <c r="F113" i="1" s="1"/>
  <c r="D114" i="1"/>
  <c r="E114" i="1" s="1"/>
  <c r="F114" i="1" s="1"/>
  <c r="D115" i="1"/>
  <c r="E115" i="1" s="1"/>
  <c r="F115" i="1" s="1"/>
  <c r="D116" i="1"/>
  <c r="D117" i="1"/>
  <c r="E117" i="1" s="1"/>
  <c r="F117" i="1" s="1"/>
  <c r="D118" i="1"/>
  <c r="E118" i="1" s="1"/>
  <c r="F118" i="1" s="1"/>
  <c r="D119" i="1"/>
  <c r="E119" i="1" s="1"/>
  <c r="F119" i="1" s="1"/>
  <c r="D120" i="1"/>
  <c r="D121" i="1"/>
  <c r="E121" i="1" s="1"/>
  <c r="F121" i="1" s="1"/>
  <c r="D122" i="1"/>
  <c r="E122" i="1" s="1"/>
  <c r="F122" i="1" s="1"/>
  <c r="D123" i="1"/>
  <c r="E123" i="1" s="1"/>
  <c r="F123" i="1" s="1"/>
  <c r="D124" i="1"/>
  <c r="D125" i="1"/>
  <c r="E125" i="1" s="1"/>
  <c r="F125" i="1" s="1"/>
  <c r="D126" i="1"/>
  <c r="E126" i="1" s="1"/>
  <c r="F126" i="1" s="1"/>
  <c r="D127" i="1"/>
  <c r="E127" i="1" s="1"/>
  <c r="F127" i="1" s="1"/>
  <c r="D128" i="1"/>
  <c r="D129" i="1"/>
  <c r="E129" i="1" s="1"/>
  <c r="F129" i="1" s="1"/>
  <c r="D130" i="1"/>
  <c r="E130" i="1" s="1"/>
  <c r="F130" i="1" s="1"/>
  <c r="D131" i="1"/>
  <c r="E131" i="1" s="1"/>
  <c r="F131" i="1" s="1"/>
  <c r="D132" i="1"/>
  <c r="D133" i="1"/>
  <c r="E133" i="1" s="1"/>
  <c r="F133" i="1" s="1"/>
  <c r="D134" i="1"/>
  <c r="E134" i="1" s="1"/>
  <c r="F134" i="1" s="1"/>
  <c r="D135" i="1"/>
  <c r="E135" i="1" s="1"/>
  <c r="F135" i="1" s="1"/>
  <c r="D136" i="1"/>
  <c r="D137" i="1"/>
  <c r="E137" i="1" s="1"/>
  <c r="F137" i="1" s="1"/>
  <c r="D138" i="1"/>
  <c r="E138" i="1" s="1"/>
  <c r="F138" i="1" s="1"/>
  <c r="D139" i="1"/>
  <c r="E139" i="1" s="1"/>
  <c r="F139" i="1" s="1"/>
  <c r="D140" i="1"/>
  <c r="D141" i="1"/>
  <c r="E141" i="1" s="1"/>
  <c r="F141" i="1" s="1"/>
  <c r="D142" i="1"/>
  <c r="E142" i="1" s="1"/>
  <c r="F142" i="1" s="1"/>
  <c r="D143" i="1"/>
  <c r="E143" i="1" s="1"/>
  <c r="F143" i="1" s="1"/>
  <c r="D144" i="1"/>
  <c r="D145" i="1"/>
  <c r="E145" i="1" s="1"/>
  <c r="F145" i="1" s="1"/>
  <c r="D146" i="1"/>
  <c r="E146" i="1" s="1"/>
  <c r="F146" i="1" s="1"/>
  <c r="D147" i="1"/>
  <c r="E147" i="1" s="1"/>
  <c r="F147" i="1" s="1"/>
  <c r="D148" i="1"/>
  <c r="D149" i="1"/>
  <c r="E149" i="1" s="1"/>
  <c r="F149" i="1" s="1"/>
  <c r="D150" i="1"/>
  <c r="E150" i="1" s="1"/>
  <c r="F150" i="1" s="1"/>
  <c r="D151" i="1"/>
  <c r="E151" i="1" s="1"/>
  <c r="F151" i="1" s="1"/>
  <c r="D152" i="1"/>
  <c r="D153" i="1"/>
  <c r="E153" i="1" s="1"/>
  <c r="F153" i="1" s="1"/>
  <c r="D154" i="1"/>
  <c r="E154" i="1" s="1"/>
  <c r="F154" i="1" s="1"/>
  <c r="D155" i="1"/>
  <c r="E155" i="1" s="1"/>
  <c r="F155" i="1" s="1"/>
  <c r="D156" i="1"/>
  <c r="D157" i="1"/>
  <c r="E157" i="1" s="1"/>
  <c r="F157" i="1" s="1"/>
  <c r="D158" i="1"/>
  <c r="E158" i="1" s="1"/>
  <c r="F158" i="1" s="1"/>
  <c r="D159" i="1"/>
  <c r="E159" i="1" s="1"/>
  <c r="F159" i="1" s="1"/>
  <c r="D160" i="1"/>
  <c r="D161" i="1"/>
  <c r="D162" i="1"/>
  <c r="E162" i="1" s="1"/>
  <c r="F162" i="1" s="1"/>
  <c r="D163" i="1"/>
  <c r="E163" i="1" s="1"/>
  <c r="F163" i="1" s="1"/>
  <c r="D164" i="1"/>
  <c r="D165" i="1"/>
  <c r="D166" i="1"/>
  <c r="E166" i="1" s="1"/>
  <c r="F166" i="1" s="1"/>
  <c r="D167" i="1"/>
  <c r="E167" i="1" s="1"/>
  <c r="F167" i="1" s="1"/>
  <c r="D168" i="1"/>
  <c r="D169" i="1"/>
  <c r="D170" i="1"/>
  <c r="E170" i="1" s="1"/>
  <c r="F170" i="1" s="1"/>
  <c r="D171" i="1"/>
  <c r="E171" i="1" s="1"/>
  <c r="F171" i="1" s="1"/>
  <c r="D172" i="1"/>
  <c r="D173" i="1"/>
  <c r="D174" i="1"/>
  <c r="E174" i="1" s="1"/>
  <c r="F174" i="1" s="1"/>
  <c r="D175" i="1"/>
  <c r="E175" i="1" s="1"/>
  <c r="F175" i="1" s="1"/>
  <c r="D176" i="1"/>
  <c r="D177" i="1"/>
  <c r="D178" i="1"/>
  <c r="E178" i="1" s="1"/>
  <c r="F178" i="1" s="1"/>
  <c r="D179" i="1"/>
  <c r="E179" i="1" s="1"/>
  <c r="F179" i="1" s="1"/>
  <c r="D180" i="1"/>
  <c r="D181" i="1"/>
  <c r="D182" i="1"/>
  <c r="E182" i="1" s="1"/>
  <c r="F182" i="1" s="1"/>
  <c r="D183" i="1"/>
  <c r="E183" i="1" s="1"/>
  <c r="F183" i="1" s="1"/>
  <c r="D184" i="1"/>
  <c r="D185" i="1"/>
  <c r="D186" i="1"/>
  <c r="E186" i="1" s="1"/>
  <c r="F186" i="1" s="1"/>
  <c r="D187" i="1"/>
  <c r="E187" i="1" s="1"/>
  <c r="F187" i="1" s="1"/>
  <c r="D188" i="1"/>
  <c r="D189" i="1"/>
  <c r="D190" i="1"/>
  <c r="E190" i="1" s="1"/>
  <c r="F190" i="1" s="1"/>
  <c r="D191" i="1"/>
  <c r="E191" i="1" s="1"/>
  <c r="F191" i="1" s="1"/>
  <c r="D192" i="1"/>
  <c r="D193" i="1"/>
  <c r="D194" i="1"/>
  <c r="E194" i="1" s="1"/>
  <c r="F194" i="1" s="1"/>
  <c r="D195" i="1"/>
  <c r="E195" i="1" s="1"/>
  <c r="F195" i="1" s="1"/>
  <c r="D196" i="1"/>
  <c r="D197" i="1"/>
  <c r="D198" i="1"/>
  <c r="E198" i="1" s="1"/>
  <c r="F198" i="1" s="1"/>
  <c r="D199" i="1"/>
  <c r="E199" i="1" s="1"/>
  <c r="F199" i="1" s="1"/>
  <c r="D200" i="1"/>
  <c r="D201" i="1"/>
  <c r="D202" i="1"/>
  <c r="E202" i="1" s="1"/>
  <c r="F202" i="1" s="1"/>
  <c r="D203" i="1"/>
  <c r="E203" i="1" s="1"/>
  <c r="F203" i="1" s="1"/>
  <c r="D204" i="1"/>
  <c r="D205" i="1"/>
  <c r="D206" i="1"/>
  <c r="E206" i="1" s="1"/>
  <c r="F206" i="1" s="1"/>
  <c r="D207" i="1"/>
  <c r="E207" i="1" s="1"/>
  <c r="F207" i="1" s="1"/>
  <c r="D208" i="1"/>
  <c r="D209" i="1"/>
  <c r="D210" i="1"/>
  <c r="E210" i="1" s="1"/>
  <c r="F210" i="1" s="1"/>
  <c r="D211" i="1"/>
  <c r="E211" i="1" s="1"/>
  <c r="F211" i="1" s="1"/>
  <c r="D212" i="1"/>
  <c r="D213" i="1"/>
  <c r="D214" i="1"/>
  <c r="E214" i="1" s="1"/>
  <c r="F214" i="1" s="1"/>
  <c r="D215" i="1"/>
  <c r="E215" i="1" s="1"/>
  <c r="F215" i="1" s="1"/>
  <c r="D216" i="1"/>
  <c r="D217" i="1"/>
  <c r="D218" i="1"/>
  <c r="E218" i="1" s="1"/>
  <c r="F218" i="1" s="1"/>
  <c r="D219" i="1"/>
  <c r="E219" i="1" s="1"/>
  <c r="F219" i="1" s="1"/>
  <c r="D220" i="1"/>
  <c r="D221" i="1"/>
  <c r="D222" i="1"/>
  <c r="E222" i="1" s="1"/>
  <c r="F222" i="1" s="1"/>
  <c r="D223" i="1"/>
  <c r="E223" i="1" s="1"/>
  <c r="F223" i="1" s="1"/>
  <c r="D224" i="1"/>
  <c r="D225" i="1"/>
  <c r="D226" i="1"/>
  <c r="E226" i="1" s="1"/>
  <c r="F226" i="1" s="1"/>
  <c r="D227" i="1"/>
  <c r="E227" i="1" s="1"/>
  <c r="F227" i="1" s="1"/>
  <c r="D228" i="1"/>
  <c r="D229" i="1"/>
  <c r="D230" i="1"/>
  <c r="E230" i="1" s="1"/>
  <c r="F230" i="1" s="1"/>
  <c r="D231" i="1"/>
  <c r="E231" i="1" s="1"/>
  <c r="F231" i="1" s="1"/>
  <c r="D232" i="1"/>
  <c r="D233" i="1"/>
  <c r="D234" i="1"/>
  <c r="E234" i="1" s="1"/>
  <c r="F234" i="1" s="1"/>
  <c r="D235" i="1"/>
  <c r="E235" i="1" s="1"/>
  <c r="F235" i="1" s="1"/>
  <c r="D236" i="1"/>
  <c r="D237" i="1"/>
  <c r="D238" i="1"/>
  <c r="E238" i="1" s="1"/>
  <c r="F238" i="1" s="1"/>
  <c r="D239" i="1"/>
  <c r="E239" i="1" s="1"/>
  <c r="F239" i="1" s="1"/>
  <c r="D240" i="1"/>
  <c r="D241" i="1"/>
  <c r="D242" i="1"/>
  <c r="E242" i="1" s="1"/>
  <c r="F242" i="1" s="1"/>
  <c r="D243" i="1"/>
  <c r="E243" i="1" s="1"/>
  <c r="F243" i="1" s="1"/>
  <c r="D244" i="1"/>
  <c r="D245" i="1"/>
  <c r="D246" i="1"/>
  <c r="E246" i="1" s="1"/>
  <c r="F246" i="1" s="1"/>
  <c r="E241" i="1" l="1"/>
  <c r="F241" i="1" s="1"/>
  <c r="E229" i="1"/>
  <c r="F229" i="1" s="1"/>
  <c r="E217" i="1"/>
  <c r="F217" i="1" s="1"/>
  <c r="E205" i="1"/>
  <c r="F205" i="1" s="1"/>
  <c r="E193" i="1"/>
  <c r="F193" i="1" s="1"/>
  <c r="E185" i="1"/>
  <c r="F185" i="1" s="1"/>
  <c r="E173" i="1"/>
  <c r="F173" i="1" s="1"/>
  <c r="E244" i="1"/>
  <c r="F244" i="1" s="1"/>
  <c r="E240" i="1"/>
  <c r="F240" i="1" s="1"/>
  <c r="E232" i="1"/>
  <c r="F232" i="1" s="1"/>
  <c r="E224" i="1"/>
  <c r="F224" i="1" s="1"/>
  <c r="E216" i="1"/>
  <c r="F216" i="1" s="1"/>
  <c r="E208" i="1"/>
  <c r="F208" i="1" s="1"/>
  <c r="E196" i="1"/>
  <c r="F196" i="1" s="1"/>
  <c r="E34" i="1"/>
  <c r="F34" i="1" s="1"/>
  <c r="E30" i="1"/>
  <c r="F30" i="1" s="1"/>
  <c r="E26" i="1"/>
  <c r="F26" i="1" s="1"/>
  <c r="E22" i="1"/>
  <c r="F22" i="1" s="1"/>
  <c r="E18" i="1"/>
  <c r="F18" i="1" s="1"/>
  <c r="E14" i="1"/>
  <c r="F14" i="1" s="1"/>
  <c r="E10" i="1"/>
  <c r="F10" i="1" s="1"/>
  <c r="E6" i="1"/>
  <c r="F6" i="1" s="1"/>
  <c r="E2" i="1"/>
  <c r="F2" i="1" s="1"/>
  <c r="E245" i="1"/>
  <c r="F245" i="1" s="1"/>
  <c r="E233" i="1"/>
  <c r="F233" i="1" s="1"/>
  <c r="E221" i="1"/>
  <c r="F221" i="1" s="1"/>
  <c r="E209" i="1"/>
  <c r="F209" i="1" s="1"/>
  <c r="E197" i="1"/>
  <c r="F197" i="1" s="1"/>
  <c r="E181" i="1"/>
  <c r="F181" i="1" s="1"/>
  <c r="E169" i="1"/>
  <c r="F169" i="1" s="1"/>
  <c r="E9" i="1"/>
  <c r="F9" i="1" s="1"/>
  <c r="E5" i="1"/>
  <c r="F5" i="1" s="1"/>
  <c r="E237" i="1"/>
  <c r="F237" i="1" s="1"/>
  <c r="E225" i="1"/>
  <c r="F225" i="1" s="1"/>
  <c r="E213" i="1"/>
  <c r="F213" i="1" s="1"/>
  <c r="E201" i="1"/>
  <c r="F201" i="1" s="1"/>
  <c r="E189" i="1"/>
  <c r="F189" i="1" s="1"/>
  <c r="E177" i="1"/>
  <c r="F177" i="1" s="1"/>
  <c r="E165" i="1"/>
  <c r="F165" i="1" s="1"/>
  <c r="E161" i="1"/>
  <c r="F161" i="1" s="1"/>
  <c r="E236" i="1"/>
  <c r="F236" i="1" s="1"/>
  <c r="E228" i="1"/>
  <c r="F228" i="1" s="1"/>
  <c r="E220" i="1"/>
  <c r="F220" i="1" s="1"/>
  <c r="E212" i="1"/>
  <c r="F212" i="1" s="1"/>
  <c r="E204" i="1"/>
  <c r="F204" i="1" s="1"/>
  <c r="E200" i="1"/>
  <c r="F200" i="1" s="1"/>
  <c r="E192" i="1"/>
  <c r="F192" i="1" s="1"/>
  <c r="E188" i="1"/>
  <c r="F188" i="1" s="1"/>
  <c r="E184" i="1"/>
  <c r="F184" i="1" s="1"/>
  <c r="E180" i="1"/>
  <c r="F180" i="1" s="1"/>
  <c r="E176" i="1"/>
  <c r="F176" i="1" s="1"/>
  <c r="E172" i="1"/>
  <c r="F172" i="1" s="1"/>
  <c r="E168" i="1"/>
  <c r="F168" i="1" s="1"/>
  <c r="E164" i="1"/>
  <c r="F164" i="1" s="1"/>
  <c r="E160" i="1"/>
  <c r="F160" i="1" s="1"/>
  <c r="E156" i="1"/>
  <c r="F156" i="1" s="1"/>
  <c r="E152" i="1"/>
  <c r="F152" i="1" s="1"/>
  <c r="E148" i="1"/>
  <c r="F148" i="1" s="1"/>
  <c r="E144" i="1"/>
  <c r="F144" i="1" s="1"/>
  <c r="E140" i="1"/>
  <c r="F140" i="1" s="1"/>
  <c r="E136" i="1"/>
  <c r="F136" i="1" s="1"/>
  <c r="E132" i="1"/>
  <c r="F132" i="1" s="1"/>
  <c r="E128" i="1"/>
  <c r="F128" i="1" s="1"/>
  <c r="E124" i="1"/>
  <c r="F124" i="1" s="1"/>
  <c r="E120" i="1"/>
  <c r="F120" i="1" s="1"/>
  <c r="E116" i="1"/>
  <c r="F116" i="1" s="1"/>
  <c r="E112" i="1"/>
  <c r="F112" i="1" s="1"/>
  <c r="E108" i="1"/>
  <c r="F108" i="1" s="1"/>
  <c r="E104" i="1"/>
  <c r="F104" i="1" s="1"/>
  <c r="E100" i="1"/>
  <c r="F100" i="1" s="1"/>
  <c r="E96" i="1"/>
  <c r="F96" i="1" s="1"/>
  <c r="E92" i="1"/>
  <c r="F92" i="1" s="1"/>
  <c r="E88" i="1"/>
  <c r="F88" i="1" s="1"/>
  <c r="E84" i="1"/>
  <c r="F84" i="1" s="1"/>
  <c r="E80" i="1"/>
  <c r="F80" i="1" s="1"/>
  <c r="E76" i="1"/>
  <c r="F76" i="1" s="1"/>
  <c r="E72" i="1"/>
  <c r="F72" i="1" s="1"/>
  <c r="E68" i="1"/>
  <c r="F68" i="1" s="1"/>
  <c r="E64" i="1"/>
  <c r="F64" i="1" s="1"/>
  <c r="E60" i="1"/>
  <c r="F60" i="1" s="1"/>
  <c r="E56" i="1"/>
  <c r="F56" i="1" s="1"/>
  <c r="E52" i="1"/>
  <c r="F52" i="1" s="1"/>
  <c r="E48" i="1"/>
  <c r="F48" i="1" s="1"/>
  <c r="E44" i="1"/>
  <c r="F44" i="1" s="1"/>
  <c r="E40" i="1"/>
  <c r="F40" i="1" s="1"/>
  <c r="E36" i="1"/>
  <c r="F36" i="1" s="1"/>
  <c r="E32" i="1"/>
  <c r="F32" i="1" s="1"/>
  <c r="E28" i="1"/>
  <c r="F28" i="1" s="1"/>
  <c r="E24" i="1"/>
  <c r="F24" i="1" s="1"/>
  <c r="E20" i="1"/>
  <c r="F20" i="1" s="1"/>
  <c r="E16" i="1"/>
  <c r="F16" i="1" s="1"/>
  <c r="E12" i="1"/>
  <c r="F12" i="1" s="1"/>
  <c r="E8" i="1"/>
  <c r="F8" i="1" s="1"/>
  <c r="E4" i="1"/>
  <c r="F4" i="1" s="1"/>
  <c r="E247" i="1"/>
  <c r="F247" i="1" s="1"/>
  <c r="I12" i="1" s="1"/>
  <c r="D251" i="1"/>
  <c r="D253" i="1"/>
  <c r="E253" i="1" s="1"/>
  <c r="F253" i="1" s="1"/>
  <c r="D250" i="1"/>
  <c r="D252" i="1"/>
  <c r="E251" i="1" l="1"/>
  <c r="F251" i="1" s="1"/>
  <c r="G13" i="1"/>
  <c r="G14" i="1" s="1"/>
  <c r="G9" i="1"/>
  <c r="G12" i="1"/>
  <c r="G10" i="1"/>
  <c r="G11" i="1"/>
  <c r="E252" i="1"/>
  <c r="F252" i="1" s="1"/>
  <c r="E250" i="1"/>
  <c r="F250" i="1" s="1"/>
  <c r="E249" i="1"/>
  <c r="F249" i="1" s="1"/>
</calcChain>
</file>

<file path=xl/sharedStrings.xml><?xml version="1.0" encoding="utf-8"?>
<sst xmlns="http://schemas.openxmlformats.org/spreadsheetml/2006/main" count="50" uniqueCount="44">
  <si>
    <t>Date</t>
  </si>
  <si>
    <t>Average_Price</t>
  </si>
  <si>
    <t>MM12</t>
  </si>
  <si>
    <t>CMA12</t>
  </si>
  <si>
    <t>fact sais</t>
  </si>
  <si>
    <t>Continuer via prévision ? Ou stop car moins de 12 périodes pour CMA12?</t>
  </si>
  <si>
    <t>min</t>
  </si>
  <si>
    <t>max</t>
  </si>
  <si>
    <t>med</t>
  </si>
  <si>
    <t>moy</t>
  </si>
  <si>
    <t>Fact sais:</t>
  </si>
  <si>
    <t>std dev</t>
  </si>
  <si>
    <t>janvier</t>
  </si>
  <si>
    <t>fevrier</t>
  </si>
  <si>
    <t>mars</t>
  </si>
  <si>
    <t>avril</t>
  </si>
  <si>
    <t>mai</t>
  </si>
  <si>
    <t>juin</t>
  </si>
  <si>
    <t>juillet</t>
  </si>
  <si>
    <t>août</t>
  </si>
  <si>
    <t>septembre</t>
  </si>
  <si>
    <t>octobre</t>
  </si>
  <si>
    <t>novembre</t>
  </si>
  <si>
    <t>décembre</t>
  </si>
  <si>
    <t>IC 95</t>
  </si>
  <si>
    <t>linreg</t>
  </si>
  <si>
    <t>somme deltas</t>
  </si>
  <si>
    <t>RMSE</t>
  </si>
  <si>
    <t>MAPE :</t>
  </si>
  <si>
    <t>Naive 1</t>
  </si>
  <si>
    <t>Naive 2</t>
  </si>
  <si>
    <t>-&gt; CF Données réservées 2016-2017 en bas</t>
  </si>
  <si>
    <t>somme deltas carre</t>
  </si>
  <si>
    <t>Forecast :</t>
  </si>
  <si>
    <t>naive 2</t>
  </si>
  <si>
    <t>Somme deltas carré</t>
  </si>
  <si>
    <t>rmse</t>
  </si>
  <si>
    <t>mape</t>
  </si>
  <si>
    <t>observ</t>
  </si>
  <si>
    <t>(observ-n2)/observ</t>
  </si>
  <si>
    <t>(n2-observ)^2</t>
  </si>
  <si>
    <t>(observ-pred)/observ</t>
  </si>
  <si>
    <t>(pred-observ) ^2</t>
  </si>
  <si>
    <t>-&gt; moyenne élaguées de chaque mois (en python)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</si>
</sst>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4" fontId="0" fillId="0" borderId="0" xfId="0" applyNumberFormat="1"/>
    <xf numFmtId="0" fontId="0" fillId="33" borderId="0" xfId="0" applyFill="1"/>
    <xf numFmtId="0" fontId="0" fillId="0" borderId="0" xfId="0" quotePrefix="1"/>
    <xf numFmtId="0" fontId="0" fillId="34" borderId="0" xfId="0" applyFill="1"/>
    <xf numFmtId="0" fontId="0" fillId="0" borderId="10" xfId="0" applyBorder="1"/>
    <xf numFmtId="2" fontId="0" fillId="0" borderId="0" xfId="0" applyNumberFormat="1"/>
    <xf numFmtId="14" fontId="0" fillId="0" borderId="10" xfId="0" applyNumberFormat="1" applyBorder="1"/>
    <xf numFmtId="164" fontId="0" fillId="0" borderId="0" xfId="0" applyNumberForma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Naive 1 et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Prix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Naïves!$A$2:$A$266</c:f>
              <c:numCache>
                <c:formatCode>m/d/yy</c:formatCode>
                <c:ptCount val="265"/>
                <c:pt idx="0">
                  <c:v>34700</c:v>
                </c:pt>
                <c:pt idx="1">
                  <c:v>34731</c:v>
                </c:pt>
                <c:pt idx="2">
                  <c:v>34759</c:v>
                </c:pt>
                <c:pt idx="3">
                  <c:v>34790</c:v>
                </c:pt>
                <c:pt idx="4">
                  <c:v>34820</c:v>
                </c:pt>
                <c:pt idx="5">
                  <c:v>34851</c:v>
                </c:pt>
                <c:pt idx="6">
                  <c:v>34881</c:v>
                </c:pt>
                <c:pt idx="7">
                  <c:v>34912</c:v>
                </c:pt>
                <c:pt idx="8">
                  <c:v>34943</c:v>
                </c:pt>
                <c:pt idx="9">
                  <c:v>34973</c:v>
                </c:pt>
                <c:pt idx="10">
                  <c:v>35004</c:v>
                </c:pt>
                <c:pt idx="11">
                  <c:v>35034</c:v>
                </c:pt>
                <c:pt idx="12">
                  <c:v>35065</c:v>
                </c:pt>
                <c:pt idx="13">
                  <c:v>35096</c:v>
                </c:pt>
                <c:pt idx="14">
                  <c:v>35125</c:v>
                </c:pt>
                <c:pt idx="15">
                  <c:v>35156</c:v>
                </c:pt>
                <c:pt idx="16">
                  <c:v>35186</c:v>
                </c:pt>
                <c:pt idx="17">
                  <c:v>35217</c:v>
                </c:pt>
                <c:pt idx="18">
                  <c:v>35247</c:v>
                </c:pt>
                <c:pt idx="19">
                  <c:v>35278</c:v>
                </c:pt>
                <c:pt idx="20">
                  <c:v>35309</c:v>
                </c:pt>
                <c:pt idx="21">
                  <c:v>35339</c:v>
                </c:pt>
                <c:pt idx="22">
                  <c:v>35370</c:v>
                </c:pt>
                <c:pt idx="23">
                  <c:v>35400</c:v>
                </c:pt>
                <c:pt idx="24">
                  <c:v>35431</c:v>
                </c:pt>
                <c:pt idx="25">
                  <c:v>35462</c:v>
                </c:pt>
                <c:pt idx="26">
                  <c:v>35490</c:v>
                </c:pt>
                <c:pt idx="27">
                  <c:v>35521</c:v>
                </c:pt>
                <c:pt idx="28">
                  <c:v>35551</c:v>
                </c:pt>
                <c:pt idx="29">
                  <c:v>35582</c:v>
                </c:pt>
                <c:pt idx="30">
                  <c:v>35612</c:v>
                </c:pt>
                <c:pt idx="31">
                  <c:v>35643</c:v>
                </c:pt>
                <c:pt idx="32">
                  <c:v>35674</c:v>
                </c:pt>
                <c:pt idx="33">
                  <c:v>35704</c:v>
                </c:pt>
                <c:pt idx="34">
                  <c:v>35735</c:v>
                </c:pt>
                <c:pt idx="35">
                  <c:v>35765</c:v>
                </c:pt>
                <c:pt idx="36">
                  <c:v>35796</c:v>
                </c:pt>
                <c:pt idx="37">
                  <c:v>35827</c:v>
                </c:pt>
                <c:pt idx="38">
                  <c:v>35855</c:v>
                </c:pt>
                <c:pt idx="39">
                  <c:v>35886</c:v>
                </c:pt>
                <c:pt idx="40">
                  <c:v>35916</c:v>
                </c:pt>
                <c:pt idx="41">
                  <c:v>35947</c:v>
                </c:pt>
                <c:pt idx="42">
                  <c:v>35977</c:v>
                </c:pt>
                <c:pt idx="43">
                  <c:v>36008</c:v>
                </c:pt>
                <c:pt idx="44">
                  <c:v>36039</c:v>
                </c:pt>
                <c:pt idx="45">
                  <c:v>36069</c:v>
                </c:pt>
                <c:pt idx="46">
                  <c:v>36100</c:v>
                </c:pt>
                <c:pt idx="47">
                  <c:v>36130</c:v>
                </c:pt>
                <c:pt idx="48">
                  <c:v>36161</c:v>
                </c:pt>
                <c:pt idx="49">
                  <c:v>36192</c:v>
                </c:pt>
                <c:pt idx="50">
                  <c:v>36220</c:v>
                </c:pt>
                <c:pt idx="51">
                  <c:v>36251</c:v>
                </c:pt>
                <c:pt idx="52">
                  <c:v>36281</c:v>
                </c:pt>
                <c:pt idx="53">
                  <c:v>36312</c:v>
                </c:pt>
                <c:pt idx="54">
                  <c:v>36342</c:v>
                </c:pt>
                <c:pt idx="55">
                  <c:v>36373</c:v>
                </c:pt>
                <c:pt idx="56">
                  <c:v>36404</c:v>
                </c:pt>
                <c:pt idx="57">
                  <c:v>36434</c:v>
                </c:pt>
                <c:pt idx="58">
                  <c:v>36465</c:v>
                </c:pt>
                <c:pt idx="59">
                  <c:v>36495</c:v>
                </c:pt>
                <c:pt idx="60">
                  <c:v>36526</c:v>
                </c:pt>
                <c:pt idx="61">
                  <c:v>36557</c:v>
                </c:pt>
                <c:pt idx="62">
                  <c:v>36586</c:v>
                </c:pt>
                <c:pt idx="63">
                  <c:v>36617</c:v>
                </c:pt>
                <c:pt idx="64">
                  <c:v>36647</c:v>
                </c:pt>
                <c:pt idx="65">
                  <c:v>36678</c:v>
                </c:pt>
                <c:pt idx="66">
                  <c:v>36708</c:v>
                </c:pt>
                <c:pt idx="67">
                  <c:v>36739</c:v>
                </c:pt>
                <c:pt idx="68">
                  <c:v>36770</c:v>
                </c:pt>
                <c:pt idx="69">
                  <c:v>36800</c:v>
                </c:pt>
                <c:pt idx="70">
                  <c:v>36831</c:v>
                </c:pt>
                <c:pt idx="71">
                  <c:v>36861</c:v>
                </c:pt>
                <c:pt idx="72">
                  <c:v>36892</c:v>
                </c:pt>
                <c:pt idx="73">
                  <c:v>36923</c:v>
                </c:pt>
                <c:pt idx="74">
                  <c:v>36951</c:v>
                </c:pt>
                <c:pt idx="75">
                  <c:v>36982</c:v>
                </c:pt>
                <c:pt idx="76">
                  <c:v>37012</c:v>
                </c:pt>
                <c:pt idx="77">
                  <c:v>37043</c:v>
                </c:pt>
                <c:pt idx="78">
                  <c:v>37073</c:v>
                </c:pt>
                <c:pt idx="79">
                  <c:v>37104</c:v>
                </c:pt>
                <c:pt idx="80">
                  <c:v>37135</c:v>
                </c:pt>
                <c:pt idx="81">
                  <c:v>37165</c:v>
                </c:pt>
                <c:pt idx="82">
                  <c:v>37196</c:v>
                </c:pt>
                <c:pt idx="83">
                  <c:v>37226</c:v>
                </c:pt>
                <c:pt idx="84">
                  <c:v>37257</c:v>
                </c:pt>
                <c:pt idx="85">
                  <c:v>37288</c:v>
                </c:pt>
                <c:pt idx="86">
                  <c:v>37316</c:v>
                </c:pt>
                <c:pt idx="87">
                  <c:v>37347</c:v>
                </c:pt>
                <c:pt idx="88">
                  <c:v>37377</c:v>
                </c:pt>
                <c:pt idx="89">
                  <c:v>37408</c:v>
                </c:pt>
                <c:pt idx="90">
                  <c:v>37438</c:v>
                </c:pt>
                <c:pt idx="91">
                  <c:v>37469</c:v>
                </c:pt>
                <c:pt idx="92">
                  <c:v>37500</c:v>
                </c:pt>
                <c:pt idx="93">
                  <c:v>37530</c:v>
                </c:pt>
                <c:pt idx="94">
                  <c:v>37561</c:v>
                </c:pt>
                <c:pt idx="95">
                  <c:v>37591</c:v>
                </c:pt>
                <c:pt idx="96">
                  <c:v>37622</c:v>
                </c:pt>
                <c:pt idx="97">
                  <c:v>37653</c:v>
                </c:pt>
                <c:pt idx="98">
                  <c:v>37681</c:v>
                </c:pt>
                <c:pt idx="99">
                  <c:v>37712</c:v>
                </c:pt>
                <c:pt idx="100">
                  <c:v>37742</c:v>
                </c:pt>
                <c:pt idx="101">
                  <c:v>37773</c:v>
                </c:pt>
                <c:pt idx="102">
                  <c:v>37803</c:v>
                </c:pt>
                <c:pt idx="103">
                  <c:v>37834</c:v>
                </c:pt>
                <c:pt idx="104">
                  <c:v>37865</c:v>
                </c:pt>
                <c:pt idx="105">
                  <c:v>37895</c:v>
                </c:pt>
                <c:pt idx="106">
                  <c:v>37926</c:v>
                </c:pt>
                <c:pt idx="107">
                  <c:v>37956</c:v>
                </c:pt>
                <c:pt idx="108">
                  <c:v>37987</c:v>
                </c:pt>
                <c:pt idx="109">
                  <c:v>38018</c:v>
                </c:pt>
                <c:pt idx="110">
                  <c:v>38047</c:v>
                </c:pt>
                <c:pt idx="111">
                  <c:v>38078</c:v>
                </c:pt>
                <c:pt idx="112">
                  <c:v>38108</c:v>
                </c:pt>
                <c:pt idx="113">
                  <c:v>38139</c:v>
                </c:pt>
                <c:pt idx="114">
                  <c:v>38169</c:v>
                </c:pt>
                <c:pt idx="115">
                  <c:v>38200</c:v>
                </c:pt>
                <c:pt idx="116">
                  <c:v>38231</c:v>
                </c:pt>
                <c:pt idx="117">
                  <c:v>38261</c:v>
                </c:pt>
                <c:pt idx="118">
                  <c:v>38292</c:v>
                </c:pt>
                <c:pt idx="119">
                  <c:v>38322</c:v>
                </c:pt>
                <c:pt idx="120">
                  <c:v>38353</c:v>
                </c:pt>
                <c:pt idx="121">
                  <c:v>38384</c:v>
                </c:pt>
                <c:pt idx="122">
                  <c:v>38412</c:v>
                </c:pt>
                <c:pt idx="123">
                  <c:v>38443</c:v>
                </c:pt>
                <c:pt idx="124">
                  <c:v>38473</c:v>
                </c:pt>
                <c:pt idx="125">
                  <c:v>38504</c:v>
                </c:pt>
                <c:pt idx="126">
                  <c:v>38534</c:v>
                </c:pt>
                <c:pt idx="127">
                  <c:v>38565</c:v>
                </c:pt>
                <c:pt idx="128">
                  <c:v>38596</c:v>
                </c:pt>
                <c:pt idx="129">
                  <c:v>38626</c:v>
                </c:pt>
                <c:pt idx="130">
                  <c:v>38657</c:v>
                </c:pt>
                <c:pt idx="131">
                  <c:v>38687</c:v>
                </c:pt>
                <c:pt idx="132">
                  <c:v>38718</c:v>
                </c:pt>
                <c:pt idx="133">
                  <c:v>38749</c:v>
                </c:pt>
                <c:pt idx="134">
                  <c:v>38777</c:v>
                </c:pt>
                <c:pt idx="135">
                  <c:v>38808</c:v>
                </c:pt>
                <c:pt idx="136">
                  <c:v>38838</c:v>
                </c:pt>
                <c:pt idx="137">
                  <c:v>38869</c:v>
                </c:pt>
                <c:pt idx="138">
                  <c:v>38899</c:v>
                </c:pt>
                <c:pt idx="139">
                  <c:v>38930</c:v>
                </c:pt>
                <c:pt idx="140">
                  <c:v>38961</c:v>
                </c:pt>
                <c:pt idx="141">
                  <c:v>38991</c:v>
                </c:pt>
                <c:pt idx="142">
                  <c:v>39022</c:v>
                </c:pt>
                <c:pt idx="143">
                  <c:v>39052</c:v>
                </c:pt>
                <c:pt idx="144">
                  <c:v>39083</c:v>
                </c:pt>
                <c:pt idx="145">
                  <c:v>39114</c:v>
                </c:pt>
                <c:pt idx="146">
                  <c:v>39142</c:v>
                </c:pt>
                <c:pt idx="147">
                  <c:v>39173</c:v>
                </c:pt>
                <c:pt idx="148">
                  <c:v>39203</c:v>
                </c:pt>
                <c:pt idx="149">
                  <c:v>39234</c:v>
                </c:pt>
                <c:pt idx="150">
                  <c:v>39264</c:v>
                </c:pt>
                <c:pt idx="151">
                  <c:v>39295</c:v>
                </c:pt>
                <c:pt idx="152">
                  <c:v>39326</c:v>
                </c:pt>
                <c:pt idx="153">
                  <c:v>39356</c:v>
                </c:pt>
                <c:pt idx="154">
                  <c:v>39387</c:v>
                </c:pt>
                <c:pt idx="155">
                  <c:v>39417</c:v>
                </c:pt>
                <c:pt idx="156">
                  <c:v>39448</c:v>
                </c:pt>
                <c:pt idx="157">
                  <c:v>39479</c:v>
                </c:pt>
                <c:pt idx="158">
                  <c:v>39508</c:v>
                </c:pt>
                <c:pt idx="159">
                  <c:v>39539</c:v>
                </c:pt>
                <c:pt idx="160">
                  <c:v>39569</c:v>
                </c:pt>
                <c:pt idx="161">
                  <c:v>39600</c:v>
                </c:pt>
                <c:pt idx="162">
                  <c:v>39630</c:v>
                </c:pt>
                <c:pt idx="163">
                  <c:v>39661</c:v>
                </c:pt>
                <c:pt idx="164">
                  <c:v>39692</c:v>
                </c:pt>
                <c:pt idx="165">
                  <c:v>39722</c:v>
                </c:pt>
                <c:pt idx="166">
                  <c:v>39753</c:v>
                </c:pt>
                <c:pt idx="167">
                  <c:v>39783</c:v>
                </c:pt>
                <c:pt idx="168">
                  <c:v>39814</c:v>
                </c:pt>
                <c:pt idx="169">
                  <c:v>39845</c:v>
                </c:pt>
                <c:pt idx="170">
                  <c:v>39873</c:v>
                </c:pt>
                <c:pt idx="171">
                  <c:v>39904</c:v>
                </c:pt>
                <c:pt idx="172">
                  <c:v>39934</c:v>
                </c:pt>
                <c:pt idx="173">
                  <c:v>39965</c:v>
                </c:pt>
                <c:pt idx="174">
                  <c:v>39995</c:v>
                </c:pt>
                <c:pt idx="175">
                  <c:v>40026</c:v>
                </c:pt>
                <c:pt idx="176">
                  <c:v>40057</c:v>
                </c:pt>
                <c:pt idx="177">
                  <c:v>40087</c:v>
                </c:pt>
                <c:pt idx="178">
                  <c:v>40118</c:v>
                </c:pt>
                <c:pt idx="179">
                  <c:v>40148</c:v>
                </c:pt>
                <c:pt idx="180">
                  <c:v>40179</c:v>
                </c:pt>
                <c:pt idx="181">
                  <c:v>40210</c:v>
                </c:pt>
                <c:pt idx="182">
                  <c:v>40238</c:v>
                </c:pt>
                <c:pt idx="183">
                  <c:v>40269</c:v>
                </c:pt>
                <c:pt idx="184">
                  <c:v>40299</c:v>
                </c:pt>
                <c:pt idx="185">
                  <c:v>40330</c:v>
                </c:pt>
                <c:pt idx="186">
                  <c:v>40360</c:v>
                </c:pt>
                <c:pt idx="187">
                  <c:v>40391</c:v>
                </c:pt>
                <c:pt idx="188">
                  <c:v>40422</c:v>
                </c:pt>
                <c:pt idx="189">
                  <c:v>40452</c:v>
                </c:pt>
                <c:pt idx="190">
                  <c:v>40483</c:v>
                </c:pt>
                <c:pt idx="191">
                  <c:v>40513</c:v>
                </c:pt>
                <c:pt idx="192">
                  <c:v>40544</c:v>
                </c:pt>
                <c:pt idx="193">
                  <c:v>40575</c:v>
                </c:pt>
                <c:pt idx="194">
                  <c:v>40603</c:v>
                </c:pt>
                <c:pt idx="195">
                  <c:v>40634</c:v>
                </c:pt>
                <c:pt idx="196">
                  <c:v>40664</c:v>
                </c:pt>
                <c:pt idx="197">
                  <c:v>40695</c:v>
                </c:pt>
                <c:pt idx="198">
                  <c:v>40725</c:v>
                </c:pt>
                <c:pt idx="199">
                  <c:v>40756</c:v>
                </c:pt>
                <c:pt idx="200">
                  <c:v>40787</c:v>
                </c:pt>
                <c:pt idx="201">
                  <c:v>40817</c:v>
                </c:pt>
                <c:pt idx="202">
                  <c:v>40848</c:v>
                </c:pt>
                <c:pt idx="203">
                  <c:v>40878</c:v>
                </c:pt>
                <c:pt idx="204">
                  <c:v>40909</c:v>
                </c:pt>
                <c:pt idx="205">
                  <c:v>40940</c:v>
                </c:pt>
                <c:pt idx="206">
                  <c:v>40969</c:v>
                </c:pt>
                <c:pt idx="207">
                  <c:v>41000</c:v>
                </c:pt>
                <c:pt idx="208">
                  <c:v>41030</c:v>
                </c:pt>
                <c:pt idx="209">
                  <c:v>41061</c:v>
                </c:pt>
                <c:pt idx="210">
                  <c:v>41091</c:v>
                </c:pt>
                <c:pt idx="211">
                  <c:v>41122</c:v>
                </c:pt>
                <c:pt idx="212">
                  <c:v>41153</c:v>
                </c:pt>
                <c:pt idx="213">
                  <c:v>41183</c:v>
                </c:pt>
                <c:pt idx="214">
                  <c:v>41214</c:v>
                </c:pt>
                <c:pt idx="215">
                  <c:v>41244</c:v>
                </c:pt>
                <c:pt idx="216">
                  <c:v>41275</c:v>
                </c:pt>
                <c:pt idx="217">
                  <c:v>41306</c:v>
                </c:pt>
                <c:pt idx="218">
                  <c:v>41334</c:v>
                </c:pt>
                <c:pt idx="219">
                  <c:v>41365</c:v>
                </c:pt>
                <c:pt idx="220">
                  <c:v>41395</c:v>
                </c:pt>
                <c:pt idx="221">
                  <c:v>41426</c:v>
                </c:pt>
                <c:pt idx="222">
                  <c:v>41456</c:v>
                </c:pt>
                <c:pt idx="223">
                  <c:v>41487</c:v>
                </c:pt>
                <c:pt idx="224">
                  <c:v>41518</c:v>
                </c:pt>
                <c:pt idx="225">
                  <c:v>41548</c:v>
                </c:pt>
                <c:pt idx="226">
                  <c:v>41579</c:v>
                </c:pt>
                <c:pt idx="227">
                  <c:v>41609</c:v>
                </c:pt>
                <c:pt idx="228">
                  <c:v>41640</c:v>
                </c:pt>
                <c:pt idx="229">
                  <c:v>41671</c:v>
                </c:pt>
                <c:pt idx="230">
                  <c:v>41699</c:v>
                </c:pt>
                <c:pt idx="231">
                  <c:v>41730</c:v>
                </c:pt>
                <c:pt idx="232">
                  <c:v>41760</c:v>
                </c:pt>
                <c:pt idx="233">
                  <c:v>41791</c:v>
                </c:pt>
                <c:pt idx="234">
                  <c:v>41821</c:v>
                </c:pt>
                <c:pt idx="235">
                  <c:v>41852</c:v>
                </c:pt>
                <c:pt idx="236">
                  <c:v>41883</c:v>
                </c:pt>
                <c:pt idx="237">
                  <c:v>41913</c:v>
                </c:pt>
                <c:pt idx="238">
                  <c:v>41944</c:v>
                </c:pt>
                <c:pt idx="239">
                  <c:v>41974</c:v>
                </c:pt>
                <c:pt idx="240">
                  <c:v>42005</c:v>
                </c:pt>
                <c:pt idx="241">
                  <c:v>42036</c:v>
                </c:pt>
                <c:pt idx="242">
                  <c:v>42064</c:v>
                </c:pt>
                <c:pt idx="243">
                  <c:v>42095</c:v>
                </c:pt>
                <c:pt idx="244">
                  <c:v>42125</c:v>
                </c:pt>
                <c:pt idx="245">
                  <c:v>42156</c:v>
                </c:pt>
                <c:pt idx="246">
                  <c:v>42186</c:v>
                </c:pt>
                <c:pt idx="247">
                  <c:v>42217</c:v>
                </c:pt>
                <c:pt idx="248">
                  <c:v>42248</c:v>
                </c:pt>
                <c:pt idx="249">
                  <c:v>42278</c:v>
                </c:pt>
                <c:pt idx="250">
                  <c:v>42309</c:v>
                </c:pt>
                <c:pt idx="251">
                  <c:v>42339</c:v>
                </c:pt>
                <c:pt idx="252">
                  <c:v>42370</c:v>
                </c:pt>
                <c:pt idx="253">
                  <c:v>42401</c:v>
                </c:pt>
                <c:pt idx="254">
                  <c:v>42430</c:v>
                </c:pt>
                <c:pt idx="255">
                  <c:v>42461</c:v>
                </c:pt>
                <c:pt idx="256">
                  <c:v>42491</c:v>
                </c:pt>
                <c:pt idx="257">
                  <c:v>42522</c:v>
                </c:pt>
                <c:pt idx="258">
                  <c:v>42552</c:v>
                </c:pt>
                <c:pt idx="259">
                  <c:v>42583</c:v>
                </c:pt>
                <c:pt idx="260">
                  <c:v>42614</c:v>
                </c:pt>
                <c:pt idx="261">
                  <c:v>42644</c:v>
                </c:pt>
                <c:pt idx="262">
                  <c:v>42675</c:v>
                </c:pt>
                <c:pt idx="263">
                  <c:v>42705</c:v>
                </c:pt>
                <c:pt idx="264">
                  <c:v>42736</c:v>
                </c:pt>
              </c:numCache>
            </c:numRef>
          </c:cat>
          <c:val>
            <c:numRef>
              <c:f>Naïves!$B$2:$B$266</c:f>
              <c:numCache>
                <c:formatCode>General</c:formatCode>
                <c:ptCount val="265"/>
                <c:pt idx="0">
                  <c:v>74435.760519999996</c:v>
                </c:pt>
                <c:pt idx="1">
                  <c:v>72777.937089999905</c:v>
                </c:pt>
                <c:pt idx="2">
                  <c:v>73896.842040000003</c:v>
                </c:pt>
                <c:pt idx="3">
                  <c:v>74455.287540000005</c:v>
                </c:pt>
                <c:pt idx="4">
                  <c:v>75432.027860000002</c:v>
                </c:pt>
                <c:pt idx="5">
                  <c:v>75606.245009999999</c:v>
                </c:pt>
                <c:pt idx="6">
                  <c:v>75984.240789999996</c:v>
                </c:pt>
                <c:pt idx="7">
                  <c:v>75529.344879999902</c:v>
                </c:pt>
                <c:pt idx="8">
                  <c:v>74940.808720000001</c:v>
                </c:pt>
                <c:pt idx="9">
                  <c:v>74302.080300000001</c:v>
                </c:pt>
                <c:pt idx="10">
                  <c:v>74117.790869999997</c:v>
                </c:pt>
                <c:pt idx="11">
                  <c:v>75177.556879999902</c:v>
                </c:pt>
                <c:pt idx="12">
                  <c:v>75341.923479999998</c:v>
                </c:pt>
                <c:pt idx="13">
                  <c:v>76086.636629999994</c:v>
                </c:pt>
                <c:pt idx="14">
                  <c:v>75690.646540000002</c:v>
                </c:pt>
                <c:pt idx="15">
                  <c:v>76767.25318</c:v>
                </c:pt>
                <c:pt idx="16">
                  <c:v>77214.87861</c:v>
                </c:pt>
                <c:pt idx="17">
                  <c:v>78138.844039999996</c:v>
                </c:pt>
                <c:pt idx="18">
                  <c:v>78798.974759999997</c:v>
                </c:pt>
                <c:pt idx="19">
                  <c:v>79058.303400000004</c:v>
                </c:pt>
                <c:pt idx="20">
                  <c:v>79752.07101</c:v>
                </c:pt>
                <c:pt idx="21">
                  <c:v>79504.425010000006</c:v>
                </c:pt>
                <c:pt idx="22">
                  <c:v>80223.971089999905</c:v>
                </c:pt>
                <c:pt idx="23">
                  <c:v>81416.764410000003</c:v>
                </c:pt>
                <c:pt idx="24">
                  <c:v>83065.736409999998</c:v>
                </c:pt>
                <c:pt idx="25">
                  <c:v>83579.432969999994</c:v>
                </c:pt>
                <c:pt idx="26">
                  <c:v>84575.767819999994</c:v>
                </c:pt>
                <c:pt idx="27">
                  <c:v>86087.555999999997</c:v>
                </c:pt>
                <c:pt idx="28">
                  <c:v>88543.683269999994</c:v>
                </c:pt>
                <c:pt idx="29">
                  <c:v>89231.144620000006</c:v>
                </c:pt>
                <c:pt idx="30">
                  <c:v>92128.631959999999</c:v>
                </c:pt>
                <c:pt idx="31">
                  <c:v>92120.054109999997</c:v>
                </c:pt>
                <c:pt idx="32">
                  <c:v>94180.404339999994</c:v>
                </c:pt>
                <c:pt idx="33">
                  <c:v>93917.860079999999</c:v>
                </c:pt>
                <c:pt idx="34">
                  <c:v>95033.863929999905</c:v>
                </c:pt>
                <c:pt idx="35">
                  <c:v>96862.905719999995</c:v>
                </c:pt>
                <c:pt idx="36">
                  <c:v>97913.842879999997</c:v>
                </c:pt>
                <c:pt idx="37">
                  <c:v>96944.162679999994</c:v>
                </c:pt>
                <c:pt idx="38">
                  <c:v>98933.93879</c:v>
                </c:pt>
                <c:pt idx="39">
                  <c:v>101286.8198</c:v>
                </c:pt>
                <c:pt idx="40">
                  <c:v>101077.46829999999</c:v>
                </c:pt>
                <c:pt idx="41">
                  <c:v>102890.7686</c:v>
                </c:pt>
                <c:pt idx="42">
                  <c:v>104367.78079999999</c:v>
                </c:pt>
                <c:pt idx="43">
                  <c:v>104077.53260000001</c:v>
                </c:pt>
                <c:pt idx="44">
                  <c:v>104611.35159999999</c:v>
                </c:pt>
                <c:pt idx="45">
                  <c:v>104179.24980000001</c:v>
                </c:pt>
                <c:pt idx="46">
                  <c:v>104259.4976</c:v>
                </c:pt>
                <c:pt idx="47">
                  <c:v>104784.92570000001</c:v>
                </c:pt>
                <c:pt idx="48">
                  <c:v>105695.3248</c:v>
                </c:pt>
                <c:pt idx="49">
                  <c:v>105273.2534</c:v>
                </c:pt>
                <c:pt idx="50">
                  <c:v>107397.63400000001</c:v>
                </c:pt>
                <c:pt idx="51">
                  <c:v>109621.2203</c:v>
                </c:pt>
                <c:pt idx="52">
                  <c:v>111215.70789999999</c:v>
                </c:pt>
                <c:pt idx="53">
                  <c:v>113318.7026</c:v>
                </c:pt>
                <c:pt idx="54">
                  <c:v>117032.6045</c:v>
                </c:pt>
                <c:pt idx="55">
                  <c:v>119357.85619999999</c:v>
                </c:pt>
                <c:pt idx="56">
                  <c:v>122610.84540000001</c:v>
                </c:pt>
                <c:pt idx="57">
                  <c:v>123001.7034</c:v>
                </c:pt>
                <c:pt idx="58">
                  <c:v>125792.49490000001</c:v>
                </c:pt>
                <c:pt idx="59">
                  <c:v>127917.77159999999</c:v>
                </c:pt>
                <c:pt idx="60">
                  <c:v>130410.6112</c:v>
                </c:pt>
                <c:pt idx="61">
                  <c:v>132705.3806</c:v>
                </c:pt>
                <c:pt idx="62">
                  <c:v>134286.0932</c:v>
                </c:pt>
                <c:pt idx="63">
                  <c:v>140670.2726</c:v>
                </c:pt>
                <c:pt idx="64">
                  <c:v>140861.84409999999</c:v>
                </c:pt>
                <c:pt idx="65">
                  <c:v>143541.88440000001</c:v>
                </c:pt>
                <c:pt idx="66">
                  <c:v>146228.2058</c:v>
                </c:pt>
                <c:pt idx="67">
                  <c:v>147284.26360000001</c:v>
                </c:pt>
                <c:pt idx="68">
                  <c:v>147316.43979999999</c:v>
                </c:pt>
                <c:pt idx="69">
                  <c:v>145625.95319999999</c:v>
                </c:pt>
                <c:pt idx="70">
                  <c:v>147666.32509999999</c:v>
                </c:pt>
                <c:pt idx="71">
                  <c:v>147483.0454</c:v>
                </c:pt>
                <c:pt idx="72">
                  <c:v>149543.2598</c:v>
                </c:pt>
                <c:pt idx="73">
                  <c:v>149776.33799999999</c:v>
                </c:pt>
                <c:pt idx="74">
                  <c:v>150941.3523</c:v>
                </c:pt>
                <c:pt idx="75">
                  <c:v>152865.48009999999</c:v>
                </c:pt>
                <c:pt idx="76">
                  <c:v>157155.97080000001</c:v>
                </c:pt>
                <c:pt idx="77">
                  <c:v>158760.1771</c:v>
                </c:pt>
                <c:pt idx="78">
                  <c:v>161122.27789999999</c:v>
                </c:pt>
                <c:pt idx="79">
                  <c:v>164628.36009999999</c:v>
                </c:pt>
                <c:pt idx="80">
                  <c:v>164820.3474</c:v>
                </c:pt>
                <c:pt idx="81">
                  <c:v>166189.35209999999</c:v>
                </c:pt>
                <c:pt idx="82">
                  <c:v>167213.83989999999</c:v>
                </c:pt>
                <c:pt idx="83">
                  <c:v>167692.75159999999</c:v>
                </c:pt>
                <c:pt idx="84">
                  <c:v>169840.66320000001</c:v>
                </c:pt>
                <c:pt idx="85">
                  <c:v>170501.56570000001</c:v>
                </c:pt>
                <c:pt idx="86">
                  <c:v>172748.95680000001</c:v>
                </c:pt>
                <c:pt idx="87">
                  <c:v>178217.52129999999</c:v>
                </c:pt>
                <c:pt idx="88">
                  <c:v>182805.26070000001</c:v>
                </c:pt>
                <c:pt idx="89">
                  <c:v>186038.32339999999</c:v>
                </c:pt>
                <c:pt idx="90">
                  <c:v>191162.18830000001</c:v>
                </c:pt>
                <c:pt idx="91">
                  <c:v>195333.11989999999</c:v>
                </c:pt>
                <c:pt idx="92">
                  <c:v>197044.8486</c:v>
                </c:pt>
                <c:pt idx="93">
                  <c:v>199092.36970000001</c:v>
                </c:pt>
                <c:pt idx="94">
                  <c:v>202526.78279999999</c:v>
                </c:pt>
                <c:pt idx="95">
                  <c:v>203437.4467</c:v>
                </c:pt>
                <c:pt idx="96">
                  <c:v>207162.34</c:v>
                </c:pt>
                <c:pt idx="97">
                  <c:v>206464.2219</c:v>
                </c:pt>
                <c:pt idx="98">
                  <c:v>205573.11240000001</c:v>
                </c:pt>
                <c:pt idx="99">
                  <c:v>207953.35949999999</c:v>
                </c:pt>
                <c:pt idx="100">
                  <c:v>210582.56330000001</c:v>
                </c:pt>
                <c:pt idx="101">
                  <c:v>208940.77840000001</c:v>
                </c:pt>
                <c:pt idx="102">
                  <c:v>213806.4541</c:v>
                </c:pt>
                <c:pt idx="103">
                  <c:v>212692.16699999999</c:v>
                </c:pt>
                <c:pt idx="104">
                  <c:v>212900.6703</c:v>
                </c:pt>
                <c:pt idx="105">
                  <c:v>214607.8143</c:v>
                </c:pt>
                <c:pt idx="106">
                  <c:v>215556.1606</c:v>
                </c:pt>
                <c:pt idx="107">
                  <c:v>216971.41740000001</c:v>
                </c:pt>
                <c:pt idx="108">
                  <c:v>218855.45749999999</c:v>
                </c:pt>
                <c:pt idx="109">
                  <c:v>219803.60630000001</c:v>
                </c:pt>
                <c:pt idx="110">
                  <c:v>221323.7542</c:v>
                </c:pt>
                <c:pt idx="111">
                  <c:v>225862.7176</c:v>
                </c:pt>
                <c:pt idx="112">
                  <c:v>227330.31450000001</c:v>
                </c:pt>
                <c:pt idx="113">
                  <c:v>230156.32010000001</c:v>
                </c:pt>
                <c:pt idx="114">
                  <c:v>233876.85579999999</c:v>
                </c:pt>
                <c:pt idx="115">
                  <c:v>234835.52600000001</c:v>
                </c:pt>
                <c:pt idx="116">
                  <c:v>234133.62590000001</c:v>
                </c:pt>
                <c:pt idx="117">
                  <c:v>232287.07199999999</c:v>
                </c:pt>
                <c:pt idx="118">
                  <c:v>234718.22089999999</c:v>
                </c:pt>
                <c:pt idx="119">
                  <c:v>230184.96739999999</c:v>
                </c:pt>
                <c:pt idx="120">
                  <c:v>232422.1606</c:v>
                </c:pt>
                <c:pt idx="121">
                  <c:v>231321.10089999999</c:v>
                </c:pt>
                <c:pt idx="122">
                  <c:v>231263.1991</c:v>
                </c:pt>
                <c:pt idx="123">
                  <c:v>235367.2452</c:v>
                </c:pt>
                <c:pt idx="124">
                  <c:v>235685.16279999999</c:v>
                </c:pt>
                <c:pt idx="125">
                  <c:v>235898.83369999999</c:v>
                </c:pt>
                <c:pt idx="126">
                  <c:v>237871.61259999999</c:v>
                </c:pt>
                <c:pt idx="127">
                  <c:v>237971.1048</c:v>
                </c:pt>
                <c:pt idx="128">
                  <c:v>236915.5232</c:v>
                </c:pt>
                <c:pt idx="129">
                  <c:v>234297.86559999999</c:v>
                </c:pt>
                <c:pt idx="130">
                  <c:v>236560.7683</c:v>
                </c:pt>
                <c:pt idx="131">
                  <c:v>238376.65280000001</c:v>
                </c:pt>
                <c:pt idx="132">
                  <c:v>239845.53090000001</c:v>
                </c:pt>
                <c:pt idx="133">
                  <c:v>239114.9725</c:v>
                </c:pt>
                <c:pt idx="134">
                  <c:v>241380.3315</c:v>
                </c:pt>
                <c:pt idx="135">
                  <c:v>245474.41529999999</c:v>
                </c:pt>
                <c:pt idx="136">
                  <c:v>247591.14739999999</c:v>
                </c:pt>
                <c:pt idx="137">
                  <c:v>251417.4307</c:v>
                </c:pt>
                <c:pt idx="138">
                  <c:v>253882.74059999999</c:v>
                </c:pt>
                <c:pt idx="139">
                  <c:v>256703.7586</c:v>
                </c:pt>
                <c:pt idx="140">
                  <c:v>257541.46520000001</c:v>
                </c:pt>
                <c:pt idx="141">
                  <c:v>259114.59950000001</c:v>
                </c:pt>
                <c:pt idx="142">
                  <c:v>258813.55290000001</c:v>
                </c:pt>
                <c:pt idx="143">
                  <c:v>264494.18560000003</c:v>
                </c:pt>
                <c:pt idx="144">
                  <c:v>267658.3296</c:v>
                </c:pt>
                <c:pt idx="145">
                  <c:v>270779.81630000001</c:v>
                </c:pt>
                <c:pt idx="146">
                  <c:v>273479.20500000002</c:v>
                </c:pt>
                <c:pt idx="147">
                  <c:v>278805.0539</c:v>
                </c:pt>
                <c:pt idx="148">
                  <c:v>282726.25309999997</c:v>
                </c:pt>
                <c:pt idx="149">
                  <c:v>285957.50569999998</c:v>
                </c:pt>
                <c:pt idx="150">
                  <c:v>295693.65820000001</c:v>
                </c:pt>
                <c:pt idx="151">
                  <c:v>297653.41840000002</c:v>
                </c:pt>
                <c:pt idx="152">
                  <c:v>298413.8077</c:v>
                </c:pt>
                <c:pt idx="153">
                  <c:v>298559.07290000003</c:v>
                </c:pt>
                <c:pt idx="154">
                  <c:v>297647.72759999998</c:v>
                </c:pt>
                <c:pt idx="155">
                  <c:v>297994.33799999999</c:v>
                </c:pt>
                <c:pt idx="156">
                  <c:v>298596.41279999999</c:v>
                </c:pt>
                <c:pt idx="157">
                  <c:v>295700.44410000002</c:v>
                </c:pt>
                <c:pt idx="158">
                  <c:v>293604.54330000002</c:v>
                </c:pt>
                <c:pt idx="159">
                  <c:v>294346.27289999998</c:v>
                </c:pt>
                <c:pt idx="160">
                  <c:v>295163.32659999997</c:v>
                </c:pt>
                <c:pt idx="161">
                  <c:v>290100.48629999999</c:v>
                </c:pt>
                <c:pt idx="162">
                  <c:v>290261.0368</c:v>
                </c:pt>
                <c:pt idx="163">
                  <c:v>281721.4203</c:v>
                </c:pt>
                <c:pt idx="164">
                  <c:v>276486.60220000002</c:v>
                </c:pt>
                <c:pt idx="165">
                  <c:v>266999.05109999998</c:v>
                </c:pt>
                <c:pt idx="166">
                  <c:v>258647.49780000001</c:v>
                </c:pt>
                <c:pt idx="167">
                  <c:v>253881.05100000001</c:v>
                </c:pt>
                <c:pt idx="168">
                  <c:v>253092.6023</c:v>
                </c:pt>
                <c:pt idx="169">
                  <c:v>249846.62280000001</c:v>
                </c:pt>
                <c:pt idx="170">
                  <c:v>247263.973</c:v>
                </c:pt>
                <c:pt idx="171">
                  <c:v>245350.74969999999</c:v>
                </c:pt>
                <c:pt idx="172">
                  <c:v>249991.25279999999</c:v>
                </c:pt>
                <c:pt idx="173">
                  <c:v>253595.924</c:v>
                </c:pt>
                <c:pt idx="174">
                  <c:v>259792.6214</c:v>
                </c:pt>
                <c:pt idx="175">
                  <c:v>262075.54730000001</c:v>
                </c:pt>
                <c:pt idx="176">
                  <c:v>267500.92229999998</c:v>
                </c:pt>
                <c:pt idx="177">
                  <c:v>268780.20510000002</c:v>
                </c:pt>
                <c:pt idx="178">
                  <c:v>266836.52679999999</c:v>
                </c:pt>
                <c:pt idx="179">
                  <c:v>270118.13050000003</c:v>
                </c:pt>
                <c:pt idx="180">
                  <c:v>279724</c:v>
                </c:pt>
                <c:pt idx="181">
                  <c:v>278753.42810000002</c:v>
                </c:pt>
                <c:pt idx="182">
                  <c:v>280472.15169999999</c:v>
                </c:pt>
                <c:pt idx="183">
                  <c:v>281981.01280000003</c:v>
                </c:pt>
                <c:pt idx="184">
                  <c:v>281762.24570000003</c:v>
                </c:pt>
                <c:pt idx="185">
                  <c:v>284540.74489999999</c:v>
                </c:pt>
                <c:pt idx="186">
                  <c:v>292771.73009999999</c:v>
                </c:pt>
                <c:pt idx="187">
                  <c:v>290645.87719999999</c:v>
                </c:pt>
                <c:pt idx="188">
                  <c:v>290093.06459999998</c:v>
                </c:pt>
                <c:pt idx="189">
                  <c:v>286130.67119999998</c:v>
                </c:pt>
                <c:pt idx="190">
                  <c:v>282289.53619999997</c:v>
                </c:pt>
                <c:pt idx="191">
                  <c:v>285353.07410000003</c:v>
                </c:pt>
                <c:pt idx="192">
                  <c:v>287982.88819999999</c:v>
                </c:pt>
                <c:pt idx="193">
                  <c:v>285226.72289999999</c:v>
                </c:pt>
                <c:pt idx="194">
                  <c:v>287091.9424</c:v>
                </c:pt>
                <c:pt idx="195">
                  <c:v>293992.50189999997</c:v>
                </c:pt>
                <c:pt idx="196">
                  <c:v>284721.75099999999</c:v>
                </c:pt>
                <c:pt idx="197">
                  <c:v>285905.9657</c:v>
                </c:pt>
                <c:pt idx="198">
                  <c:v>295843.21590000001</c:v>
                </c:pt>
                <c:pt idx="199">
                  <c:v>294902.9068</c:v>
                </c:pt>
                <c:pt idx="200">
                  <c:v>295358.08309999999</c:v>
                </c:pt>
                <c:pt idx="201">
                  <c:v>292266.58549999999</c:v>
                </c:pt>
                <c:pt idx="202">
                  <c:v>291036.30359999998</c:v>
                </c:pt>
                <c:pt idx="203">
                  <c:v>292284.09879999998</c:v>
                </c:pt>
                <c:pt idx="204">
                  <c:v>294360.43979999999</c:v>
                </c:pt>
                <c:pt idx="205">
                  <c:v>292381.4559</c:v>
                </c:pt>
                <c:pt idx="206">
                  <c:v>290378.61080000002</c:v>
                </c:pt>
                <c:pt idx="207">
                  <c:v>299064.74430000002</c:v>
                </c:pt>
                <c:pt idx="208">
                  <c:v>304081.17060000001</c:v>
                </c:pt>
                <c:pt idx="209">
                  <c:v>306823.39010000002</c:v>
                </c:pt>
                <c:pt idx="210">
                  <c:v>308961.50170000002</c:v>
                </c:pt>
                <c:pt idx="211">
                  <c:v>310043.00910000002</c:v>
                </c:pt>
                <c:pt idx="212">
                  <c:v>308468.73379999999</c:v>
                </c:pt>
                <c:pt idx="213">
                  <c:v>310281.07809999998</c:v>
                </c:pt>
                <c:pt idx="214">
                  <c:v>308539.58260000002</c:v>
                </c:pt>
                <c:pt idx="215">
                  <c:v>313744.23269999999</c:v>
                </c:pt>
                <c:pt idx="216">
                  <c:v>311364.34110000002</c:v>
                </c:pt>
                <c:pt idx="217">
                  <c:v>313549.90340000001</c:v>
                </c:pt>
                <c:pt idx="218">
                  <c:v>312289.30930000002</c:v>
                </c:pt>
                <c:pt idx="219">
                  <c:v>320921.25270000001</c:v>
                </c:pt>
                <c:pt idx="220">
                  <c:v>322324.27899999998</c:v>
                </c:pt>
                <c:pt idx="221">
                  <c:v>324518.34409999999</c:v>
                </c:pt>
                <c:pt idx="222">
                  <c:v>332988.32089999999</c:v>
                </c:pt>
                <c:pt idx="223">
                  <c:v>335742.52980000002</c:v>
                </c:pt>
                <c:pt idx="224">
                  <c:v>340494.01770000003</c:v>
                </c:pt>
                <c:pt idx="225">
                  <c:v>340044.83390000003</c:v>
                </c:pt>
                <c:pt idx="226">
                  <c:v>343749.32419999997</c:v>
                </c:pt>
                <c:pt idx="227">
                  <c:v>352028.12699999998</c:v>
                </c:pt>
                <c:pt idx="228">
                  <c:v>355829.65110000002</c:v>
                </c:pt>
                <c:pt idx="229">
                  <c:v>357875.83620000002</c:v>
                </c:pt>
                <c:pt idx="230">
                  <c:v>361400.03889999999</c:v>
                </c:pt>
                <c:pt idx="231">
                  <c:v>375336.80310000002</c:v>
                </c:pt>
                <c:pt idx="232">
                  <c:v>382704.60869999998</c:v>
                </c:pt>
                <c:pt idx="233">
                  <c:v>387182.10430000001</c:v>
                </c:pt>
                <c:pt idx="234">
                  <c:v>398737.37180000002</c:v>
                </c:pt>
                <c:pt idx="235">
                  <c:v>404754.44809999998</c:v>
                </c:pt>
                <c:pt idx="236">
                  <c:v>403669.61680000002</c:v>
                </c:pt>
                <c:pt idx="237">
                  <c:v>402300.02220000001</c:v>
                </c:pt>
                <c:pt idx="238">
                  <c:v>400803.16269999999</c:v>
                </c:pt>
                <c:pt idx="239">
                  <c:v>402898.36229999998</c:v>
                </c:pt>
                <c:pt idx="240">
                  <c:v>402847.44929999998</c:v>
                </c:pt>
                <c:pt idx="241">
                  <c:v>404773.42019999999</c:v>
                </c:pt>
                <c:pt idx="242">
                  <c:v>404705.90130000003</c:v>
                </c:pt>
                <c:pt idx="243">
                  <c:v>410445.06939999998</c:v>
                </c:pt>
                <c:pt idx="244">
                  <c:v>415816.91960000002</c:v>
                </c:pt>
                <c:pt idx="245">
                  <c:v>419474.31040000002</c:v>
                </c:pt>
                <c:pt idx="246">
                  <c:v>431643.61200000002</c:v>
                </c:pt>
                <c:pt idx="247">
                  <c:v>436151.64309999999</c:v>
                </c:pt>
                <c:pt idx="248">
                  <c:v>439729.31280000001</c:v>
                </c:pt>
                <c:pt idx="249">
                  <c:v>440484.38449999999</c:v>
                </c:pt>
                <c:pt idx="250">
                  <c:v>445484.75719999999</c:v>
                </c:pt>
                <c:pt idx="251">
                  <c:v>450053.16080000001</c:v>
                </c:pt>
                <c:pt idx="252">
                  <c:v>457465.58850000001</c:v>
                </c:pt>
                <c:pt idx="253" formatCode="0.0000">
                  <c:v>457758.54830000002</c:v>
                </c:pt>
                <c:pt idx="254" formatCode="0.0000">
                  <c:v>464647.4486</c:v>
                </c:pt>
                <c:pt idx="255" formatCode="0.0000">
                  <c:v>461068.15470000001</c:v>
                </c:pt>
                <c:pt idx="256" formatCode="0.0000">
                  <c:v>467484.52269999997</c:v>
                </c:pt>
                <c:pt idx="257" formatCode="0.0000">
                  <c:v>468119.98979999998</c:v>
                </c:pt>
                <c:pt idx="258" formatCode="0.0000">
                  <c:v>475529.78370000003</c:v>
                </c:pt>
                <c:pt idx="259" formatCode="0.0000">
                  <c:v>471902.32179999998</c:v>
                </c:pt>
                <c:pt idx="260" formatCode="0.0000">
                  <c:v>471620.32640000002</c:v>
                </c:pt>
                <c:pt idx="261" formatCode="0.0000">
                  <c:v>471401.38010000001</c:v>
                </c:pt>
                <c:pt idx="262" formatCode="0.0000">
                  <c:v>470562.11859999999</c:v>
                </c:pt>
                <c:pt idx="263" formatCode="0.0000">
                  <c:v>472792.47360000003</c:v>
                </c:pt>
                <c:pt idx="264" formatCode="0.0000">
                  <c:v>476737.0564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60-7C41-AA13-9D0DAE5F092C}"/>
            </c:ext>
          </c:extLst>
        </c:ser>
        <c:ser>
          <c:idx val="1"/>
          <c:order val="1"/>
          <c:tx>
            <c:v>Naïve 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Naïves!$A$2:$A$266</c:f>
              <c:numCache>
                <c:formatCode>m/d/yy</c:formatCode>
                <c:ptCount val="265"/>
                <c:pt idx="0">
                  <c:v>34700</c:v>
                </c:pt>
                <c:pt idx="1">
                  <c:v>34731</c:v>
                </c:pt>
                <c:pt idx="2">
                  <c:v>34759</c:v>
                </c:pt>
                <c:pt idx="3">
                  <c:v>34790</c:v>
                </c:pt>
                <c:pt idx="4">
                  <c:v>34820</c:v>
                </c:pt>
                <c:pt idx="5">
                  <c:v>34851</c:v>
                </c:pt>
                <c:pt idx="6">
                  <c:v>34881</c:v>
                </c:pt>
                <c:pt idx="7">
                  <c:v>34912</c:v>
                </c:pt>
                <c:pt idx="8">
                  <c:v>34943</c:v>
                </c:pt>
                <c:pt idx="9">
                  <c:v>34973</c:v>
                </c:pt>
                <c:pt idx="10">
                  <c:v>35004</c:v>
                </c:pt>
                <c:pt idx="11">
                  <c:v>35034</c:v>
                </c:pt>
                <c:pt idx="12">
                  <c:v>35065</c:v>
                </c:pt>
                <c:pt idx="13">
                  <c:v>35096</c:v>
                </c:pt>
                <c:pt idx="14">
                  <c:v>35125</c:v>
                </c:pt>
                <c:pt idx="15">
                  <c:v>35156</c:v>
                </c:pt>
                <c:pt idx="16">
                  <c:v>35186</c:v>
                </c:pt>
                <c:pt idx="17">
                  <c:v>35217</c:v>
                </c:pt>
                <c:pt idx="18">
                  <c:v>35247</c:v>
                </c:pt>
                <c:pt idx="19">
                  <c:v>35278</c:v>
                </c:pt>
                <c:pt idx="20">
                  <c:v>35309</c:v>
                </c:pt>
                <c:pt idx="21">
                  <c:v>35339</c:v>
                </c:pt>
                <c:pt idx="22">
                  <c:v>35370</c:v>
                </c:pt>
                <c:pt idx="23">
                  <c:v>35400</c:v>
                </c:pt>
                <c:pt idx="24">
                  <c:v>35431</c:v>
                </c:pt>
                <c:pt idx="25">
                  <c:v>35462</c:v>
                </c:pt>
                <c:pt idx="26">
                  <c:v>35490</c:v>
                </c:pt>
                <c:pt idx="27">
                  <c:v>35521</c:v>
                </c:pt>
                <c:pt idx="28">
                  <c:v>35551</c:v>
                </c:pt>
                <c:pt idx="29">
                  <c:v>35582</c:v>
                </c:pt>
                <c:pt idx="30">
                  <c:v>35612</c:v>
                </c:pt>
                <c:pt idx="31">
                  <c:v>35643</c:v>
                </c:pt>
                <c:pt idx="32">
                  <c:v>35674</c:v>
                </c:pt>
                <c:pt idx="33">
                  <c:v>35704</c:v>
                </c:pt>
                <c:pt idx="34">
                  <c:v>35735</c:v>
                </c:pt>
                <c:pt idx="35">
                  <c:v>35765</c:v>
                </c:pt>
                <c:pt idx="36">
                  <c:v>35796</c:v>
                </c:pt>
                <c:pt idx="37">
                  <c:v>35827</c:v>
                </c:pt>
                <c:pt idx="38">
                  <c:v>35855</c:v>
                </c:pt>
                <c:pt idx="39">
                  <c:v>35886</c:v>
                </c:pt>
                <c:pt idx="40">
                  <c:v>35916</c:v>
                </c:pt>
                <c:pt idx="41">
                  <c:v>35947</c:v>
                </c:pt>
                <c:pt idx="42">
                  <c:v>35977</c:v>
                </c:pt>
                <c:pt idx="43">
                  <c:v>36008</c:v>
                </c:pt>
                <c:pt idx="44">
                  <c:v>36039</c:v>
                </c:pt>
                <c:pt idx="45">
                  <c:v>36069</c:v>
                </c:pt>
                <c:pt idx="46">
                  <c:v>36100</c:v>
                </c:pt>
                <c:pt idx="47">
                  <c:v>36130</c:v>
                </c:pt>
                <c:pt idx="48">
                  <c:v>36161</c:v>
                </c:pt>
                <c:pt idx="49">
                  <c:v>36192</c:v>
                </c:pt>
                <c:pt idx="50">
                  <c:v>36220</c:v>
                </c:pt>
                <c:pt idx="51">
                  <c:v>36251</c:v>
                </c:pt>
                <c:pt idx="52">
                  <c:v>36281</c:v>
                </c:pt>
                <c:pt idx="53">
                  <c:v>36312</c:v>
                </c:pt>
                <c:pt idx="54">
                  <c:v>36342</c:v>
                </c:pt>
                <c:pt idx="55">
                  <c:v>36373</c:v>
                </c:pt>
                <c:pt idx="56">
                  <c:v>36404</c:v>
                </c:pt>
                <c:pt idx="57">
                  <c:v>36434</c:v>
                </c:pt>
                <c:pt idx="58">
                  <c:v>36465</c:v>
                </c:pt>
                <c:pt idx="59">
                  <c:v>36495</c:v>
                </c:pt>
                <c:pt idx="60">
                  <c:v>36526</c:v>
                </c:pt>
                <c:pt idx="61">
                  <c:v>36557</c:v>
                </c:pt>
                <c:pt idx="62">
                  <c:v>36586</c:v>
                </c:pt>
                <c:pt idx="63">
                  <c:v>36617</c:v>
                </c:pt>
                <c:pt idx="64">
                  <c:v>36647</c:v>
                </c:pt>
                <c:pt idx="65">
                  <c:v>36678</c:v>
                </c:pt>
                <c:pt idx="66">
                  <c:v>36708</c:v>
                </c:pt>
                <c:pt idx="67">
                  <c:v>36739</c:v>
                </c:pt>
                <c:pt idx="68">
                  <c:v>36770</c:v>
                </c:pt>
                <c:pt idx="69">
                  <c:v>36800</c:v>
                </c:pt>
                <c:pt idx="70">
                  <c:v>36831</c:v>
                </c:pt>
                <c:pt idx="71">
                  <c:v>36861</c:v>
                </c:pt>
                <c:pt idx="72">
                  <c:v>36892</c:v>
                </c:pt>
                <c:pt idx="73">
                  <c:v>36923</c:v>
                </c:pt>
                <c:pt idx="74">
                  <c:v>36951</c:v>
                </c:pt>
                <c:pt idx="75">
                  <c:v>36982</c:v>
                </c:pt>
                <c:pt idx="76">
                  <c:v>37012</c:v>
                </c:pt>
                <c:pt idx="77">
                  <c:v>37043</c:v>
                </c:pt>
                <c:pt idx="78">
                  <c:v>37073</c:v>
                </c:pt>
                <c:pt idx="79">
                  <c:v>37104</c:v>
                </c:pt>
                <c:pt idx="80">
                  <c:v>37135</c:v>
                </c:pt>
                <c:pt idx="81">
                  <c:v>37165</c:v>
                </c:pt>
                <c:pt idx="82">
                  <c:v>37196</c:v>
                </c:pt>
                <c:pt idx="83">
                  <c:v>37226</c:v>
                </c:pt>
                <c:pt idx="84">
                  <c:v>37257</c:v>
                </c:pt>
                <c:pt idx="85">
                  <c:v>37288</c:v>
                </c:pt>
                <c:pt idx="86">
                  <c:v>37316</c:v>
                </c:pt>
                <c:pt idx="87">
                  <c:v>37347</c:v>
                </c:pt>
                <c:pt idx="88">
                  <c:v>37377</c:v>
                </c:pt>
                <c:pt idx="89">
                  <c:v>37408</c:v>
                </c:pt>
                <c:pt idx="90">
                  <c:v>37438</c:v>
                </c:pt>
                <c:pt idx="91">
                  <c:v>37469</c:v>
                </c:pt>
                <c:pt idx="92">
                  <c:v>37500</c:v>
                </c:pt>
                <c:pt idx="93">
                  <c:v>37530</c:v>
                </c:pt>
                <c:pt idx="94">
                  <c:v>37561</c:v>
                </c:pt>
                <c:pt idx="95">
                  <c:v>37591</c:v>
                </c:pt>
                <c:pt idx="96">
                  <c:v>37622</c:v>
                </c:pt>
                <c:pt idx="97">
                  <c:v>37653</c:v>
                </c:pt>
                <c:pt idx="98">
                  <c:v>37681</c:v>
                </c:pt>
                <c:pt idx="99">
                  <c:v>37712</c:v>
                </c:pt>
                <c:pt idx="100">
                  <c:v>37742</c:v>
                </c:pt>
                <c:pt idx="101">
                  <c:v>37773</c:v>
                </c:pt>
                <c:pt idx="102">
                  <c:v>37803</c:v>
                </c:pt>
                <c:pt idx="103">
                  <c:v>37834</c:v>
                </c:pt>
                <c:pt idx="104">
                  <c:v>37865</c:v>
                </c:pt>
                <c:pt idx="105">
                  <c:v>37895</c:v>
                </c:pt>
                <c:pt idx="106">
                  <c:v>37926</c:v>
                </c:pt>
                <c:pt idx="107">
                  <c:v>37956</c:v>
                </c:pt>
                <c:pt idx="108">
                  <c:v>37987</c:v>
                </c:pt>
                <c:pt idx="109">
                  <c:v>38018</c:v>
                </c:pt>
                <c:pt idx="110">
                  <c:v>38047</c:v>
                </c:pt>
                <c:pt idx="111">
                  <c:v>38078</c:v>
                </c:pt>
                <c:pt idx="112">
                  <c:v>38108</c:v>
                </c:pt>
                <c:pt idx="113">
                  <c:v>38139</c:v>
                </c:pt>
                <c:pt idx="114">
                  <c:v>38169</c:v>
                </c:pt>
                <c:pt idx="115">
                  <c:v>38200</c:v>
                </c:pt>
                <c:pt idx="116">
                  <c:v>38231</c:v>
                </c:pt>
                <c:pt idx="117">
                  <c:v>38261</c:v>
                </c:pt>
                <c:pt idx="118">
                  <c:v>38292</c:v>
                </c:pt>
                <c:pt idx="119">
                  <c:v>38322</c:v>
                </c:pt>
                <c:pt idx="120">
                  <c:v>38353</c:v>
                </c:pt>
                <c:pt idx="121">
                  <c:v>38384</c:v>
                </c:pt>
                <c:pt idx="122">
                  <c:v>38412</c:v>
                </c:pt>
                <c:pt idx="123">
                  <c:v>38443</c:v>
                </c:pt>
                <c:pt idx="124">
                  <c:v>38473</c:v>
                </c:pt>
                <c:pt idx="125">
                  <c:v>38504</c:v>
                </c:pt>
                <c:pt idx="126">
                  <c:v>38534</c:v>
                </c:pt>
                <c:pt idx="127">
                  <c:v>38565</c:v>
                </c:pt>
                <c:pt idx="128">
                  <c:v>38596</c:v>
                </c:pt>
                <c:pt idx="129">
                  <c:v>38626</c:v>
                </c:pt>
                <c:pt idx="130">
                  <c:v>38657</c:v>
                </c:pt>
                <c:pt idx="131">
                  <c:v>38687</c:v>
                </c:pt>
                <c:pt idx="132">
                  <c:v>38718</c:v>
                </c:pt>
                <c:pt idx="133">
                  <c:v>38749</c:v>
                </c:pt>
                <c:pt idx="134">
                  <c:v>38777</c:v>
                </c:pt>
                <c:pt idx="135">
                  <c:v>38808</c:v>
                </c:pt>
                <c:pt idx="136">
                  <c:v>38838</c:v>
                </c:pt>
                <c:pt idx="137">
                  <c:v>38869</c:v>
                </c:pt>
                <c:pt idx="138">
                  <c:v>38899</c:v>
                </c:pt>
                <c:pt idx="139">
                  <c:v>38930</c:v>
                </c:pt>
                <c:pt idx="140">
                  <c:v>38961</c:v>
                </c:pt>
                <c:pt idx="141">
                  <c:v>38991</c:v>
                </c:pt>
                <c:pt idx="142">
                  <c:v>39022</c:v>
                </c:pt>
                <c:pt idx="143">
                  <c:v>39052</c:v>
                </c:pt>
                <c:pt idx="144">
                  <c:v>39083</c:v>
                </c:pt>
                <c:pt idx="145">
                  <c:v>39114</c:v>
                </c:pt>
                <c:pt idx="146">
                  <c:v>39142</c:v>
                </c:pt>
                <c:pt idx="147">
                  <c:v>39173</c:v>
                </c:pt>
                <c:pt idx="148">
                  <c:v>39203</c:v>
                </c:pt>
                <c:pt idx="149">
                  <c:v>39234</c:v>
                </c:pt>
                <c:pt idx="150">
                  <c:v>39264</c:v>
                </c:pt>
                <c:pt idx="151">
                  <c:v>39295</c:v>
                </c:pt>
                <c:pt idx="152">
                  <c:v>39326</c:v>
                </c:pt>
                <c:pt idx="153">
                  <c:v>39356</c:v>
                </c:pt>
                <c:pt idx="154">
                  <c:v>39387</c:v>
                </c:pt>
                <c:pt idx="155">
                  <c:v>39417</c:v>
                </c:pt>
                <c:pt idx="156">
                  <c:v>39448</c:v>
                </c:pt>
                <c:pt idx="157">
                  <c:v>39479</c:v>
                </c:pt>
                <c:pt idx="158">
                  <c:v>39508</c:v>
                </c:pt>
                <c:pt idx="159">
                  <c:v>39539</c:v>
                </c:pt>
                <c:pt idx="160">
                  <c:v>39569</c:v>
                </c:pt>
                <c:pt idx="161">
                  <c:v>39600</c:v>
                </c:pt>
                <c:pt idx="162">
                  <c:v>39630</c:v>
                </c:pt>
                <c:pt idx="163">
                  <c:v>39661</c:v>
                </c:pt>
                <c:pt idx="164">
                  <c:v>39692</c:v>
                </c:pt>
                <c:pt idx="165">
                  <c:v>39722</c:v>
                </c:pt>
                <c:pt idx="166">
                  <c:v>39753</c:v>
                </c:pt>
                <c:pt idx="167">
                  <c:v>39783</c:v>
                </c:pt>
                <c:pt idx="168">
                  <c:v>39814</c:v>
                </c:pt>
                <c:pt idx="169">
                  <c:v>39845</c:v>
                </c:pt>
                <c:pt idx="170">
                  <c:v>39873</c:v>
                </c:pt>
                <c:pt idx="171">
                  <c:v>39904</c:v>
                </c:pt>
                <c:pt idx="172">
                  <c:v>39934</c:v>
                </c:pt>
                <c:pt idx="173">
                  <c:v>39965</c:v>
                </c:pt>
                <c:pt idx="174">
                  <c:v>39995</c:v>
                </c:pt>
                <c:pt idx="175">
                  <c:v>40026</c:v>
                </c:pt>
                <c:pt idx="176">
                  <c:v>40057</c:v>
                </c:pt>
                <c:pt idx="177">
                  <c:v>40087</c:v>
                </c:pt>
                <c:pt idx="178">
                  <c:v>40118</c:v>
                </c:pt>
                <c:pt idx="179">
                  <c:v>40148</c:v>
                </c:pt>
                <c:pt idx="180">
                  <c:v>40179</c:v>
                </c:pt>
                <c:pt idx="181">
                  <c:v>40210</c:v>
                </c:pt>
                <c:pt idx="182">
                  <c:v>40238</c:v>
                </c:pt>
                <c:pt idx="183">
                  <c:v>40269</c:v>
                </c:pt>
                <c:pt idx="184">
                  <c:v>40299</c:v>
                </c:pt>
                <c:pt idx="185">
                  <c:v>40330</c:v>
                </c:pt>
                <c:pt idx="186">
                  <c:v>40360</c:v>
                </c:pt>
                <c:pt idx="187">
                  <c:v>40391</c:v>
                </c:pt>
                <c:pt idx="188">
                  <c:v>40422</c:v>
                </c:pt>
                <c:pt idx="189">
                  <c:v>40452</c:v>
                </c:pt>
                <c:pt idx="190">
                  <c:v>40483</c:v>
                </c:pt>
                <c:pt idx="191">
                  <c:v>40513</c:v>
                </c:pt>
                <c:pt idx="192">
                  <c:v>40544</c:v>
                </c:pt>
                <c:pt idx="193">
                  <c:v>40575</c:v>
                </c:pt>
                <c:pt idx="194">
                  <c:v>40603</c:v>
                </c:pt>
                <c:pt idx="195">
                  <c:v>40634</c:v>
                </c:pt>
                <c:pt idx="196">
                  <c:v>40664</c:v>
                </c:pt>
                <c:pt idx="197">
                  <c:v>40695</c:v>
                </c:pt>
                <c:pt idx="198">
                  <c:v>40725</c:v>
                </c:pt>
                <c:pt idx="199">
                  <c:v>40756</c:v>
                </c:pt>
                <c:pt idx="200">
                  <c:v>40787</c:v>
                </c:pt>
                <c:pt idx="201">
                  <c:v>40817</c:v>
                </c:pt>
                <c:pt idx="202">
                  <c:v>40848</c:v>
                </c:pt>
                <c:pt idx="203">
                  <c:v>40878</c:v>
                </c:pt>
                <c:pt idx="204">
                  <c:v>40909</c:v>
                </c:pt>
                <c:pt idx="205">
                  <c:v>40940</c:v>
                </c:pt>
                <c:pt idx="206">
                  <c:v>40969</c:v>
                </c:pt>
                <c:pt idx="207">
                  <c:v>41000</c:v>
                </c:pt>
                <c:pt idx="208">
                  <c:v>41030</c:v>
                </c:pt>
                <c:pt idx="209">
                  <c:v>41061</c:v>
                </c:pt>
                <c:pt idx="210">
                  <c:v>41091</c:v>
                </c:pt>
                <c:pt idx="211">
                  <c:v>41122</c:v>
                </c:pt>
                <c:pt idx="212">
                  <c:v>41153</c:v>
                </c:pt>
                <c:pt idx="213">
                  <c:v>41183</c:v>
                </c:pt>
                <c:pt idx="214">
                  <c:v>41214</c:v>
                </c:pt>
                <c:pt idx="215">
                  <c:v>41244</c:v>
                </c:pt>
                <c:pt idx="216">
                  <c:v>41275</c:v>
                </c:pt>
                <c:pt idx="217">
                  <c:v>41306</c:v>
                </c:pt>
                <c:pt idx="218">
                  <c:v>41334</c:v>
                </c:pt>
                <c:pt idx="219">
                  <c:v>41365</c:v>
                </c:pt>
                <c:pt idx="220">
                  <c:v>41395</c:v>
                </c:pt>
                <c:pt idx="221">
                  <c:v>41426</c:v>
                </c:pt>
                <c:pt idx="222">
                  <c:v>41456</c:v>
                </c:pt>
                <c:pt idx="223">
                  <c:v>41487</c:v>
                </c:pt>
                <c:pt idx="224">
                  <c:v>41518</c:v>
                </c:pt>
                <c:pt idx="225">
                  <c:v>41548</c:v>
                </c:pt>
                <c:pt idx="226">
                  <c:v>41579</c:v>
                </c:pt>
                <c:pt idx="227">
                  <c:v>41609</c:v>
                </c:pt>
                <c:pt idx="228">
                  <c:v>41640</c:v>
                </c:pt>
                <c:pt idx="229">
                  <c:v>41671</c:v>
                </c:pt>
                <c:pt idx="230">
                  <c:v>41699</c:v>
                </c:pt>
                <c:pt idx="231">
                  <c:v>41730</c:v>
                </c:pt>
                <c:pt idx="232">
                  <c:v>41760</c:v>
                </c:pt>
                <c:pt idx="233">
                  <c:v>41791</c:v>
                </c:pt>
                <c:pt idx="234">
                  <c:v>41821</c:v>
                </c:pt>
                <c:pt idx="235">
                  <c:v>41852</c:v>
                </c:pt>
                <c:pt idx="236">
                  <c:v>41883</c:v>
                </c:pt>
                <c:pt idx="237">
                  <c:v>41913</c:v>
                </c:pt>
                <c:pt idx="238">
                  <c:v>41944</c:v>
                </c:pt>
                <c:pt idx="239">
                  <c:v>41974</c:v>
                </c:pt>
                <c:pt idx="240">
                  <c:v>42005</c:v>
                </c:pt>
                <c:pt idx="241">
                  <c:v>42036</c:v>
                </c:pt>
                <c:pt idx="242">
                  <c:v>42064</c:v>
                </c:pt>
                <c:pt idx="243">
                  <c:v>42095</c:v>
                </c:pt>
                <c:pt idx="244">
                  <c:v>42125</c:v>
                </c:pt>
                <c:pt idx="245">
                  <c:v>42156</c:v>
                </c:pt>
                <c:pt idx="246">
                  <c:v>42186</c:v>
                </c:pt>
                <c:pt idx="247">
                  <c:v>42217</c:v>
                </c:pt>
                <c:pt idx="248">
                  <c:v>42248</c:v>
                </c:pt>
                <c:pt idx="249">
                  <c:v>42278</c:v>
                </c:pt>
                <c:pt idx="250">
                  <c:v>42309</c:v>
                </c:pt>
                <c:pt idx="251">
                  <c:v>42339</c:v>
                </c:pt>
                <c:pt idx="252">
                  <c:v>42370</c:v>
                </c:pt>
                <c:pt idx="253">
                  <c:v>42401</c:v>
                </c:pt>
                <c:pt idx="254">
                  <c:v>42430</c:v>
                </c:pt>
                <c:pt idx="255">
                  <c:v>42461</c:v>
                </c:pt>
                <c:pt idx="256">
                  <c:v>42491</c:v>
                </c:pt>
                <c:pt idx="257">
                  <c:v>42522</c:v>
                </c:pt>
                <c:pt idx="258">
                  <c:v>42552</c:v>
                </c:pt>
                <c:pt idx="259">
                  <c:v>42583</c:v>
                </c:pt>
                <c:pt idx="260">
                  <c:v>42614</c:v>
                </c:pt>
                <c:pt idx="261">
                  <c:v>42644</c:v>
                </c:pt>
                <c:pt idx="262">
                  <c:v>42675</c:v>
                </c:pt>
                <c:pt idx="263">
                  <c:v>42705</c:v>
                </c:pt>
                <c:pt idx="264">
                  <c:v>42736</c:v>
                </c:pt>
              </c:numCache>
            </c:numRef>
          </c:cat>
          <c:val>
            <c:numRef>
              <c:f>Naïves!$C$2:$C$266</c:f>
              <c:numCache>
                <c:formatCode>General</c:formatCode>
                <c:ptCount val="265"/>
                <c:pt idx="253">
                  <c:v>457465.58850000001</c:v>
                </c:pt>
                <c:pt idx="254">
                  <c:v>457465.58850000001</c:v>
                </c:pt>
                <c:pt idx="255">
                  <c:v>457465.58850000001</c:v>
                </c:pt>
                <c:pt idx="256">
                  <c:v>457465.58850000001</c:v>
                </c:pt>
                <c:pt idx="257">
                  <c:v>457465.58850000001</c:v>
                </c:pt>
                <c:pt idx="258">
                  <c:v>457465.58850000001</c:v>
                </c:pt>
                <c:pt idx="259">
                  <c:v>457465.58850000001</c:v>
                </c:pt>
                <c:pt idx="260">
                  <c:v>457465.58850000001</c:v>
                </c:pt>
                <c:pt idx="261">
                  <c:v>457465.58850000001</c:v>
                </c:pt>
                <c:pt idx="262">
                  <c:v>457465.58850000001</c:v>
                </c:pt>
                <c:pt idx="263">
                  <c:v>457465.58850000001</c:v>
                </c:pt>
                <c:pt idx="264">
                  <c:v>457465.58850000001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60-7C41-AA13-9D0DAE5F092C}"/>
            </c:ext>
          </c:extLst>
        </c:ser>
        <c:ser>
          <c:idx val="2"/>
          <c:order val="2"/>
          <c:tx>
            <c:v>Naïve 2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Naïves!$A$2:$A$266</c:f>
              <c:numCache>
                <c:formatCode>m/d/yy</c:formatCode>
                <c:ptCount val="265"/>
                <c:pt idx="0">
                  <c:v>34700</c:v>
                </c:pt>
                <c:pt idx="1">
                  <c:v>34731</c:v>
                </c:pt>
                <c:pt idx="2">
                  <c:v>34759</c:v>
                </c:pt>
                <c:pt idx="3">
                  <c:v>34790</c:v>
                </c:pt>
                <c:pt idx="4">
                  <c:v>34820</c:v>
                </c:pt>
                <c:pt idx="5">
                  <c:v>34851</c:v>
                </c:pt>
                <c:pt idx="6">
                  <c:v>34881</c:v>
                </c:pt>
                <c:pt idx="7">
                  <c:v>34912</c:v>
                </c:pt>
                <c:pt idx="8">
                  <c:v>34943</c:v>
                </c:pt>
                <c:pt idx="9">
                  <c:v>34973</c:v>
                </c:pt>
                <c:pt idx="10">
                  <c:v>35004</c:v>
                </c:pt>
                <c:pt idx="11">
                  <c:v>35034</c:v>
                </c:pt>
                <c:pt idx="12">
                  <c:v>35065</c:v>
                </c:pt>
                <c:pt idx="13">
                  <c:v>35096</c:v>
                </c:pt>
                <c:pt idx="14">
                  <c:v>35125</c:v>
                </c:pt>
                <c:pt idx="15">
                  <c:v>35156</c:v>
                </c:pt>
                <c:pt idx="16">
                  <c:v>35186</c:v>
                </c:pt>
                <c:pt idx="17">
                  <c:v>35217</c:v>
                </c:pt>
                <c:pt idx="18">
                  <c:v>35247</c:v>
                </c:pt>
                <c:pt idx="19">
                  <c:v>35278</c:v>
                </c:pt>
                <c:pt idx="20">
                  <c:v>35309</c:v>
                </c:pt>
                <c:pt idx="21">
                  <c:v>35339</c:v>
                </c:pt>
                <c:pt idx="22">
                  <c:v>35370</c:v>
                </c:pt>
                <c:pt idx="23">
                  <c:v>35400</c:v>
                </c:pt>
                <c:pt idx="24">
                  <c:v>35431</c:v>
                </c:pt>
                <c:pt idx="25">
                  <c:v>35462</c:v>
                </c:pt>
                <c:pt idx="26">
                  <c:v>35490</c:v>
                </c:pt>
                <c:pt idx="27">
                  <c:v>35521</c:v>
                </c:pt>
                <c:pt idx="28">
                  <c:v>35551</c:v>
                </c:pt>
                <c:pt idx="29">
                  <c:v>35582</c:v>
                </c:pt>
                <c:pt idx="30">
                  <c:v>35612</c:v>
                </c:pt>
                <c:pt idx="31">
                  <c:v>35643</c:v>
                </c:pt>
                <c:pt idx="32">
                  <c:v>35674</c:v>
                </c:pt>
                <c:pt idx="33">
                  <c:v>35704</c:v>
                </c:pt>
                <c:pt idx="34">
                  <c:v>35735</c:v>
                </c:pt>
                <c:pt idx="35">
                  <c:v>35765</c:v>
                </c:pt>
                <c:pt idx="36">
                  <c:v>35796</c:v>
                </c:pt>
                <c:pt idx="37">
                  <c:v>35827</c:v>
                </c:pt>
                <c:pt idx="38">
                  <c:v>35855</c:v>
                </c:pt>
                <c:pt idx="39">
                  <c:v>35886</c:v>
                </c:pt>
                <c:pt idx="40">
                  <c:v>35916</c:v>
                </c:pt>
                <c:pt idx="41">
                  <c:v>35947</c:v>
                </c:pt>
                <c:pt idx="42">
                  <c:v>35977</c:v>
                </c:pt>
                <c:pt idx="43">
                  <c:v>36008</c:v>
                </c:pt>
                <c:pt idx="44">
                  <c:v>36039</c:v>
                </c:pt>
                <c:pt idx="45">
                  <c:v>36069</c:v>
                </c:pt>
                <c:pt idx="46">
                  <c:v>36100</c:v>
                </c:pt>
                <c:pt idx="47">
                  <c:v>36130</c:v>
                </c:pt>
                <c:pt idx="48">
                  <c:v>36161</c:v>
                </c:pt>
                <c:pt idx="49">
                  <c:v>36192</c:v>
                </c:pt>
                <c:pt idx="50">
                  <c:v>36220</c:v>
                </c:pt>
                <c:pt idx="51">
                  <c:v>36251</c:v>
                </c:pt>
                <c:pt idx="52">
                  <c:v>36281</c:v>
                </c:pt>
                <c:pt idx="53">
                  <c:v>36312</c:v>
                </c:pt>
                <c:pt idx="54">
                  <c:v>36342</c:v>
                </c:pt>
                <c:pt idx="55">
                  <c:v>36373</c:v>
                </c:pt>
                <c:pt idx="56">
                  <c:v>36404</c:v>
                </c:pt>
                <c:pt idx="57">
                  <c:v>36434</c:v>
                </c:pt>
                <c:pt idx="58">
                  <c:v>36465</c:v>
                </c:pt>
                <c:pt idx="59">
                  <c:v>36495</c:v>
                </c:pt>
                <c:pt idx="60">
                  <c:v>36526</c:v>
                </c:pt>
                <c:pt idx="61">
                  <c:v>36557</c:v>
                </c:pt>
                <c:pt idx="62">
                  <c:v>36586</c:v>
                </c:pt>
                <c:pt idx="63">
                  <c:v>36617</c:v>
                </c:pt>
                <c:pt idx="64">
                  <c:v>36647</c:v>
                </c:pt>
                <c:pt idx="65">
                  <c:v>36678</c:v>
                </c:pt>
                <c:pt idx="66">
                  <c:v>36708</c:v>
                </c:pt>
                <c:pt idx="67">
                  <c:v>36739</c:v>
                </c:pt>
                <c:pt idx="68">
                  <c:v>36770</c:v>
                </c:pt>
                <c:pt idx="69">
                  <c:v>36800</c:v>
                </c:pt>
                <c:pt idx="70">
                  <c:v>36831</c:v>
                </c:pt>
                <c:pt idx="71">
                  <c:v>36861</c:v>
                </c:pt>
                <c:pt idx="72">
                  <c:v>36892</c:v>
                </c:pt>
                <c:pt idx="73">
                  <c:v>36923</c:v>
                </c:pt>
                <c:pt idx="74">
                  <c:v>36951</c:v>
                </c:pt>
                <c:pt idx="75">
                  <c:v>36982</c:v>
                </c:pt>
                <c:pt idx="76">
                  <c:v>37012</c:v>
                </c:pt>
                <c:pt idx="77">
                  <c:v>37043</c:v>
                </c:pt>
                <c:pt idx="78">
                  <c:v>37073</c:v>
                </c:pt>
                <c:pt idx="79">
                  <c:v>37104</c:v>
                </c:pt>
                <c:pt idx="80">
                  <c:v>37135</c:v>
                </c:pt>
                <c:pt idx="81">
                  <c:v>37165</c:v>
                </c:pt>
                <c:pt idx="82">
                  <c:v>37196</c:v>
                </c:pt>
                <c:pt idx="83">
                  <c:v>37226</c:v>
                </c:pt>
                <c:pt idx="84">
                  <c:v>37257</c:v>
                </c:pt>
                <c:pt idx="85">
                  <c:v>37288</c:v>
                </c:pt>
                <c:pt idx="86">
                  <c:v>37316</c:v>
                </c:pt>
                <c:pt idx="87">
                  <c:v>37347</c:v>
                </c:pt>
                <c:pt idx="88">
                  <c:v>37377</c:v>
                </c:pt>
                <c:pt idx="89">
                  <c:v>37408</c:v>
                </c:pt>
                <c:pt idx="90">
                  <c:v>37438</c:v>
                </c:pt>
                <c:pt idx="91">
                  <c:v>37469</c:v>
                </c:pt>
                <c:pt idx="92">
                  <c:v>37500</c:v>
                </c:pt>
                <c:pt idx="93">
                  <c:v>37530</c:v>
                </c:pt>
                <c:pt idx="94">
                  <c:v>37561</c:v>
                </c:pt>
                <c:pt idx="95">
                  <c:v>37591</c:v>
                </c:pt>
                <c:pt idx="96">
                  <c:v>37622</c:v>
                </c:pt>
                <c:pt idx="97">
                  <c:v>37653</c:v>
                </c:pt>
                <c:pt idx="98">
                  <c:v>37681</c:v>
                </c:pt>
                <c:pt idx="99">
                  <c:v>37712</c:v>
                </c:pt>
                <c:pt idx="100">
                  <c:v>37742</c:v>
                </c:pt>
                <c:pt idx="101">
                  <c:v>37773</c:v>
                </c:pt>
                <c:pt idx="102">
                  <c:v>37803</c:v>
                </c:pt>
                <c:pt idx="103">
                  <c:v>37834</c:v>
                </c:pt>
                <c:pt idx="104">
                  <c:v>37865</c:v>
                </c:pt>
                <c:pt idx="105">
                  <c:v>37895</c:v>
                </c:pt>
                <c:pt idx="106">
                  <c:v>37926</c:v>
                </c:pt>
                <c:pt idx="107">
                  <c:v>37956</c:v>
                </c:pt>
                <c:pt idx="108">
                  <c:v>37987</c:v>
                </c:pt>
                <c:pt idx="109">
                  <c:v>38018</c:v>
                </c:pt>
                <c:pt idx="110">
                  <c:v>38047</c:v>
                </c:pt>
                <c:pt idx="111">
                  <c:v>38078</c:v>
                </c:pt>
                <c:pt idx="112">
                  <c:v>38108</c:v>
                </c:pt>
                <c:pt idx="113">
                  <c:v>38139</c:v>
                </c:pt>
                <c:pt idx="114">
                  <c:v>38169</c:v>
                </c:pt>
                <c:pt idx="115">
                  <c:v>38200</c:v>
                </c:pt>
                <c:pt idx="116">
                  <c:v>38231</c:v>
                </c:pt>
                <c:pt idx="117">
                  <c:v>38261</c:v>
                </c:pt>
                <c:pt idx="118">
                  <c:v>38292</c:v>
                </c:pt>
                <c:pt idx="119">
                  <c:v>38322</c:v>
                </c:pt>
                <c:pt idx="120">
                  <c:v>38353</c:v>
                </c:pt>
                <c:pt idx="121">
                  <c:v>38384</c:v>
                </c:pt>
                <c:pt idx="122">
                  <c:v>38412</c:v>
                </c:pt>
                <c:pt idx="123">
                  <c:v>38443</c:v>
                </c:pt>
                <c:pt idx="124">
                  <c:v>38473</c:v>
                </c:pt>
                <c:pt idx="125">
                  <c:v>38504</c:v>
                </c:pt>
                <c:pt idx="126">
                  <c:v>38534</c:v>
                </c:pt>
                <c:pt idx="127">
                  <c:v>38565</c:v>
                </c:pt>
                <c:pt idx="128">
                  <c:v>38596</c:v>
                </c:pt>
                <c:pt idx="129">
                  <c:v>38626</c:v>
                </c:pt>
                <c:pt idx="130">
                  <c:v>38657</c:v>
                </c:pt>
                <c:pt idx="131">
                  <c:v>38687</c:v>
                </c:pt>
                <c:pt idx="132">
                  <c:v>38718</c:v>
                </c:pt>
                <c:pt idx="133">
                  <c:v>38749</c:v>
                </c:pt>
                <c:pt idx="134">
                  <c:v>38777</c:v>
                </c:pt>
                <c:pt idx="135">
                  <c:v>38808</c:v>
                </c:pt>
                <c:pt idx="136">
                  <c:v>38838</c:v>
                </c:pt>
                <c:pt idx="137">
                  <c:v>38869</c:v>
                </c:pt>
                <c:pt idx="138">
                  <c:v>38899</c:v>
                </c:pt>
                <c:pt idx="139">
                  <c:v>38930</c:v>
                </c:pt>
                <c:pt idx="140">
                  <c:v>38961</c:v>
                </c:pt>
                <c:pt idx="141">
                  <c:v>38991</c:v>
                </c:pt>
                <c:pt idx="142">
                  <c:v>39022</c:v>
                </c:pt>
                <c:pt idx="143">
                  <c:v>39052</c:v>
                </c:pt>
                <c:pt idx="144">
                  <c:v>39083</c:v>
                </c:pt>
                <c:pt idx="145">
                  <c:v>39114</c:v>
                </c:pt>
                <c:pt idx="146">
                  <c:v>39142</c:v>
                </c:pt>
                <c:pt idx="147">
                  <c:v>39173</c:v>
                </c:pt>
                <c:pt idx="148">
                  <c:v>39203</c:v>
                </c:pt>
                <c:pt idx="149">
                  <c:v>39234</c:v>
                </c:pt>
                <c:pt idx="150">
                  <c:v>39264</c:v>
                </c:pt>
                <c:pt idx="151">
                  <c:v>39295</c:v>
                </c:pt>
                <c:pt idx="152">
                  <c:v>39326</c:v>
                </c:pt>
                <c:pt idx="153">
                  <c:v>39356</c:v>
                </c:pt>
                <c:pt idx="154">
                  <c:v>39387</c:v>
                </c:pt>
                <c:pt idx="155">
                  <c:v>39417</c:v>
                </c:pt>
                <c:pt idx="156">
                  <c:v>39448</c:v>
                </c:pt>
                <c:pt idx="157">
                  <c:v>39479</c:v>
                </c:pt>
                <c:pt idx="158">
                  <c:v>39508</c:v>
                </c:pt>
                <c:pt idx="159">
                  <c:v>39539</c:v>
                </c:pt>
                <c:pt idx="160">
                  <c:v>39569</c:v>
                </c:pt>
                <c:pt idx="161">
                  <c:v>39600</c:v>
                </c:pt>
                <c:pt idx="162">
                  <c:v>39630</c:v>
                </c:pt>
                <c:pt idx="163">
                  <c:v>39661</c:v>
                </c:pt>
                <c:pt idx="164">
                  <c:v>39692</c:v>
                </c:pt>
                <c:pt idx="165">
                  <c:v>39722</c:v>
                </c:pt>
                <c:pt idx="166">
                  <c:v>39753</c:v>
                </c:pt>
                <c:pt idx="167">
                  <c:v>39783</c:v>
                </c:pt>
                <c:pt idx="168">
                  <c:v>39814</c:v>
                </c:pt>
                <c:pt idx="169">
                  <c:v>39845</c:v>
                </c:pt>
                <c:pt idx="170">
                  <c:v>39873</c:v>
                </c:pt>
                <c:pt idx="171">
                  <c:v>39904</c:v>
                </c:pt>
                <c:pt idx="172">
                  <c:v>39934</c:v>
                </c:pt>
                <c:pt idx="173">
                  <c:v>39965</c:v>
                </c:pt>
                <c:pt idx="174">
                  <c:v>39995</c:v>
                </c:pt>
                <c:pt idx="175">
                  <c:v>40026</c:v>
                </c:pt>
                <c:pt idx="176">
                  <c:v>40057</c:v>
                </c:pt>
                <c:pt idx="177">
                  <c:v>40087</c:v>
                </c:pt>
                <c:pt idx="178">
                  <c:v>40118</c:v>
                </c:pt>
                <c:pt idx="179">
                  <c:v>40148</c:v>
                </c:pt>
                <c:pt idx="180">
                  <c:v>40179</c:v>
                </c:pt>
                <c:pt idx="181">
                  <c:v>40210</c:v>
                </c:pt>
                <c:pt idx="182">
                  <c:v>40238</c:v>
                </c:pt>
                <c:pt idx="183">
                  <c:v>40269</c:v>
                </c:pt>
                <c:pt idx="184">
                  <c:v>40299</c:v>
                </c:pt>
                <c:pt idx="185">
                  <c:v>40330</c:v>
                </c:pt>
                <c:pt idx="186">
                  <c:v>40360</c:v>
                </c:pt>
                <c:pt idx="187">
                  <c:v>40391</c:v>
                </c:pt>
                <c:pt idx="188">
                  <c:v>40422</c:v>
                </c:pt>
                <c:pt idx="189">
                  <c:v>40452</c:v>
                </c:pt>
                <c:pt idx="190">
                  <c:v>40483</c:v>
                </c:pt>
                <c:pt idx="191">
                  <c:v>40513</c:v>
                </c:pt>
                <c:pt idx="192">
                  <c:v>40544</c:v>
                </c:pt>
                <c:pt idx="193">
                  <c:v>40575</c:v>
                </c:pt>
                <c:pt idx="194">
                  <c:v>40603</c:v>
                </c:pt>
                <c:pt idx="195">
                  <c:v>40634</c:v>
                </c:pt>
                <c:pt idx="196">
                  <c:v>40664</c:v>
                </c:pt>
                <c:pt idx="197">
                  <c:v>40695</c:v>
                </c:pt>
                <c:pt idx="198">
                  <c:v>40725</c:v>
                </c:pt>
                <c:pt idx="199">
                  <c:v>40756</c:v>
                </c:pt>
                <c:pt idx="200">
                  <c:v>40787</c:v>
                </c:pt>
                <c:pt idx="201">
                  <c:v>40817</c:v>
                </c:pt>
                <c:pt idx="202">
                  <c:v>40848</c:v>
                </c:pt>
                <c:pt idx="203">
                  <c:v>40878</c:v>
                </c:pt>
                <c:pt idx="204">
                  <c:v>40909</c:v>
                </c:pt>
                <c:pt idx="205">
                  <c:v>40940</c:v>
                </c:pt>
                <c:pt idx="206">
                  <c:v>40969</c:v>
                </c:pt>
                <c:pt idx="207">
                  <c:v>41000</c:v>
                </c:pt>
                <c:pt idx="208">
                  <c:v>41030</c:v>
                </c:pt>
                <c:pt idx="209">
                  <c:v>41061</c:v>
                </c:pt>
                <c:pt idx="210">
                  <c:v>41091</c:v>
                </c:pt>
                <c:pt idx="211">
                  <c:v>41122</c:v>
                </c:pt>
                <c:pt idx="212">
                  <c:v>41153</c:v>
                </c:pt>
                <c:pt idx="213">
                  <c:v>41183</c:v>
                </c:pt>
                <c:pt idx="214">
                  <c:v>41214</c:v>
                </c:pt>
                <c:pt idx="215">
                  <c:v>41244</c:v>
                </c:pt>
                <c:pt idx="216">
                  <c:v>41275</c:v>
                </c:pt>
                <c:pt idx="217">
                  <c:v>41306</c:v>
                </c:pt>
                <c:pt idx="218">
                  <c:v>41334</c:v>
                </c:pt>
                <c:pt idx="219">
                  <c:v>41365</c:v>
                </c:pt>
                <c:pt idx="220">
                  <c:v>41395</c:v>
                </c:pt>
                <c:pt idx="221">
                  <c:v>41426</c:v>
                </c:pt>
                <c:pt idx="222">
                  <c:v>41456</c:v>
                </c:pt>
                <c:pt idx="223">
                  <c:v>41487</c:v>
                </c:pt>
                <c:pt idx="224">
                  <c:v>41518</c:v>
                </c:pt>
                <c:pt idx="225">
                  <c:v>41548</c:v>
                </c:pt>
                <c:pt idx="226">
                  <c:v>41579</c:v>
                </c:pt>
                <c:pt idx="227">
                  <c:v>41609</c:v>
                </c:pt>
                <c:pt idx="228">
                  <c:v>41640</c:v>
                </c:pt>
                <c:pt idx="229">
                  <c:v>41671</c:v>
                </c:pt>
                <c:pt idx="230">
                  <c:v>41699</c:v>
                </c:pt>
                <c:pt idx="231">
                  <c:v>41730</c:v>
                </c:pt>
                <c:pt idx="232">
                  <c:v>41760</c:v>
                </c:pt>
                <c:pt idx="233">
                  <c:v>41791</c:v>
                </c:pt>
                <c:pt idx="234">
                  <c:v>41821</c:v>
                </c:pt>
                <c:pt idx="235">
                  <c:v>41852</c:v>
                </c:pt>
                <c:pt idx="236">
                  <c:v>41883</c:v>
                </c:pt>
                <c:pt idx="237">
                  <c:v>41913</c:v>
                </c:pt>
                <c:pt idx="238">
                  <c:v>41944</c:v>
                </c:pt>
                <c:pt idx="239">
                  <c:v>41974</c:v>
                </c:pt>
                <c:pt idx="240">
                  <c:v>42005</c:v>
                </c:pt>
                <c:pt idx="241">
                  <c:v>42036</c:v>
                </c:pt>
                <c:pt idx="242">
                  <c:v>42064</c:v>
                </c:pt>
                <c:pt idx="243">
                  <c:v>42095</c:v>
                </c:pt>
                <c:pt idx="244">
                  <c:v>42125</c:v>
                </c:pt>
                <c:pt idx="245">
                  <c:v>42156</c:v>
                </c:pt>
                <c:pt idx="246">
                  <c:v>42186</c:v>
                </c:pt>
                <c:pt idx="247">
                  <c:v>42217</c:v>
                </c:pt>
                <c:pt idx="248">
                  <c:v>42248</c:v>
                </c:pt>
                <c:pt idx="249">
                  <c:v>42278</c:v>
                </c:pt>
                <c:pt idx="250">
                  <c:v>42309</c:v>
                </c:pt>
                <c:pt idx="251">
                  <c:v>42339</c:v>
                </c:pt>
                <c:pt idx="252">
                  <c:v>42370</c:v>
                </c:pt>
                <c:pt idx="253">
                  <c:v>42401</c:v>
                </c:pt>
                <c:pt idx="254">
                  <c:v>42430</c:v>
                </c:pt>
                <c:pt idx="255">
                  <c:v>42461</c:v>
                </c:pt>
                <c:pt idx="256">
                  <c:v>42491</c:v>
                </c:pt>
                <c:pt idx="257">
                  <c:v>42522</c:v>
                </c:pt>
                <c:pt idx="258">
                  <c:v>42552</c:v>
                </c:pt>
                <c:pt idx="259">
                  <c:v>42583</c:v>
                </c:pt>
                <c:pt idx="260">
                  <c:v>42614</c:v>
                </c:pt>
                <c:pt idx="261">
                  <c:v>42644</c:v>
                </c:pt>
                <c:pt idx="262">
                  <c:v>42675</c:v>
                </c:pt>
                <c:pt idx="263">
                  <c:v>42705</c:v>
                </c:pt>
                <c:pt idx="264">
                  <c:v>42736</c:v>
                </c:pt>
              </c:numCache>
            </c:numRef>
          </c:cat>
          <c:val>
            <c:numRef>
              <c:f>Naïves!$D$2:$D$266</c:f>
              <c:numCache>
                <c:formatCode>General</c:formatCode>
                <c:ptCount val="265"/>
                <c:pt idx="252">
                  <c:v>457465.58850000001</c:v>
                </c:pt>
                <c:pt idx="253">
                  <c:v>404773.42019999999</c:v>
                </c:pt>
                <c:pt idx="254">
                  <c:v>404705.90130000003</c:v>
                </c:pt>
                <c:pt idx="255">
                  <c:v>410445.06939999998</c:v>
                </c:pt>
                <c:pt idx="256">
                  <c:v>415816.91960000002</c:v>
                </c:pt>
                <c:pt idx="257">
                  <c:v>419474.31040000002</c:v>
                </c:pt>
                <c:pt idx="258">
                  <c:v>431643.61200000002</c:v>
                </c:pt>
                <c:pt idx="259">
                  <c:v>436151.64309999999</c:v>
                </c:pt>
                <c:pt idx="260">
                  <c:v>439729.31280000001</c:v>
                </c:pt>
                <c:pt idx="261">
                  <c:v>440484.38449999999</c:v>
                </c:pt>
                <c:pt idx="262">
                  <c:v>445484.75719999999</c:v>
                </c:pt>
                <c:pt idx="263">
                  <c:v>450053.16080000001</c:v>
                </c:pt>
                <c:pt idx="264">
                  <c:v>457465.58850000001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60-7C41-AA13-9D0DAE5F09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2687199"/>
        <c:axId val="2112688927"/>
      </c:lineChart>
      <c:dateAx>
        <c:axId val="2112687199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12688927"/>
        <c:crosses val="autoZero"/>
        <c:auto val="1"/>
        <c:lblOffset val="100"/>
        <c:baseTimeUnit val="months"/>
      </c:dateAx>
      <c:valAx>
        <c:axId val="2112688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12687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494769244496004E-2"/>
          <c:y val="3.6739380022962113E-2"/>
          <c:w val="0.92026731502754788"/>
          <c:h val="0.92147355288970045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365"/>
            <c:dispRSqr val="1"/>
            <c:dispEq val="1"/>
            <c:trendlineLbl>
              <c:layout>
                <c:manualLayout>
                  <c:x val="7.1195645870045288E-2"/>
                  <c:y val="0.40853160002531264"/>
                </c:manualLayout>
              </c:layout>
              <c:numFmt formatCode="#,##0.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RegLin!$A$2:$A$254</c:f>
              <c:numCache>
                <c:formatCode>m/d/yy</c:formatCode>
                <c:ptCount val="253"/>
                <c:pt idx="0">
                  <c:v>34700</c:v>
                </c:pt>
                <c:pt idx="1">
                  <c:v>34731</c:v>
                </c:pt>
                <c:pt idx="2">
                  <c:v>34759</c:v>
                </c:pt>
                <c:pt idx="3">
                  <c:v>34790</c:v>
                </c:pt>
                <c:pt idx="4">
                  <c:v>34820</c:v>
                </c:pt>
                <c:pt idx="5">
                  <c:v>34851</c:v>
                </c:pt>
                <c:pt idx="6">
                  <c:v>34881</c:v>
                </c:pt>
                <c:pt idx="7">
                  <c:v>34912</c:v>
                </c:pt>
                <c:pt idx="8">
                  <c:v>34943</c:v>
                </c:pt>
                <c:pt idx="9">
                  <c:v>34973</c:v>
                </c:pt>
                <c:pt idx="10">
                  <c:v>35004</c:v>
                </c:pt>
                <c:pt idx="11">
                  <c:v>35034</c:v>
                </c:pt>
                <c:pt idx="12">
                  <c:v>35065</c:v>
                </c:pt>
                <c:pt idx="13">
                  <c:v>35096</c:v>
                </c:pt>
                <c:pt idx="14">
                  <c:v>35125</c:v>
                </c:pt>
                <c:pt idx="15">
                  <c:v>35156</c:v>
                </c:pt>
                <c:pt idx="16">
                  <c:v>35186</c:v>
                </c:pt>
                <c:pt idx="17">
                  <c:v>35217</c:v>
                </c:pt>
                <c:pt idx="18">
                  <c:v>35247</c:v>
                </c:pt>
                <c:pt idx="19">
                  <c:v>35278</c:v>
                </c:pt>
                <c:pt idx="20">
                  <c:v>35309</c:v>
                </c:pt>
                <c:pt idx="21">
                  <c:v>35339</c:v>
                </c:pt>
                <c:pt idx="22">
                  <c:v>35370</c:v>
                </c:pt>
                <c:pt idx="23">
                  <c:v>35400</c:v>
                </c:pt>
                <c:pt idx="24">
                  <c:v>35431</c:v>
                </c:pt>
                <c:pt idx="25">
                  <c:v>35462</c:v>
                </c:pt>
                <c:pt idx="26">
                  <c:v>35490</c:v>
                </c:pt>
                <c:pt idx="27">
                  <c:v>35521</c:v>
                </c:pt>
                <c:pt idx="28">
                  <c:v>35551</c:v>
                </c:pt>
                <c:pt idx="29">
                  <c:v>35582</c:v>
                </c:pt>
                <c:pt idx="30">
                  <c:v>35612</c:v>
                </c:pt>
                <c:pt idx="31">
                  <c:v>35643</c:v>
                </c:pt>
                <c:pt idx="32">
                  <c:v>35674</c:v>
                </c:pt>
                <c:pt idx="33">
                  <c:v>35704</c:v>
                </c:pt>
                <c:pt idx="34">
                  <c:v>35735</c:v>
                </c:pt>
                <c:pt idx="35">
                  <c:v>35765</c:v>
                </c:pt>
                <c:pt idx="36">
                  <c:v>35796</c:v>
                </c:pt>
                <c:pt idx="37">
                  <c:v>35827</c:v>
                </c:pt>
                <c:pt idx="38">
                  <c:v>35855</c:v>
                </c:pt>
                <c:pt idx="39">
                  <c:v>35886</c:v>
                </c:pt>
                <c:pt idx="40">
                  <c:v>35916</c:v>
                </c:pt>
                <c:pt idx="41">
                  <c:v>35947</c:v>
                </c:pt>
                <c:pt idx="42">
                  <c:v>35977</c:v>
                </c:pt>
                <c:pt idx="43">
                  <c:v>36008</c:v>
                </c:pt>
                <c:pt idx="44">
                  <c:v>36039</c:v>
                </c:pt>
                <c:pt idx="45">
                  <c:v>36069</c:v>
                </c:pt>
                <c:pt idx="46">
                  <c:v>36100</c:v>
                </c:pt>
                <c:pt idx="47">
                  <c:v>36130</c:v>
                </c:pt>
                <c:pt idx="48">
                  <c:v>36161</c:v>
                </c:pt>
                <c:pt idx="49">
                  <c:v>36192</c:v>
                </c:pt>
                <c:pt idx="50">
                  <c:v>36220</c:v>
                </c:pt>
                <c:pt idx="51">
                  <c:v>36251</c:v>
                </c:pt>
                <c:pt idx="52">
                  <c:v>36281</c:v>
                </c:pt>
                <c:pt idx="53">
                  <c:v>36312</c:v>
                </c:pt>
                <c:pt idx="54">
                  <c:v>36342</c:v>
                </c:pt>
                <c:pt idx="55">
                  <c:v>36373</c:v>
                </c:pt>
                <c:pt idx="56">
                  <c:v>36404</c:v>
                </c:pt>
                <c:pt idx="57">
                  <c:v>36434</c:v>
                </c:pt>
                <c:pt idx="58">
                  <c:v>36465</c:v>
                </c:pt>
                <c:pt idx="59">
                  <c:v>36495</c:v>
                </c:pt>
                <c:pt idx="60">
                  <c:v>36526</c:v>
                </c:pt>
                <c:pt idx="61">
                  <c:v>36557</c:v>
                </c:pt>
                <c:pt idx="62">
                  <c:v>36586</c:v>
                </c:pt>
                <c:pt idx="63">
                  <c:v>36617</c:v>
                </c:pt>
                <c:pt idx="64">
                  <c:v>36647</c:v>
                </c:pt>
                <c:pt idx="65">
                  <c:v>36678</c:v>
                </c:pt>
                <c:pt idx="66">
                  <c:v>36708</c:v>
                </c:pt>
                <c:pt idx="67">
                  <c:v>36739</c:v>
                </c:pt>
                <c:pt idx="68">
                  <c:v>36770</c:v>
                </c:pt>
                <c:pt idx="69">
                  <c:v>36800</c:v>
                </c:pt>
                <c:pt idx="70">
                  <c:v>36831</c:v>
                </c:pt>
                <c:pt idx="71">
                  <c:v>36861</c:v>
                </c:pt>
                <c:pt idx="72">
                  <c:v>36892</c:v>
                </c:pt>
                <c:pt idx="73">
                  <c:v>36923</c:v>
                </c:pt>
                <c:pt idx="74">
                  <c:v>36951</c:v>
                </c:pt>
                <c:pt idx="75">
                  <c:v>36982</c:v>
                </c:pt>
                <c:pt idx="76">
                  <c:v>37012</c:v>
                </c:pt>
                <c:pt idx="77">
                  <c:v>37043</c:v>
                </c:pt>
                <c:pt idx="78">
                  <c:v>37073</c:v>
                </c:pt>
                <c:pt idx="79">
                  <c:v>37104</c:v>
                </c:pt>
                <c:pt idx="80">
                  <c:v>37135</c:v>
                </c:pt>
                <c:pt idx="81">
                  <c:v>37165</c:v>
                </c:pt>
                <c:pt idx="82">
                  <c:v>37196</c:v>
                </c:pt>
                <c:pt idx="83">
                  <c:v>37226</c:v>
                </c:pt>
                <c:pt idx="84">
                  <c:v>37257</c:v>
                </c:pt>
                <c:pt idx="85">
                  <c:v>37288</c:v>
                </c:pt>
                <c:pt idx="86">
                  <c:v>37316</c:v>
                </c:pt>
                <c:pt idx="87">
                  <c:v>37347</c:v>
                </c:pt>
                <c:pt idx="88">
                  <c:v>37377</c:v>
                </c:pt>
                <c:pt idx="89">
                  <c:v>37408</c:v>
                </c:pt>
                <c:pt idx="90">
                  <c:v>37438</c:v>
                </c:pt>
                <c:pt idx="91">
                  <c:v>37469</c:v>
                </c:pt>
                <c:pt idx="92">
                  <c:v>37500</c:v>
                </c:pt>
                <c:pt idx="93">
                  <c:v>37530</c:v>
                </c:pt>
                <c:pt idx="94">
                  <c:v>37561</c:v>
                </c:pt>
                <c:pt idx="95">
                  <c:v>37591</c:v>
                </c:pt>
                <c:pt idx="96">
                  <c:v>37622</c:v>
                </c:pt>
                <c:pt idx="97">
                  <c:v>37653</c:v>
                </c:pt>
                <c:pt idx="98">
                  <c:v>37681</c:v>
                </c:pt>
                <c:pt idx="99">
                  <c:v>37712</c:v>
                </c:pt>
                <c:pt idx="100">
                  <c:v>37742</c:v>
                </c:pt>
                <c:pt idx="101">
                  <c:v>37773</c:v>
                </c:pt>
                <c:pt idx="102">
                  <c:v>37803</c:v>
                </c:pt>
                <c:pt idx="103">
                  <c:v>37834</c:v>
                </c:pt>
                <c:pt idx="104">
                  <c:v>37865</c:v>
                </c:pt>
                <c:pt idx="105">
                  <c:v>37895</c:v>
                </c:pt>
                <c:pt idx="106">
                  <c:v>37926</c:v>
                </c:pt>
                <c:pt idx="107">
                  <c:v>37956</c:v>
                </c:pt>
                <c:pt idx="108">
                  <c:v>37987</c:v>
                </c:pt>
                <c:pt idx="109">
                  <c:v>38018</c:v>
                </c:pt>
                <c:pt idx="110">
                  <c:v>38047</c:v>
                </c:pt>
                <c:pt idx="111">
                  <c:v>38078</c:v>
                </c:pt>
                <c:pt idx="112">
                  <c:v>38108</c:v>
                </c:pt>
                <c:pt idx="113">
                  <c:v>38139</c:v>
                </c:pt>
                <c:pt idx="114">
                  <c:v>38169</c:v>
                </c:pt>
                <c:pt idx="115">
                  <c:v>38200</c:v>
                </c:pt>
                <c:pt idx="116">
                  <c:v>38231</c:v>
                </c:pt>
                <c:pt idx="117">
                  <c:v>38261</c:v>
                </c:pt>
                <c:pt idx="118">
                  <c:v>38292</c:v>
                </c:pt>
                <c:pt idx="119">
                  <c:v>38322</c:v>
                </c:pt>
                <c:pt idx="120">
                  <c:v>38353</c:v>
                </c:pt>
                <c:pt idx="121">
                  <c:v>38384</c:v>
                </c:pt>
                <c:pt idx="122">
                  <c:v>38412</c:v>
                </c:pt>
                <c:pt idx="123">
                  <c:v>38443</c:v>
                </c:pt>
                <c:pt idx="124">
                  <c:v>38473</c:v>
                </c:pt>
                <c:pt idx="125">
                  <c:v>38504</c:v>
                </c:pt>
                <c:pt idx="126">
                  <c:v>38534</c:v>
                </c:pt>
                <c:pt idx="127">
                  <c:v>38565</c:v>
                </c:pt>
                <c:pt idx="128">
                  <c:v>38596</c:v>
                </c:pt>
                <c:pt idx="129">
                  <c:v>38626</c:v>
                </c:pt>
                <c:pt idx="130">
                  <c:v>38657</c:v>
                </c:pt>
                <c:pt idx="131">
                  <c:v>38687</c:v>
                </c:pt>
                <c:pt idx="132">
                  <c:v>38718</c:v>
                </c:pt>
                <c:pt idx="133">
                  <c:v>38749</c:v>
                </c:pt>
                <c:pt idx="134">
                  <c:v>38777</c:v>
                </c:pt>
                <c:pt idx="135">
                  <c:v>38808</c:v>
                </c:pt>
                <c:pt idx="136">
                  <c:v>38838</c:v>
                </c:pt>
                <c:pt idx="137">
                  <c:v>38869</c:v>
                </c:pt>
                <c:pt idx="138">
                  <c:v>38899</c:v>
                </c:pt>
                <c:pt idx="139">
                  <c:v>38930</c:v>
                </c:pt>
                <c:pt idx="140">
                  <c:v>38961</c:v>
                </c:pt>
                <c:pt idx="141">
                  <c:v>38991</c:v>
                </c:pt>
                <c:pt idx="142">
                  <c:v>39022</c:v>
                </c:pt>
                <c:pt idx="143">
                  <c:v>39052</c:v>
                </c:pt>
                <c:pt idx="144">
                  <c:v>39083</c:v>
                </c:pt>
                <c:pt idx="145">
                  <c:v>39114</c:v>
                </c:pt>
                <c:pt idx="146">
                  <c:v>39142</c:v>
                </c:pt>
                <c:pt idx="147">
                  <c:v>39173</c:v>
                </c:pt>
                <c:pt idx="148">
                  <c:v>39203</c:v>
                </c:pt>
                <c:pt idx="149">
                  <c:v>39234</c:v>
                </c:pt>
                <c:pt idx="150">
                  <c:v>39264</c:v>
                </c:pt>
                <c:pt idx="151">
                  <c:v>39295</c:v>
                </c:pt>
                <c:pt idx="152">
                  <c:v>39326</c:v>
                </c:pt>
                <c:pt idx="153">
                  <c:v>39356</c:v>
                </c:pt>
                <c:pt idx="154">
                  <c:v>39387</c:v>
                </c:pt>
                <c:pt idx="155">
                  <c:v>39417</c:v>
                </c:pt>
                <c:pt idx="156">
                  <c:v>39448</c:v>
                </c:pt>
                <c:pt idx="157">
                  <c:v>39479</c:v>
                </c:pt>
                <c:pt idx="158">
                  <c:v>39508</c:v>
                </c:pt>
                <c:pt idx="159">
                  <c:v>39539</c:v>
                </c:pt>
                <c:pt idx="160">
                  <c:v>39569</c:v>
                </c:pt>
                <c:pt idx="161">
                  <c:v>39600</c:v>
                </c:pt>
                <c:pt idx="162">
                  <c:v>39630</c:v>
                </c:pt>
                <c:pt idx="163">
                  <c:v>39661</c:v>
                </c:pt>
                <c:pt idx="164">
                  <c:v>39692</c:v>
                </c:pt>
                <c:pt idx="165">
                  <c:v>39722</c:v>
                </c:pt>
                <c:pt idx="166">
                  <c:v>39753</c:v>
                </c:pt>
                <c:pt idx="167">
                  <c:v>39783</c:v>
                </c:pt>
                <c:pt idx="168">
                  <c:v>39814</c:v>
                </c:pt>
                <c:pt idx="169">
                  <c:v>39845</c:v>
                </c:pt>
                <c:pt idx="170">
                  <c:v>39873</c:v>
                </c:pt>
                <c:pt idx="171">
                  <c:v>39904</c:v>
                </c:pt>
                <c:pt idx="172">
                  <c:v>39934</c:v>
                </c:pt>
                <c:pt idx="173">
                  <c:v>39965</c:v>
                </c:pt>
                <c:pt idx="174">
                  <c:v>39995</c:v>
                </c:pt>
                <c:pt idx="175">
                  <c:v>40026</c:v>
                </c:pt>
                <c:pt idx="176">
                  <c:v>40057</c:v>
                </c:pt>
                <c:pt idx="177">
                  <c:v>40087</c:v>
                </c:pt>
                <c:pt idx="178">
                  <c:v>40118</c:v>
                </c:pt>
                <c:pt idx="179">
                  <c:v>40148</c:v>
                </c:pt>
                <c:pt idx="180">
                  <c:v>40179</c:v>
                </c:pt>
                <c:pt idx="181">
                  <c:v>40210</c:v>
                </c:pt>
                <c:pt idx="182">
                  <c:v>40238</c:v>
                </c:pt>
                <c:pt idx="183">
                  <c:v>40269</c:v>
                </c:pt>
                <c:pt idx="184">
                  <c:v>40299</c:v>
                </c:pt>
                <c:pt idx="185">
                  <c:v>40330</c:v>
                </c:pt>
                <c:pt idx="186">
                  <c:v>40360</c:v>
                </c:pt>
                <c:pt idx="187">
                  <c:v>40391</c:v>
                </c:pt>
                <c:pt idx="188">
                  <c:v>40422</c:v>
                </c:pt>
                <c:pt idx="189">
                  <c:v>40452</c:v>
                </c:pt>
                <c:pt idx="190">
                  <c:v>40483</c:v>
                </c:pt>
                <c:pt idx="191">
                  <c:v>40513</c:v>
                </c:pt>
                <c:pt idx="192">
                  <c:v>40544</c:v>
                </c:pt>
                <c:pt idx="193">
                  <c:v>40575</c:v>
                </c:pt>
                <c:pt idx="194">
                  <c:v>40603</c:v>
                </c:pt>
                <c:pt idx="195">
                  <c:v>40634</c:v>
                </c:pt>
                <c:pt idx="196">
                  <c:v>40664</c:v>
                </c:pt>
                <c:pt idx="197">
                  <c:v>40695</c:v>
                </c:pt>
                <c:pt idx="198">
                  <c:v>40725</c:v>
                </c:pt>
                <c:pt idx="199">
                  <c:v>40756</c:v>
                </c:pt>
                <c:pt idx="200">
                  <c:v>40787</c:v>
                </c:pt>
                <c:pt idx="201">
                  <c:v>40817</c:v>
                </c:pt>
                <c:pt idx="202">
                  <c:v>40848</c:v>
                </c:pt>
                <c:pt idx="203">
                  <c:v>40878</c:v>
                </c:pt>
                <c:pt idx="204">
                  <c:v>40909</c:v>
                </c:pt>
                <c:pt idx="205">
                  <c:v>40940</c:v>
                </c:pt>
                <c:pt idx="206">
                  <c:v>40969</c:v>
                </c:pt>
                <c:pt idx="207">
                  <c:v>41000</c:v>
                </c:pt>
                <c:pt idx="208">
                  <c:v>41030</c:v>
                </c:pt>
                <c:pt idx="209">
                  <c:v>41061</c:v>
                </c:pt>
                <c:pt idx="210">
                  <c:v>41091</c:v>
                </c:pt>
                <c:pt idx="211">
                  <c:v>41122</c:v>
                </c:pt>
                <c:pt idx="212">
                  <c:v>41153</c:v>
                </c:pt>
                <c:pt idx="213">
                  <c:v>41183</c:v>
                </c:pt>
                <c:pt idx="214">
                  <c:v>41214</c:v>
                </c:pt>
                <c:pt idx="215">
                  <c:v>41244</c:v>
                </c:pt>
                <c:pt idx="216">
                  <c:v>41275</c:v>
                </c:pt>
                <c:pt idx="217">
                  <c:v>41306</c:v>
                </c:pt>
                <c:pt idx="218">
                  <c:v>41334</c:v>
                </c:pt>
                <c:pt idx="219">
                  <c:v>41365</c:v>
                </c:pt>
                <c:pt idx="220">
                  <c:v>41395</c:v>
                </c:pt>
                <c:pt idx="221">
                  <c:v>41426</c:v>
                </c:pt>
                <c:pt idx="222">
                  <c:v>41456</c:v>
                </c:pt>
                <c:pt idx="223">
                  <c:v>41487</c:v>
                </c:pt>
                <c:pt idx="224">
                  <c:v>41518</c:v>
                </c:pt>
                <c:pt idx="225">
                  <c:v>41548</c:v>
                </c:pt>
                <c:pt idx="226">
                  <c:v>41579</c:v>
                </c:pt>
                <c:pt idx="227">
                  <c:v>41609</c:v>
                </c:pt>
                <c:pt idx="228">
                  <c:v>41640</c:v>
                </c:pt>
                <c:pt idx="229">
                  <c:v>41671</c:v>
                </c:pt>
                <c:pt idx="230">
                  <c:v>41699</c:v>
                </c:pt>
                <c:pt idx="231">
                  <c:v>41730</c:v>
                </c:pt>
                <c:pt idx="232">
                  <c:v>41760</c:v>
                </c:pt>
                <c:pt idx="233">
                  <c:v>41791</c:v>
                </c:pt>
                <c:pt idx="234">
                  <c:v>41821</c:v>
                </c:pt>
                <c:pt idx="235">
                  <c:v>41852</c:v>
                </c:pt>
                <c:pt idx="236">
                  <c:v>41883</c:v>
                </c:pt>
                <c:pt idx="237">
                  <c:v>41913</c:v>
                </c:pt>
                <c:pt idx="238">
                  <c:v>41944</c:v>
                </c:pt>
                <c:pt idx="239">
                  <c:v>41974</c:v>
                </c:pt>
                <c:pt idx="240">
                  <c:v>42005</c:v>
                </c:pt>
                <c:pt idx="241">
                  <c:v>42036</c:v>
                </c:pt>
                <c:pt idx="242">
                  <c:v>42064</c:v>
                </c:pt>
                <c:pt idx="243">
                  <c:v>42095</c:v>
                </c:pt>
                <c:pt idx="244">
                  <c:v>42125</c:v>
                </c:pt>
                <c:pt idx="245">
                  <c:v>42156</c:v>
                </c:pt>
                <c:pt idx="246">
                  <c:v>42186</c:v>
                </c:pt>
                <c:pt idx="247">
                  <c:v>42217</c:v>
                </c:pt>
                <c:pt idx="248">
                  <c:v>42248</c:v>
                </c:pt>
                <c:pt idx="249">
                  <c:v>42278</c:v>
                </c:pt>
                <c:pt idx="250">
                  <c:v>42309</c:v>
                </c:pt>
                <c:pt idx="251">
                  <c:v>42339</c:v>
                </c:pt>
                <c:pt idx="252">
                  <c:v>42370</c:v>
                </c:pt>
              </c:numCache>
            </c:numRef>
          </c:xVal>
          <c:yVal>
            <c:numRef>
              <c:f>RegLin!$B$2:$B$254</c:f>
              <c:numCache>
                <c:formatCode>General</c:formatCode>
                <c:ptCount val="253"/>
                <c:pt idx="0">
                  <c:v>74435.760519999996</c:v>
                </c:pt>
                <c:pt idx="1">
                  <c:v>72777.937089999905</c:v>
                </c:pt>
                <c:pt idx="2">
                  <c:v>73896.842040000003</c:v>
                </c:pt>
                <c:pt idx="3">
                  <c:v>74455.287540000005</c:v>
                </c:pt>
                <c:pt idx="4">
                  <c:v>75432.027860000002</c:v>
                </c:pt>
                <c:pt idx="5">
                  <c:v>75606.245009999999</c:v>
                </c:pt>
                <c:pt idx="6">
                  <c:v>75984.240789999996</c:v>
                </c:pt>
                <c:pt idx="7">
                  <c:v>75529.344879999902</c:v>
                </c:pt>
                <c:pt idx="8">
                  <c:v>74940.808720000001</c:v>
                </c:pt>
                <c:pt idx="9">
                  <c:v>74302.080300000001</c:v>
                </c:pt>
                <c:pt idx="10">
                  <c:v>74117.790869999997</c:v>
                </c:pt>
                <c:pt idx="11">
                  <c:v>75177.556879999902</c:v>
                </c:pt>
                <c:pt idx="12">
                  <c:v>75341.923479999998</c:v>
                </c:pt>
                <c:pt idx="13">
                  <c:v>76086.636629999994</c:v>
                </c:pt>
                <c:pt idx="14">
                  <c:v>75690.646540000002</c:v>
                </c:pt>
                <c:pt idx="15">
                  <c:v>76767.25318</c:v>
                </c:pt>
                <c:pt idx="16">
                  <c:v>77214.87861</c:v>
                </c:pt>
                <c:pt idx="17">
                  <c:v>78138.844039999996</c:v>
                </c:pt>
                <c:pt idx="18">
                  <c:v>78798.974759999997</c:v>
                </c:pt>
                <c:pt idx="19">
                  <c:v>79058.303400000004</c:v>
                </c:pt>
                <c:pt idx="20">
                  <c:v>79752.07101</c:v>
                </c:pt>
                <c:pt idx="21">
                  <c:v>79504.425010000006</c:v>
                </c:pt>
                <c:pt idx="22">
                  <c:v>80223.971089999905</c:v>
                </c:pt>
                <c:pt idx="23">
                  <c:v>81416.764410000003</c:v>
                </c:pt>
                <c:pt idx="24">
                  <c:v>83065.736409999998</c:v>
                </c:pt>
                <c:pt idx="25">
                  <c:v>83579.432969999994</c:v>
                </c:pt>
                <c:pt idx="26">
                  <c:v>84575.767819999994</c:v>
                </c:pt>
                <c:pt idx="27">
                  <c:v>86087.555999999997</c:v>
                </c:pt>
                <c:pt idx="28">
                  <c:v>88543.683269999994</c:v>
                </c:pt>
                <c:pt idx="29">
                  <c:v>89231.144620000006</c:v>
                </c:pt>
                <c:pt idx="30">
                  <c:v>92128.631959999999</c:v>
                </c:pt>
                <c:pt idx="31">
                  <c:v>92120.054109999997</c:v>
                </c:pt>
                <c:pt idx="32">
                  <c:v>94180.404339999994</c:v>
                </c:pt>
                <c:pt idx="33">
                  <c:v>93917.860079999999</c:v>
                </c:pt>
                <c:pt idx="34">
                  <c:v>95033.863929999905</c:v>
                </c:pt>
                <c:pt idx="35">
                  <c:v>96862.905719999995</c:v>
                </c:pt>
                <c:pt idx="36">
                  <c:v>97913.842879999997</c:v>
                </c:pt>
                <c:pt idx="37">
                  <c:v>96944.162679999994</c:v>
                </c:pt>
                <c:pt idx="38">
                  <c:v>98933.93879</c:v>
                </c:pt>
                <c:pt idx="39">
                  <c:v>101286.8198</c:v>
                </c:pt>
                <c:pt idx="40">
                  <c:v>101077.46829999999</c:v>
                </c:pt>
                <c:pt idx="41">
                  <c:v>102890.7686</c:v>
                </c:pt>
                <c:pt idx="42">
                  <c:v>104367.78079999999</c:v>
                </c:pt>
                <c:pt idx="43">
                  <c:v>104077.53260000001</c:v>
                </c:pt>
                <c:pt idx="44">
                  <c:v>104611.35159999999</c:v>
                </c:pt>
                <c:pt idx="45">
                  <c:v>104179.24980000001</c:v>
                </c:pt>
                <c:pt idx="46">
                  <c:v>104259.4976</c:v>
                </c:pt>
                <c:pt idx="47">
                  <c:v>104784.92570000001</c:v>
                </c:pt>
                <c:pt idx="48">
                  <c:v>105695.3248</c:v>
                </c:pt>
                <c:pt idx="49">
                  <c:v>105273.2534</c:v>
                </c:pt>
                <c:pt idx="50">
                  <c:v>107397.63400000001</c:v>
                </c:pt>
                <c:pt idx="51">
                  <c:v>109621.2203</c:v>
                </c:pt>
                <c:pt idx="52">
                  <c:v>111215.70789999999</c:v>
                </c:pt>
                <c:pt idx="53">
                  <c:v>113318.7026</c:v>
                </c:pt>
                <c:pt idx="54">
                  <c:v>117032.6045</c:v>
                </c:pt>
                <c:pt idx="55">
                  <c:v>119357.85619999999</c:v>
                </c:pt>
                <c:pt idx="56">
                  <c:v>122610.84540000001</c:v>
                </c:pt>
                <c:pt idx="57">
                  <c:v>123001.7034</c:v>
                </c:pt>
                <c:pt idx="58">
                  <c:v>125792.49490000001</c:v>
                </c:pt>
                <c:pt idx="59">
                  <c:v>127917.77159999999</c:v>
                </c:pt>
                <c:pt idx="60">
                  <c:v>130410.6112</c:v>
                </c:pt>
                <c:pt idx="61">
                  <c:v>132705.3806</c:v>
                </c:pt>
                <c:pt idx="62">
                  <c:v>134286.0932</c:v>
                </c:pt>
                <c:pt idx="63">
                  <c:v>140670.2726</c:v>
                </c:pt>
                <c:pt idx="64">
                  <c:v>140861.84409999999</c:v>
                </c:pt>
                <c:pt idx="65">
                  <c:v>143541.88440000001</c:v>
                </c:pt>
                <c:pt idx="66">
                  <c:v>146228.2058</c:v>
                </c:pt>
                <c:pt idx="67">
                  <c:v>147284.26360000001</c:v>
                </c:pt>
                <c:pt idx="68">
                  <c:v>147316.43979999999</c:v>
                </c:pt>
                <c:pt idx="69">
                  <c:v>145625.95319999999</c:v>
                </c:pt>
                <c:pt idx="70">
                  <c:v>147666.32509999999</c:v>
                </c:pt>
                <c:pt idx="71">
                  <c:v>147483.0454</c:v>
                </c:pt>
                <c:pt idx="72">
                  <c:v>149543.2598</c:v>
                </c:pt>
                <c:pt idx="73">
                  <c:v>149776.33799999999</c:v>
                </c:pt>
                <c:pt idx="74">
                  <c:v>150941.3523</c:v>
                </c:pt>
                <c:pt idx="75">
                  <c:v>152865.48009999999</c:v>
                </c:pt>
                <c:pt idx="76">
                  <c:v>157155.97080000001</c:v>
                </c:pt>
                <c:pt idx="77">
                  <c:v>158760.1771</c:v>
                </c:pt>
                <c:pt idx="78">
                  <c:v>161122.27789999999</c:v>
                </c:pt>
                <c:pt idx="79">
                  <c:v>164628.36009999999</c:v>
                </c:pt>
                <c:pt idx="80">
                  <c:v>164820.3474</c:v>
                </c:pt>
                <c:pt idx="81">
                  <c:v>166189.35209999999</c:v>
                </c:pt>
                <c:pt idx="82">
                  <c:v>167213.83989999999</c:v>
                </c:pt>
                <c:pt idx="83">
                  <c:v>167692.75159999999</c:v>
                </c:pt>
                <c:pt idx="84">
                  <c:v>169840.66320000001</c:v>
                </c:pt>
                <c:pt idx="85">
                  <c:v>170501.56570000001</c:v>
                </c:pt>
                <c:pt idx="86">
                  <c:v>172748.95680000001</c:v>
                </c:pt>
                <c:pt idx="87">
                  <c:v>178217.52129999999</c:v>
                </c:pt>
                <c:pt idx="88">
                  <c:v>182805.26070000001</c:v>
                </c:pt>
                <c:pt idx="89">
                  <c:v>186038.32339999999</c:v>
                </c:pt>
                <c:pt idx="90">
                  <c:v>191162.18830000001</c:v>
                </c:pt>
                <c:pt idx="91">
                  <c:v>195333.11989999999</c:v>
                </c:pt>
                <c:pt idx="92">
                  <c:v>197044.8486</c:v>
                </c:pt>
                <c:pt idx="93">
                  <c:v>199092.36970000001</c:v>
                </c:pt>
                <c:pt idx="94">
                  <c:v>202526.78279999999</c:v>
                </c:pt>
                <c:pt idx="95">
                  <c:v>203437.4467</c:v>
                </c:pt>
                <c:pt idx="96">
                  <c:v>207162.34</c:v>
                </c:pt>
                <c:pt idx="97">
                  <c:v>206464.2219</c:v>
                </c:pt>
                <c:pt idx="98">
                  <c:v>205573.11240000001</c:v>
                </c:pt>
                <c:pt idx="99">
                  <c:v>207953.35949999999</c:v>
                </c:pt>
                <c:pt idx="100">
                  <c:v>210582.56330000001</c:v>
                </c:pt>
                <c:pt idx="101">
                  <c:v>208940.77840000001</c:v>
                </c:pt>
                <c:pt idx="102">
                  <c:v>213806.4541</c:v>
                </c:pt>
                <c:pt idx="103">
                  <c:v>212692.16699999999</c:v>
                </c:pt>
                <c:pt idx="104">
                  <c:v>212900.6703</c:v>
                </c:pt>
                <c:pt idx="105">
                  <c:v>214607.8143</c:v>
                </c:pt>
                <c:pt idx="106">
                  <c:v>215556.1606</c:v>
                </c:pt>
                <c:pt idx="107">
                  <c:v>216971.41740000001</c:v>
                </c:pt>
                <c:pt idx="108">
                  <c:v>218855.45749999999</c:v>
                </c:pt>
                <c:pt idx="109">
                  <c:v>219803.60630000001</c:v>
                </c:pt>
                <c:pt idx="110">
                  <c:v>221323.7542</c:v>
                </c:pt>
                <c:pt idx="111">
                  <c:v>225862.7176</c:v>
                </c:pt>
                <c:pt idx="112">
                  <c:v>227330.31450000001</c:v>
                </c:pt>
                <c:pt idx="113">
                  <c:v>230156.32010000001</c:v>
                </c:pt>
                <c:pt idx="114">
                  <c:v>233876.85579999999</c:v>
                </c:pt>
                <c:pt idx="115">
                  <c:v>234835.52600000001</c:v>
                </c:pt>
                <c:pt idx="116">
                  <c:v>234133.62590000001</c:v>
                </c:pt>
                <c:pt idx="117">
                  <c:v>232287.07199999999</c:v>
                </c:pt>
                <c:pt idx="118">
                  <c:v>234718.22089999999</c:v>
                </c:pt>
                <c:pt idx="119">
                  <c:v>230184.96739999999</c:v>
                </c:pt>
                <c:pt idx="120">
                  <c:v>232422.1606</c:v>
                </c:pt>
                <c:pt idx="121">
                  <c:v>231321.10089999999</c:v>
                </c:pt>
                <c:pt idx="122">
                  <c:v>231263.1991</c:v>
                </c:pt>
                <c:pt idx="123">
                  <c:v>235367.2452</c:v>
                </c:pt>
                <c:pt idx="124">
                  <c:v>235685.16279999999</c:v>
                </c:pt>
                <c:pt idx="125">
                  <c:v>235898.83369999999</c:v>
                </c:pt>
                <c:pt idx="126">
                  <c:v>237871.61259999999</c:v>
                </c:pt>
                <c:pt idx="127">
                  <c:v>237971.1048</c:v>
                </c:pt>
                <c:pt idx="128">
                  <c:v>236915.5232</c:v>
                </c:pt>
                <c:pt idx="129">
                  <c:v>234297.86559999999</c:v>
                </c:pt>
                <c:pt idx="130">
                  <c:v>236560.7683</c:v>
                </c:pt>
                <c:pt idx="131">
                  <c:v>238376.65280000001</c:v>
                </c:pt>
                <c:pt idx="132">
                  <c:v>239845.53090000001</c:v>
                </c:pt>
                <c:pt idx="133">
                  <c:v>239114.9725</c:v>
                </c:pt>
                <c:pt idx="134">
                  <c:v>241380.3315</c:v>
                </c:pt>
                <c:pt idx="135">
                  <c:v>245474.41529999999</c:v>
                </c:pt>
                <c:pt idx="136">
                  <c:v>247591.14739999999</c:v>
                </c:pt>
                <c:pt idx="137">
                  <c:v>251417.4307</c:v>
                </c:pt>
                <c:pt idx="138">
                  <c:v>253882.74059999999</c:v>
                </c:pt>
                <c:pt idx="139">
                  <c:v>256703.7586</c:v>
                </c:pt>
                <c:pt idx="140">
                  <c:v>257541.46520000001</c:v>
                </c:pt>
                <c:pt idx="141">
                  <c:v>259114.59950000001</c:v>
                </c:pt>
                <c:pt idx="142">
                  <c:v>258813.55290000001</c:v>
                </c:pt>
                <c:pt idx="143">
                  <c:v>264494.18560000003</c:v>
                </c:pt>
                <c:pt idx="144">
                  <c:v>267658.3296</c:v>
                </c:pt>
                <c:pt idx="145">
                  <c:v>270779.81630000001</c:v>
                </c:pt>
                <c:pt idx="146">
                  <c:v>273479.20500000002</c:v>
                </c:pt>
                <c:pt idx="147">
                  <c:v>278805.0539</c:v>
                </c:pt>
                <c:pt idx="148">
                  <c:v>282726.25309999997</c:v>
                </c:pt>
                <c:pt idx="149">
                  <c:v>285957.50569999998</c:v>
                </c:pt>
                <c:pt idx="150">
                  <c:v>295693.65820000001</c:v>
                </c:pt>
                <c:pt idx="151">
                  <c:v>297653.41840000002</c:v>
                </c:pt>
                <c:pt idx="152">
                  <c:v>298413.8077</c:v>
                </c:pt>
                <c:pt idx="153">
                  <c:v>298559.07290000003</c:v>
                </c:pt>
                <c:pt idx="154">
                  <c:v>297647.72759999998</c:v>
                </c:pt>
                <c:pt idx="155">
                  <c:v>297994.33799999999</c:v>
                </c:pt>
                <c:pt idx="156">
                  <c:v>298596.41279999999</c:v>
                </c:pt>
                <c:pt idx="157">
                  <c:v>295700.44410000002</c:v>
                </c:pt>
                <c:pt idx="158">
                  <c:v>293604.54330000002</c:v>
                </c:pt>
                <c:pt idx="159">
                  <c:v>294346.27289999998</c:v>
                </c:pt>
                <c:pt idx="160">
                  <c:v>295163.32659999997</c:v>
                </c:pt>
                <c:pt idx="161">
                  <c:v>290100.48629999999</c:v>
                </c:pt>
                <c:pt idx="162">
                  <c:v>290261.0368</c:v>
                </c:pt>
                <c:pt idx="163">
                  <c:v>281721.4203</c:v>
                </c:pt>
                <c:pt idx="164">
                  <c:v>276486.60220000002</c:v>
                </c:pt>
                <c:pt idx="165">
                  <c:v>266999.05109999998</c:v>
                </c:pt>
                <c:pt idx="166">
                  <c:v>258647.49780000001</c:v>
                </c:pt>
                <c:pt idx="167">
                  <c:v>253881.05100000001</c:v>
                </c:pt>
                <c:pt idx="168">
                  <c:v>253092.6023</c:v>
                </c:pt>
                <c:pt idx="169">
                  <c:v>249846.62280000001</c:v>
                </c:pt>
                <c:pt idx="170">
                  <c:v>247263.973</c:v>
                </c:pt>
                <c:pt idx="171">
                  <c:v>245350.74969999999</c:v>
                </c:pt>
                <c:pt idx="172">
                  <c:v>249991.25279999999</c:v>
                </c:pt>
                <c:pt idx="173">
                  <c:v>253595.924</c:v>
                </c:pt>
                <c:pt idx="174">
                  <c:v>259792.6214</c:v>
                </c:pt>
                <c:pt idx="175">
                  <c:v>262075.54730000001</c:v>
                </c:pt>
                <c:pt idx="176">
                  <c:v>267500.92229999998</c:v>
                </c:pt>
                <c:pt idx="177">
                  <c:v>268780.20510000002</c:v>
                </c:pt>
                <c:pt idx="178">
                  <c:v>266836.52679999999</c:v>
                </c:pt>
                <c:pt idx="179">
                  <c:v>270118.13050000003</c:v>
                </c:pt>
                <c:pt idx="180">
                  <c:v>279724</c:v>
                </c:pt>
                <c:pt idx="181">
                  <c:v>278753.42810000002</c:v>
                </c:pt>
                <c:pt idx="182">
                  <c:v>280472.15169999999</c:v>
                </c:pt>
                <c:pt idx="183">
                  <c:v>281981.01280000003</c:v>
                </c:pt>
                <c:pt idx="184">
                  <c:v>281762.24570000003</c:v>
                </c:pt>
                <c:pt idx="185">
                  <c:v>284540.74489999999</c:v>
                </c:pt>
                <c:pt idx="186">
                  <c:v>292771.73009999999</c:v>
                </c:pt>
                <c:pt idx="187">
                  <c:v>290645.87719999999</c:v>
                </c:pt>
                <c:pt idx="188">
                  <c:v>290093.06459999998</c:v>
                </c:pt>
                <c:pt idx="189">
                  <c:v>286130.67119999998</c:v>
                </c:pt>
                <c:pt idx="190">
                  <c:v>282289.53619999997</c:v>
                </c:pt>
                <c:pt idx="191">
                  <c:v>285353.07410000003</c:v>
                </c:pt>
                <c:pt idx="192">
                  <c:v>287982.88819999999</c:v>
                </c:pt>
                <c:pt idx="193">
                  <c:v>285226.72289999999</c:v>
                </c:pt>
                <c:pt idx="194">
                  <c:v>287091.9424</c:v>
                </c:pt>
                <c:pt idx="195">
                  <c:v>293992.50189999997</c:v>
                </c:pt>
                <c:pt idx="196">
                  <c:v>284721.75099999999</c:v>
                </c:pt>
                <c:pt idx="197">
                  <c:v>285905.9657</c:v>
                </c:pt>
                <c:pt idx="198">
                  <c:v>295843.21590000001</c:v>
                </c:pt>
                <c:pt idx="199">
                  <c:v>294902.9068</c:v>
                </c:pt>
                <c:pt idx="200">
                  <c:v>295358.08309999999</c:v>
                </c:pt>
                <c:pt idx="201">
                  <c:v>292266.58549999999</c:v>
                </c:pt>
                <c:pt idx="202">
                  <c:v>291036.30359999998</c:v>
                </c:pt>
                <c:pt idx="203">
                  <c:v>292284.09879999998</c:v>
                </c:pt>
                <c:pt idx="204">
                  <c:v>294360.43979999999</c:v>
                </c:pt>
                <c:pt idx="205">
                  <c:v>292381.4559</c:v>
                </c:pt>
                <c:pt idx="206">
                  <c:v>290378.61080000002</c:v>
                </c:pt>
                <c:pt idx="207">
                  <c:v>299064.74430000002</c:v>
                </c:pt>
                <c:pt idx="208">
                  <c:v>304081.17060000001</c:v>
                </c:pt>
                <c:pt idx="209">
                  <c:v>306823.39010000002</c:v>
                </c:pt>
                <c:pt idx="210">
                  <c:v>308961.50170000002</c:v>
                </c:pt>
                <c:pt idx="211">
                  <c:v>310043.00910000002</c:v>
                </c:pt>
                <c:pt idx="212">
                  <c:v>308468.73379999999</c:v>
                </c:pt>
                <c:pt idx="213">
                  <c:v>310281.07809999998</c:v>
                </c:pt>
                <c:pt idx="214">
                  <c:v>308539.58260000002</c:v>
                </c:pt>
                <c:pt idx="215">
                  <c:v>313744.23269999999</c:v>
                </c:pt>
                <c:pt idx="216">
                  <c:v>311364.34110000002</c:v>
                </c:pt>
                <c:pt idx="217">
                  <c:v>313549.90340000001</c:v>
                </c:pt>
                <c:pt idx="218">
                  <c:v>312289.30930000002</c:v>
                </c:pt>
                <c:pt idx="219">
                  <c:v>320921.25270000001</c:v>
                </c:pt>
                <c:pt idx="220">
                  <c:v>322324.27899999998</c:v>
                </c:pt>
                <c:pt idx="221">
                  <c:v>324518.34409999999</c:v>
                </c:pt>
                <c:pt idx="222">
                  <c:v>332988.32089999999</c:v>
                </c:pt>
                <c:pt idx="223">
                  <c:v>335742.52980000002</c:v>
                </c:pt>
                <c:pt idx="224">
                  <c:v>340494.01770000003</c:v>
                </c:pt>
                <c:pt idx="225">
                  <c:v>340044.83390000003</c:v>
                </c:pt>
                <c:pt idx="226">
                  <c:v>343749.32419999997</c:v>
                </c:pt>
                <c:pt idx="227">
                  <c:v>352028.12699999998</c:v>
                </c:pt>
                <c:pt idx="228">
                  <c:v>355829.65110000002</c:v>
                </c:pt>
                <c:pt idx="229">
                  <c:v>357875.83620000002</c:v>
                </c:pt>
                <c:pt idx="230">
                  <c:v>361400.03889999999</c:v>
                </c:pt>
                <c:pt idx="231">
                  <c:v>375336.80310000002</c:v>
                </c:pt>
                <c:pt idx="232">
                  <c:v>382704.60869999998</c:v>
                </c:pt>
                <c:pt idx="233">
                  <c:v>387182.10430000001</c:v>
                </c:pt>
                <c:pt idx="234">
                  <c:v>398737.37180000002</c:v>
                </c:pt>
                <c:pt idx="235">
                  <c:v>404754.44809999998</c:v>
                </c:pt>
                <c:pt idx="236">
                  <c:v>403669.61680000002</c:v>
                </c:pt>
                <c:pt idx="237">
                  <c:v>402300.02220000001</c:v>
                </c:pt>
                <c:pt idx="238">
                  <c:v>400803.16269999999</c:v>
                </c:pt>
                <c:pt idx="239">
                  <c:v>402898.36229999998</c:v>
                </c:pt>
                <c:pt idx="240">
                  <c:v>402847.44929999998</c:v>
                </c:pt>
                <c:pt idx="241">
                  <c:v>404773.42019999999</c:v>
                </c:pt>
                <c:pt idx="242">
                  <c:v>404705.90130000003</c:v>
                </c:pt>
                <c:pt idx="243">
                  <c:v>410445.06939999998</c:v>
                </c:pt>
                <c:pt idx="244">
                  <c:v>415816.91960000002</c:v>
                </c:pt>
                <c:pt idx="245">
                  <c:v>419474.31040000002</c:v>
                </c:pt>
                <c:pt idx="246">
                  <c:v>431643.61200000002</c:v>
                </c:pt>
                <c:pt idx="247">
                  <c:v>436151.64309999999</c:v>
                </c:pt>
                <c:pt idx="248">
                  <c:v>439729.31280000001</c:v>
                </c:pt>
                <c:pt idx="249">
                  <c:v>440484.38449999999</c:v>
                </c:pt>
                <c:pt idx="250">
                  <c:v>445484.75719999999</c:v>
                </c:pt>
                <c:pt idx="251">
                  <c:v>450053.16080000001</c:v>
                </c:pt>
                <c:pt idx="252">
                  <c:v>457465.58850000001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8E-D249-B499-BDDE81CB96F3}"/>
            </c:ext>
          </c:extLst>
        </c:ser>
        <c:ser>
          <c:idx val="1"/>
          <c:order val="1"/>
          <c:tx>
            <c:v>Réservées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RegLin!$A$255:$A$266</c:f>
              <c:numCache>
                <c:formatCode>m/d/yy</c:formatCode>
                <c:ptCount val="12"/>
                <c:pt idx="0">
                  <c:v>42401</c:v>
                </c:pt>
                <c:pt idx="1">
                  <c:v>42430</c:v>
                </c:pt>
                <c:pt idx="2">
                  <c:v>42461</c:v>
                </c:pt>
                <c:pt idx="3">
                  <c:v>42491</c:v>
                </c:pt>
                <c:pt idx="4">
                  <c:v>42522</c:v>
                </c:pt>
                <c:pt idx="5">
                  <c:v>42552</c:v>
                </c:pt>
                <c:pt idx="6">
                  <c:v>42583</c:v>
                </c:pt>
                <c:pt idx="7">
                  <c:v>42614</c:v>
                </c:pt>
                <c:pt idx="8">
                  <c:v>42644</c:v>
                </c:pt>
                <c:pt idx="9">
                  <c:v>42675</c:v>
                </c:pt>
                <c:pt idx="10">
                  <c:v>42705</c:v>
                </c:pt>
                <c:pt idx="11">
                  <c:v>42736</c:v>
                </c:pt>
              </c:numCache>
            </c:numRef>
          </c:xVal>
          <c:yVal>
            <c:numRef>
              <c:f>RegLin!$B$255:$B$266</c:f>
              <c:numCache>
                <c:formatCode>0.0000</c:formatCode>
                <c:ptCount val="12"/>
                <c:pt idx="0">
                  <c:v>457758.54830000002</c:v>
                </c:pt>
                <c:pt idx="1">
                  <c:v>464647.4486</c:v>
                </c:pt>
                <c:pt idx="2">
                  <c:v>461068.15470000001</c:v>
                </c:pt>
                <c:pt idx="3">
                  <c:v>467484.52269999997</c:v>
                </c:pt>
                <c:pt idx="4">
                  <c:v>468119.98979999998</c:v>
                </c:pt>
                <c:pt idx="5">
                  <c:v>475529.78370000003</c:v>
                </c:pt>
                <c:pt idx="6">
                  <c:v>471902.32179999998</c:v>
                </c:pt>
                <c:pt idx="7">
                  <c:v>471620.32640000002</c:v>
                </c:pt>
                <c:pt idx="8">
                  <c:v>471401.38010000001</c:v>
                </c:pt>
                <c:pt idx="9">
                  <c:v>470562.11859999999</c:v>
                </c:pt>
                <c:pt idx="10">
                  <c:v>472792.47360000003</c:v>
                </c:pt>
                <c:pt idx="11">
                  <c:v>476737.0564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78E-D249-B499-BDDE81CB96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3492687"/>
        <c:axId val="1993411119"/>
      </c:scatterChart>
      <c:valAx>
        <c:axId val="1993492687"/>
        <c:scaling>
          <c:orientation val="minMax"/>
          <c:min val="34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93411119"/>
        <c:crosses val="autoZero"/>
        <c:crossBetween val="midCat"/>
      </c:valAx>
      <c:valAx>
        <c:axId val="1993411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934926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Saison!$F$2:$F$248</c:f>
              <c:numCache>
                <c:formatCode>General</c:formatCode>
                <c:ptCount val="247"/>
                <c:pt idx="0">
                  <c:v>1.7972921111598734</c:v>
                </c:pt>
                <c:pt idx="1">
                  <c:v>1.5802520238301583</c:v>
                </c:pt>
                <c:pt idx="2">
                  <c:v>1.4053166187499504</c:v>
                </c:pt>
                <c:pt idx="3">
                  <c:v>1.2749367654464974</c:v>
                </c:pt>
                <c:pt idx="4">
                  <c:v>1.1563072280217404</c:v>
                </c:pt>
                <c:pt idx="5">
                  <c:v>1.0603794647110538</c:v>
                </c:pt>
                <c:pt idx="6">
                  <c:v>1.0079354680924777</c:v>
                </c:pt>
                <c:pt idx="7">
                  <c:v>0.99725208316395031</c:v>
                </c:pt>
                <c:pt idx="8">
                  <c:v>0.98650660419391079</c:v>
                </c:pt>
                <c:pt idx="9">
                  <c:v>0.9818356643253412</c:v>
                </c:pt>
                <c:pt idx="10">
                  <c:v>0.99350786788313272</c:v>
                </c:pt>
                <c:pt idx="11">
                  <c:v>0.99275689613005691</c:v>
                </c:pt>
                <c:pt idx="12">
                  <c:v>0.99909004838593862</c:v>
                </c:pt>
                <c:pt idx="13">
                  <c:v>0.98937567430613171</c:v>
                </c:pt>
                <c:pt idx="14">
                  <c:v>0.99800541940223531</c:v>
                </c:pt>
                <c:pt idx="15">
                  <c:v>0.99771309817597975</c:v>
                </c:pt>
                <c:pt idx="16">
                  <c:v>1.0029854684541781</c:v>
                </c:pt>
                <c:pt idx="17">
                  <c:v>1.0039614294792296</c:v>
                </c:pt>
                <c:pt idx="18">
                  <c:v>0.99919400658479074</c:v>
                </c:pt>
                <c:pt idx="19">
                  <c:v>0.99934317609429324</c:v>
                </c:pt>
                <c:pt idx="20">
                  <c:v>0.98685969732187917</c:v>
                </c:pt>
                <c:pt idx="21">
                  <c:v>0.9852689051404302</c:v>
                </c:pt>
                <c:pt idx="22">
                  <c:v>0.98857573347727035</c:v>
                </c:pt>
                <c:pt idx="23">
                  <c:v>0.99628804339976618</c:v>
                </c:pt>
                <c:pt idx="24">
                  <c:v>0.98940003449373737</c:v>
                </c:pt>
                <c:pt idx="25">
                  <c:v>0.98780060153211913</c:v>
                </c:pt>
                <c:pt idx="26">
                  <c:v>0.99154053206982551</c:v>
                </c:pt>
                <c:pt idx="27">
                  <c:v>1.005724925134323</c:v>
                </c:pt>
                <c:pt idx="28">
                  <c:v>0.9992252407066442</c:v>
                </c:pt>
                <c:pt idx="29">
                  <c:v>1.0172923580668225</c:v>
                </c:pt>
                <c:pt idx="30">
                  <c:v>1.0041632424839095</c:v>
                </c:pt>
                <c:pt idx="31">
                  <c:v>1.0138563079118041</c:v>
                </c:pt>
                <c:pt idx="32">
                  <c:v>0.99780135952170845</c:v>
                </c:pt>
                <c:pt idx="33">
                  <c:v>0.99741303993700758</c:v>
                </c:pt>
                <c:pt idx="34">
                  <c:v>1.0050965487835444</c:v>
                </c:pt>
                <c:pt idx="35">
                  <c:v>1.0047509577868921</c:v>
                </c:pt>
                <c:pt idx="36">
                  <c:v>0.98461402907071938</c:v>
                </c:pt>
                <c:pt idx="37">
                  <c:v>0.99539235040955687</c:v>
                </c:pt>
                <c:pt idx="38">
                  <c:v>1.0103011989174335</c:v>
                </c:pt>
                <c:pt idx="39">
                  <c:v>1.0001130591298479</c:v>
                </c:pt>
                <c:pt idx="40">
                  <c:v>1.0109081884131872</c:v>
                </c:pt>
                <c:pt idx="41">
                  <c:v>1.0188699547015485</c:v>
                </c:pt>
                <c:pt idx="42">
                  <c:v>1.0094215434408282</c:v>
                </c:pt>
                <c:pt idx="43">
                  <c:v>1.0077600501514097</c:v>
                </c:pt>
                <c:pt idx="44">
                  <c:v>0.99687592129925362</c:v>
                </c:pt>
                <c:pt idx="45">
                  <c:v>0.99034979290707426</c:v>
                </c:pt>
                <c:pt idx="46">
                  <c:v>0.98730429072679038</c:v>
                </c:pt>
                <c:pt idx="47">
                  <c:v>0.98693467949418645</c:v>
                </c:pt>
                <c:pt idx="48">
                  <c:v>0.97242096208754758</c:v>
                </c:pt>
                <c:pt idx="49">
                  <c:v>0.97949798422022005</c:v>
                </c:pt>
                <c:pt idx="50">
                  <c:v>0.9859811171442403</c:v>
                </c:pt>
                <c:pt idx="51">
                  <c:v>0.98541921433182289</c:v>
                </c:pt>
                <c:pt idx="52">
                  <c:v>0.98776447456215832</c:v>
                </c:pt>
                <c:pt idx="53">
                  <c:v>1.002712060138047</c:v>
                </c:pt>
                <c:pt idx="54">
                  <c:v>1.0039447239577619</c:v>
                </c:pt>
                <c:pt idx="55">
                  <c:v>1.0120395242783351</c:v>
                </c:pt>
                <c:pt idx="56">
                  <c:v>0.99543087562109267</c:v>
                </c:pt>
                <c:pt idx="57">
                  <c:v>0.99759892281787033</c:v>
                </c:pt>
                <c:pt idx="58">
                  <c:v>0.99477374883462366</c:v>
                </c:pt>
                <c:pt idx="59">
                  <c:v>0.99500261158270298</c:v>
                </c:pt>
                <c:pt idx="60">
                  <c:v>0.99445242447425541</c:v>
                </c:pt>
                <c:pt idx="61">
                  <c:v>0.99002801074134117</c:v>
                </c:pt>
                <c:pt idx="62">
                  <c:v>1.0222331098750141</c:v>
                </c:pt>
                <c:pt idx="63">
                  <c:v>1.0100168607598849</c:v>
                </c:pt>
                <c:pt idx="64">
                  <c:v>1.0166469747305809</c:v>
                </c:pt>
                <c:pt idx="65">
                  <c:v>1.0239791712373496</c:v>
                </c:pt>
                <c:pt idx="66">
                  <c:v>1.020593474171261</c:v>
                </c:pt>
                <c:pt idx="67">
                  <c:v>1.0109719754510813</c:v>
                </c:pt>
                <c:pt idx="68">
                  <c:v>0.99119397306001034</c:v>
                </c:pt>
                <c:pt idx="69">
                  <c:v>0.99702604574234477</c:v>
                </c:pt>
                <c:pt idx="70">
                  <c:v>0.9870381307051147</c:v>
                </c:pt>
                <c:pt idx="71">
                  <c:v>0.99249224288211157</c:v>
                </c:pt>
                <c:pt idx="72">
                  <c:v>0.98525562729670191</c:v>
                </c:pt>
                <c:pt idx="73">
                  <c:v>0.98352514263276336</c:v>
                </c:pt>
                <c:pt idx="74">
                  <c:v>0.98587346645957141</c:v>
                </c:pt>
                <c:pt idx="75">
                  <c:v>1.0027359679086618</c:v>
                </c:pt>
                <c:pt idx="76">
                  <c:v>1.0023768600116245</c:v>
                </c:pt>
                <c:pt idx="77">
                  <c:v>1.0065643189810856</c:v>
                </c:pt>
                <c:pt idx="78">
                  <c:v>1.0176013872791376</c:v>
                </c:pt>
                <c:pt idx="79">
                  <c:v>1.0077488789625002</c:v>
                </c:pt>
                <c:pt idx="80">
                  <c:v>1.0040561866685693</c:v>
                </c:pt>
                <c:pt idx="81">
                  <c:v>0.99743982304059409</c:v>
                </c:pt>
                <c:pt idx="82">
                  <c:v>0.98730871371271645</c:v>
                </c:pt>
                <c:pt idx="83">
                  <c:v>0.98608928200916901</c:v>
                </c:pt>
                <c:pt idx="84">
                  <c:v>0.975590100594939</c:v>
                </c:pt>
                <c:pt idx="85">
                  <c:v>0.97383882957580636</c:v>
                </c:pt>
                <c:pt idx="86">
                  <c:v>0.98952932309973585</c:v>
                </c:pt>
                <c:pt idx="87">
                  <c:v>0.99923258078369881</c:v>
                </c:pt>
                <c:pt idx="88">
                  <c:v>1.0007096677509426</c:v>
                </c:pt>
                <c:pt idx="89">
                  <c:v>1.0117033864365237</c:v>
                </c:pt>
                <c:pt idx="90">
                  <c:v>1.0173370157871764</c:v>
                </c:pt>
                <c:pt idx="91">
                  <c:v>1.0111581500487219</c:v>
                </c:pt>
                <c:pt idx="92">
                  <c:v>1.0081794207682326</c:v>
                </c:pt>
                <c:pt idx="93">
                  <c:v>1.0132747996714069</c:v>
                </c:pt>
                <c:pt idx="94">
                  <c:v>1.0071900729881349</c:v>
                </c:pt>
                <c:pt idx="95">
                  <c:v>1.0160847264656383</c:v>
                </c:pt>
                <c:pt idx="96">
                  <c:v>1.0044489400993084</c:v>
                </c:pt>
                <c:pt idx="97">
                  <c:v>0.99342502504254993</c:v>
                </c:pt>
                <c:pt idx="98">
                  <c:v>0.99861951729927556</c:v>
                </c:pt>
                <c:pt idx="99">
                  <c:v>1.0055023742207034</c:v>
                </c:pt>
                <c:pt idx="100">
                  <c:v>0.99241830316045332</c:v>
                </c:pt>
                <c:pt idx="101">
                  <c:v>1.0104841383125021</c:v>
                </c:pt>
                <c:pt idx="102">
                  <c:v>1.0002869347068191</c:v>
                </c:pt>
                <c:pt idx="103">
                  <c:v>0.99559223912838191</c:v>
                </c:pt>
                <c:pt idx="104">
                  <c:v>0.99703629041848463</c:v>
                </c:pt>
                <c:pt idx="105">
                  <c:v>0.9947684392409345</c:v>
                </c:pt>
                <c:pt idx="106">
                  <c:v>0.99404332532395678</c:v>
                </c:pt>
                <c:pt idx="107">
                  <c:v>0.99483444291978029</c:v>
                </c:pt>
                <c:pt idx="108">
                  <c:v>0.99121924801085937</c:v>
                </c:pt>
                <c:pt idx="109">
                  <c:v>0.99000556489364433</c:v>
                </c:pt>
                <c:pt idx="110">
                  <c:v>1.0030343994385227</c:v>
                </c:pt>
                <c:pt idx="111">
                  <c:v>1.0027163077848937</c:v>
                </c:pt>
                <c:pt idx="112">
                  <c:v>1.0091766039906576</c:v>
                </c:pt>
                <c:pt idx="113">
                  <c:v>1.020497224938673</c:v>
                </c:pt>
                <c:pt idx="114">
                  <c:v>1.0200284308110732</c:v>
                </c:pt>
                <c:pt idx="115">
                  <c:v>1.0130456698530135</c:v>
                </c:pt>
                <c:pt idx="116">
                  <c:v>1.0015452017098372</c:v>
                </c:pt>
                <c:pt idx="117">
                  <c:v>1.0087908192848252</c:v>
                </c:pt>
                <c:pt idx="118">
                  <c:v>0.98681618904308177</c:v>
                </c:pt>
                <c:pt idx="119">
                  <c:v>0.99467708004629907</c:v>
                </c:pt>
                <c:pt idx="120">
                  <c:v>0.98870786553585666</c:v>
                </c:pt>
                <c:pt idx="121">
                  <c:v>0.98741979240541045</c:v>
                </c:pt>
                <c:pt idx="122">
                  <c:v>1.004086634787954</c:v>
                </c:pt>
                <c:pt idx="123">
                  <c:v>1.0047546899018187</c:v>
                </c:pt>
                <c:pt idx="124">
                  <c:v>1.003876304278148</c:v>
                </c:pt>
                <c:pt idx="125">
                  <c:v>1.009476531417596</c:v>
                </c:pt>
                <c:pt idx="126">
                  <c:v>1.0071886313685887</c:v>
                </c:pt>
                <c:pt idx="127">
                  <c:v>0.99956376221604193</c:v>
                </c:pt>
                <c:pt idx="128">
                  <c:v>0.98501761741717475</c:v>
                </c:pt>
                <c:pt idx="129">
                  <c:v>0.99071087789367585</c:v>
                </c:pt>
                <c:pt idx="130">
                  <c:v>0.99356101088191573</c:v>
                </c:pt>
                <c:pt idx="131">
                  <c:v>0.99423918171744174</c:v>
                </c:pt>
                <c:pt idx="132">
                  <c:v>0.98529798200806185</c:v>
                </c:pt>
                <c:pt idx="133">
                  <c:v>0.98795646433152295</c:v>
                </c:pt>
                <c:pt idx="134">
                  <c:v>0.99698690974393878</c:v>
                </c:pt>
                <c:pt idx="135">
                  <c:v>0.99763729712462912</c:v>
                </c:pt>
                <c:pt idx="136">
                  <c:v>1.0048941574475225</c:v>
                </c:pt>
                <c:pt idx="137">
                  <c:v>1.0057150062459597</c:v>
                </c:pt>
                <c:pt idx="138">
                  <c:v>1.0070041243416439</c:v>
                </c:pt>
                <c:pt idx="139">
                  <c:v>0.99986941428321918</c:v>
                </c:pt>
                <c:pt idx="140">
                  <c:v>0.99544093379115484</c:v>
                </c:pt>
                <c:pt idx="141">
                  <c:v>0.98350579586940767</c:v>
                </c:pt>
                <c:pt idx="142">
                  <c:v>0.99412526042878202</c:v>
                </c:pt>
                <c:pt idx="143">
                  <c:v>0.99413098732123206</c:v>
                </c:pt>
                <c:pt idx="144">
                  <c:v>0.99300650245095323</c:v>
                </c:pt>
                <c:pt idx="145">
                  <c:v>0.99052179219749215</c:v>
                </c:pt>
                <c:pt idx="146">
                  <c:v>0.99771838210668073</c:v>
                </c:pt>
                <c:pt idx="147">
                  <c:v>1.000077846534601</c:v>
                </c:pt>
                <c:pt idx="148">
                  <c:v>1.0008376430700916</c:v>
                </c:pt>
                <c:pt idx="149">
                  <c:v>1.0252790479980354</c:v>
                </c:pt>
                <c:pt idx="150">
                  <c:v>1.0238119791942797</c:v>
                </c:pt>
                <c:pt idx="151">
                  <c:v>1.0198434576611863</c:v>
                </c:pt>
                <c:pt idx="152">
                  <c:v>1.0151839513529215</c:v>
                </c:pt>
                <c:pt idx="153">
                  <c:v>1.0080891430525376</c:v>
                </c:pt>
                <c:pt idx="154">
                  <c:v>1.0069071418477036</c:v>
                </c:pt>
                <c:pt idx="155">
                  <c:v>1.0091247454253804</c:v>
                </c:pt>
                <c:pt idx="156">
                  <c:v>1.0023531820971965</c:v>
                </c:pt>
                <c:pt idx="157">
                  <c:v>1.0005990190345333</c:v>
                </c:pt>
                <c:pt idx="158">
                  <c:v>1.0108040246754657</c:v>
                </c:pt>
                <c:pt idx="159">
                  <c:v>1.0239478061039655</c:v>
                </c:pt>
                <c:pt idx="160">
                  <c:v>1.0186217528663759</c:v>
                </c:pt>
                <c:pt idx="161">
                  <c:v>1.0327258164532036</c:v>
                </c:pt>
                <c:pt idx="162">
                  <c:v>1.0161041096196608</c:v>
                </c:pt>
                <c:pt idx="163">
                  <c:v>1.0112341421117494</c:v>
                </c:pt>
                <c:pt idx="164">
                  <c:v>0.9909307958359912</c:v>
                </c:pt>
                <c:pt idx="165">
                  <c:v>0.97412037070539148</c:v>
                </c:pt>
                <c:pt idx="166">
                  <c:v>0.96858340272287624</c:v>
                </c:pt>
                <c:pt idx="167">
                  <c:v>0.97596572429993667</c:v>
                </c:pt>
                <c:pt idx="168">
                  <c:v>0.97126939734238349</c:v>
                </c:pt>
                <c:pt idx="169">
                  <c:v>0.96570807869301167</c:v>
                </c:pt>
                <c:pt idx="170">
                  <c:v>0.95936060404511347</c:v>
                </c:pt>
                <c:pt idx="171">
                  <c:v>0.97592045098690228</c:v>
                </c:pt>
                <c:pt idx="172">
                  <c:v>0.98607463118658478</c:v>
                </c:pt>
                <c:pt idx="173">
                  <c:v>1.0032020869950888</c:v>
                </c:pt>
                <c:pt idx="174">
                  <c:v>1.0030544439091174</c:v>
                </c:pt>
                <c:pt idx="175">
                  <c:v>1.0137771195206535</c:v>
                </c:pt>
                <c:pt idx="176">
                  <c:v>1.0075143911600817</c:v>
                </c:pt>
                <c:pt idx="177">
                  <c:v>0.98965574935179457</c:v>
                </c:pt>
                <c:pt idx="178">
                  <c:v>0.99221040380690895</c:v>
                </c:pt>
                <c:pt idx="179">
                  <c:v>1.0175398429365199</c:v>
                </c:pt>
                <c:pt idx="180">
                  <c:v>1.0046369889944413</c:v>
                </c:pt>
                <c:pt idx="181">
                  <c:v>1.0031243523543085</c:v>
                </c:pt>
                <c:pt idx="182">
                  <c:v>1.0025533063542993</c:v>
                </c:pt>
                <c:pt idx="183">
                  <c:v>0.99693086606000447</c:v>
                </c:pt>
                <c:pt idx="184">
                  <c:v>1.0022275012051007</c:v>
                </c:pt>
                <c:pt idx="185">
                  <c:v>1.0276757971893975</c:v>
                </c:pt>
                <c:pt idx="186">
                  <c:v>1.0180202039218593</c:v>
                </c:pt>
                <c:pt idx="187">
                  <c:v>1.0141460500900017</c:v>
                </c:pt>
                <c:pt idx="188">
                  <c:v>0.99758643186202234</c:v>
                </c:pt>
                <c:pt idx="189">
                  <c:v>0.98205861256662685</c:v>
                </c:pt>
                <c:pt idx="190">
                  <c:v>0.99209443918233486</c:v>
                </c:pt>
                <c:pt idx="191">
                  <c:v>1.0005944828293565</c:v>
                </c:pt>
                <c:pt idx="192">
                  <c:v>0.98996789672725949</c:v>
                </c:pt>
                <c:pt idx="193">
                  <c:v>0.9950714559461179</c:v>
                </c:pt>
                <c:pt idx="194">
                  <c:v>1.0173140441950752</c:v>
                </c:pt>
                <c:pt idx="195">
                  <c:v>0.9831245069520167</c:v>
                </c:pt>
                <c:pt idx="196">
                  <c:v>0.98499177374813085</c:v>
                </c:pt>
                <c:pt idx="197">
                  <c:v>1.0172837466613067</c:v>
                </c:pt>
                <c:pt idx="198">
                  <c:v>1.0120881387415983</c:v>
                </c:pt>
                <c:pt idx="199">
                  <c:v>1.0121390573911122</c:v>
                </c:pt>
                <c:pt idx="200">
                  <c:v>1.0003511115862882</c:v>
                </c:pt>
                <c:pt idx="201">
                  <c:v>0.99268138654939564</c:v>
                </c:pt>
                <c:pt idx="202">
                  <c:v>0.99126334323440346</c:v>
                </c:pt>
                <c:pt idx="203">
                  <c:v>0.99352667549621121</c:v>
                </c:pt>
                <c:pt idx="204">
                  <c:v>0.98294091767900638</c:v>
                </c:pt>
                <c:pt idx="205">
                  <c:v>0.97235976810253999</c:v>
                </c:pt>
                <c:pt idx="206">
                  <c:v>0.9971158918983688</c:v>
                </c:pt>
                <c:pt idx="207">
                  <c:v>1.0088633160236982</c:v>
                </c:pt>
                <c:pt idx="208">
                  <c:v>1.0125076518354217</c:v>
                </c:pt>
                <c:pt idx="209">
                  <c:v>1.0141995009527278</c:v>
                </c:pt>
                <c:pt idx="210">
                  <c:v>1.0124635573799017</c:v>
                </c:pt>
                <c:pt idx="211">
                  <c:v>1.0014525938035588</c:v>
                </c:pt>
                <c:pt idx="212">
                  <c:v>1.001407608980377</c:v>
                </c:pt>
                <c:pt idx="213">
                  <c:v>0.99044615785009771</c:v>
                </c:pt>
                <c:pt idx="214">
                  <c:v>1.0023355518027726</c:v>
                </c:pt>
                <c:pt idx="215">
                  <c:v>0.98923836913572183</c:v>
                </c:pt>
                <c:pt idx="216">
                  <c:v>0.98966740555610122</c:v>
                </c:pt>
                <c:pt idx="217">
                  <c:v>0.97826197054513708</c:v>
                </c:pt>
                <c:pt idx="218">
                  <c:v>0.99725918535884328</c:v>
                </c:pt>
                <c:pt idx="219">
                  <c:v>0.99326306564653455</c:v>
                </c:pt>
                <c:pt idx="220">
                  <c:v>0.99067573280935284</c:v>
                </c:pt>
                <c:pt idx="221">
                  <c:v>1.0059443965303865</c:v>
                </c:pt>
                <c:pt idx="222">
                  <c:v>1.003054167006904</c:v>
                </c:pt>
                <c:pt idx="223">
                  <c:v>1.0055537818670048</c:v>
                </c:pt>
                <c:pt idx="224">
                  <c:v>0.99159531495999376</c:v>
                </c:pt>
                <c:pt idx="225">
                  <c:v>0.98860871739782064</c:v>
                </c:pt>
                <c:pt idx="226">
                  <c:v>0.99770744211060636</c:v>
                </c:pt>
                <c:pt idx="227">
                  <c:v>0.9934171108469515</c:v>
                </c:pt>
                <c:pt idx="228">
                  <c:v>0.98370884573238904</c:v>
                </c:pt>
                <c:pt idx="229">
                  <c:v>0.9785806884431425</c:v>
                </c:pt>
                <c:pt idx="230">
                  <c:v>1.0021362568383796</c:v>
                </c:pt>
                <c:pt idx="231">
                  <c:v>1.0084232836230091</c:v>
                </c:pt>
                <c:pt idx="232">
                  <c:v>1.008274277815288</c:v>
                </c:pt>
                <c:pt idx="233">
                  <c:v>1.0274527616272191</c:v>
                </c:pt>
                <c:pt idx="234">
                  <c:v>1.0325459412559979</c:v>
                </c:pt>
                <c:pt idx="235">
                  <c:v>1.0199987061036162</c:v>
                </c:pt>
                <c:pt idx="236">
                  <c:v>1.0082144247870437</c:v>
                </c:pt>
                <c:pt idx="237">
                  <c:v>0.99735820357462224</c:v>
                </c:pt>
                <c:pt idx="238">
                  <c:v>0.99581889409553181</c:v>
                </c:pt>
                <c:pt idx="239">
                  <c:v>0.98905210823115064</c:v>
                </c:pt>
                <c:pt idx="240">
                  <c:v>0.98728617898142523</c:v>
                </c:pt>
                <c:pt idx="241">
                  <c:v>0.98040025058972646</c:v>
                </c:pt>
                <c:pt idx="242">
                  <c:v>0.98690749241391063</c:v>
                </c:pt>
                <c:pt idx="243">
                  <c:v>0.99159174320168175</c:v>
                </c:pt>
                <c:pt idx="244">
                  <c:v>0.99126811098807743</c:v>
                </c:pt>
                <c:pt idx="245">
                  <c:v>1.0099054661808786</c:v>
                </c:pt>
                <c:pt idx="246">
                  <c:v>1.0565174228655114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F0D-C44B-8F45-17FB848A1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9405775"/>
        <c:axId val="1276803711"/>
      </c:scatterChart>
      <c:valAx>
        <c:axId val="1279405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76803711"/>
        <c:crosses val="autoZero"/>
        <c:crossBetween val="midCat"/>
      </c:valAx>
      <c:valAx>
        <c:axId val="127680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794057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353481</xdr:colOff>
      <xdr:row>3</xdr:row>
      <xdr:rowOff>71968</xdr:rowOff>
    </xdr:from>
    <xdr:to>
      <xdr:col>17</xdr:col>
      <xdr:colOff>147673</xdr:colOff>
      <xdr:row>41</xdr:row>
      <xdr:rowOff>14767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DEA5556E-7DE9-F24D-B2CC-265DB986F4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958850</xdr:colOff>
      <xdr:row>6</xdr:row>
      <xdr:rowOff>184150</xdr:rowOff>
    </xdr:from>
    <xdr:to>
      <xdr:col>18</xdr:col>
      <xdr:colOff>749300</xdr:colOff>
      <xdr:row>34</xdr:row>
      <xdr:rowOff>25400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AE6CB29F-B74C-9543-B995-64047CC80A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82550</xdr:colOff>
      <xdr:row>14</xdr:row>
      <xdr:rowOff>162560</xdr:rowOff>
    </xdr:from>
    <xdr:to>
      <xdr:col>21</xdr:col>
      <xdr:colOff>294640</xdr:colOff>
      <xdr:row>36</xdr:row>
      <xdr:rowOff>34290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FA8F8F2F-CFF5-1A4F-948F-12DC396E50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D78C0-3676-754A-8BBA-CB8AC353C8E9}">
  <dimension ref="A1:O266"/>
  <sheetViews>
    <sheetView topLeftCell="A20" zoomScale="86" workbookViewId="0">
      <selection activeCell="D40" sqref="D40"/>
    </sheetView>
  </sheetViews>
  <sheetFormatPr baseColWidth="10" defaultRowHeight="16" x14ac:dyDescent="0.2"/>
  <cols>
    <col min="1" max="1" width="10.83203125" style="1"/>
    <col min="2" max="2" width="18.83203125" bestFit="1" customWidth="1"/>
    <col min="11" max="11" width="17.5" bestFit="1" customWidth="1"/>
    <col min="12" max="12" width="11.1640625" bestFit="1" customWidth="1"/>
    <col min="14" max="14" width="20.83203125" bestFit="1" customWidth="1"/>
    <col min="15" max="15" width="17" bestFit="1" customWidth="1"/>
  </cols>
  <sheetData>
    <row r="1" spans="1:5" x14ac:dyDescent="0.2">
      <c r="A1" t="s">
        <v>0</v>
      </c>
      <c r="B1" s="5" t="s">
        <v>1</v>
      </c>
      <c r="C1" t="s">
        <v>29</v>
      </c>
      <c r="D1" t="s">
        <v>30</v>
      </c>
      <c r="E1" s="3" t="s">
        <v>31</v>
      </c>
    </row>
    <row r="2" spans="1:5" x14ac:dyDescent="0.2">
      <c r="A2" s="1">
        <v>34700</v>
      </c>
      <c r="B2">
        <v>74435.760519999996</v>
      </c>
    </row>
    <row r="3" spans="1:5" x14ac:dyDescent="0.2">
      <c r="A3" s="1">
        <v>34731</v>
      </c>
      <c r="B3">
        <v>72777.937089999905</v>
      </c>
    </row>
    <row r="4" spans="1:5" x14ac:dyDescent="0.2">
      <c r="A4" s="1">
        <v>34759</v>
      </c>
      <c r="B4">
        <v>73896.842040000003</v>
      </c>
    </row>
    <row r="5" spans="1:5" x14ac:dyDescent="0.2">
      <c r="A5" s="1">
        <v>34790</v>
      </c>
      <c r="B5">
        <v>74455.287540000005</v>
      </c>
    </row>
    <row r="6" spans="1:5" x14ac:dyDescent="0.2">
      <c r="A6" s="1">
        <v>34820</v>
      </c>
      <c r="B6">
        <v>75432.027860000002</v>
      </c>
    </row>
    <row r="7" spans="1:5" x14ac:dyDescent="0.2">
      <c r="A7" s="1">
        <v>34851</v>
      </c>
      <c r="B7">
        <v>75606.245009999999</v>
      </c>
    </row>
    <row r="8" spans="1:5" x14ac:dyDescent="0.2">
      <c r="A8" s="1">
        <v>34881</v>
      </c>
      <c r="B8">
        <v>75984.240789999996</v>
      </c>
    </row>
    <row r="9" spans="1:5" x14ac:dyDescent="0.2">
      <c r="A9" s="1">
        <v>34912</v>
      </c>
      <c r="B9">
        <v>75529.344879999902</v>
      </c>
    </row>
    <row r="10" spans="1:5" x14ac:dyDescent="0.2">
      <c r="A10" s="1">
        <v>34943</v>
      </c>
      <c r="B10">
        <v>74940.808720000001</v>
      </c>
    </row>
    <row r="11" spans="1:5" x14ac:dyDescent="0.2">
      <c r="A11" s="1">
        <v>34973</v>
      </c>
      <c r="B11">
        <v>74302.080300000001</v>
      </c>
    </row>
    <row r="12" spans="1:5" x14ac:dyDescent="0.2">
      <c r="A12" s="1">
        <v>35004</v>
      </c>
      <c r="B12">
        <v>74117.790869999997</v>
      </c>
    </row>
    <row r="13" spans="1:5" x14ac:dyDescent="0.2">
      <c r="A13" s="1">
        <v>35034</v>
      </c>
      <c r="B13">
        <v>75177.556879999902</v>
      </c>
    </row>
    <row r="14" spans="1:5" x14ac:dyDescent="0.2">
      <c r="A14" s="1">
        <v>35065</v>
      </c>
      <c r="B14">
        <v>75341.923479999998</v>
      </c>
    </row>
    <row r="15" spans="1:5" x14ac:dyDescent="0.2">
      <c r="A15" s="1">
        <v>35096</v>
      </c>
      <c r="B15">
        <v>76086.636629999994</v>
      </c>
    </row>
    <row r="16" spans="1:5" x14ac:dyDescent="0.2">
      <c r="A16" s="1">
        <v>35125</v>
      </c>
      <c r="B16">
        <v>75690.646540000002</v>
      </c>
    </row>
    <row r="17" spans="1:2" x14ac:dyDescent="0.2">
      <c r="A17" s="1">
        <v>35156</v>
      </c>
      <c r="B17">
        <v>76767.25318</v>
      </c>
    </row>
    <row r="18" spans="1:2" x14ac:dyDescent="0.2">
      <c r="A18" s="1">
        <v>35186</v>
      </c>
      <c r="B18">
        <v>77214.87861</v>
      </c>
    </row>
    <row r="19" spans="1:2" x14ac:dyDescent="0.2">
      <c r="A19" s="1">
        <v>35217</v>
      </c>
      <c r="B19">
        <v>78138.844039999996</v>
      </c>
    </row>
    <row r="20" spans="1:2" x14ac:dyDescent="0.2">
      <c r="A20" s="1">
        <v>35247</v>
      </c>
      <c r="B20">
        <v>78798.974759999997</v>
      </c>
    </row>
    <row r="21" spans="1:2" x14ac:dyDescent="0.2">
      <c r="A21" s="1">
        <v>35278</v>
      </c>
      <c r="B21">
        <v>79058.303400000004</v>
      </c>
    </row>
    <row r="22" spans="1:2" x14ac:dyDescent="0.2">
      <c r="A22" s="1">
        <v>35309</v>
      </c>
      <c r="B22">
        <v>79752.07101</v>
      </c>
    </row>
    <row r="23" spans="1:2" x14ac:dyDescent="0.2">
      <c r="A23" s="1">
        <v>35339</v>
      </c>
      <c r="B23">
        <v>79504.425010000006</v>
      </c>
    </row>
    <row r="24" spans="1:2" x14ac:dyDescent="0.2">
      <c r="A24" s="1">
        <v>35370</v>
      </c>
      <c r="B24">
        <v>80223.971089999905</v>
      </c>
    </row>
    <row r="25" spans="1:2" x14ac:dyDescent="0.2">
      <c r="A25" s="1">
        <v>35400</v>
      </c>
      <c r="B25">
        <v>81416.764410000003</v>
      </c>
    </row>
    <row r="26" spans="1:2" x14ac:dyDescent="0.2">
      <c r="A26" s="1">
        <v>35431</v>
      </c>
      <c r="B26">
        <v>83065.736409999998</v>
      </c>
    </row>
    <row r="27" spans="1:2" x14ac:dyDescent="0.2">
      <c r="A27" s="1">
        <v>35462</v>
      </c>
      <c r="B27">
        <v>83579.432969999994</v>
      </c>
    </row>
    <row r="28" spans="1:2" x14ac:dyDescent="0.2">
      <c r="A28" s="1">
        <v>35490</v>
      </c>
      <c r="B28">
        <v>84575.767819999994</v>
      </c>
    </row>
    <row r="29" spans="1:2" x14ac:dyDescent="0.2">
      <c r="A29" s="1">
        <v>35521</v>
      </c>
      <c r="B29">
        <v>86087.555999999997</v>
      </c>
    </row>
    <row r="30" spans="1:2" x14ac:dyDescent="0.2">
      <c r="A30" s="1">
        <v>35551</v>
      </c>
      <c r="B30">
        <v>88543.683269999994</v>
      </c>
    </row>
    <row r="31" spans="1:2" x14ac:dyDescent="0.2">
      <c r="A31" s="1">
        <v>35582</v>
      </c>
      <c r="B31">
        <v>89231.144620000006</v>
      </c>
    </row>
    <row r="32" spans="1:2" x14ac:dyDescent="0.2">
      <c r="A32" s="1">
        <v>35612</v>
      </c>
      <c r="B32">
        <v>92128.631959999999</v>
      </c>
    </row>
    <row r="33" spans="1:15" x14ac:dyDescent="0.2">
      <c r="A33" s="1">
        <v>35643</v>
      </c>
      <c r="B33">
        <v>92120.054109999997</v>
      </c>
    </row>
    <row r="34" spans="1:15" x14ac:dyDescent="0.2">
      <c r="A34" s="1">
        <v>35674</v>
      </c>
      <c r="B34">
        <v>94180.404339999994</v>
      </c>
    </row>
    <row r="35" spans="1:15" x14ac:dyDescent="0.2">
      <c r="A35" s="1">
        <v>35704</v>
      </c>
      <c r="B35">
        <v>93917.860079999999</v>
      </c>
    </row>
    <row r="36" spans="1:15" x14ac:dyDescent="0.2">
      <c r="A36" s="1">
        <v>35735</v>
      </c>
      <c r="B36">
        <v>95033.863929999905</v>
      </c>
    </row>
    <row r="37" spans="1:15" x14ac:dyDescent="0.2">
      <c r="A37" s="1">
        <v>35765</v>
      </c>
      <c r="B37">
        <v>96862.905719999995</v>
      </c>
    </row>
    <row r="38" spans="1:15" x14ac:dyDescent="0.2">
      <c r="A38" s="1">
        <v>35796</v>
      </c>
      <c r="B38">
        <v>97913.842879999997</v>
      </c>
    </row>
    <row r="39" spans="1:15" x14ac:dyDescent="0.2">
      <c r="A39" s="1">
        <v>35827</v>
      </c>
      <c r="B39">
        <v>96944.162679999994</v>
      </c>
    </row>
    <row r="40" spans="1:15" x14ac:dyDescent="0.2">
      <c r="A40" s="1">
        <v>35855</v>
      </c>
      <c r="B40">
        <v>98933.93879</v>
      </c>
    </row>
    <row r="41" spans="1:15" x14ac:dyDescent="0.2">
      <c r="A41" s="1">
        <v>35886</v>
      </c>
      <c r="B41">
        <v>101286.8198</v>
      </c>
    </row>
    <row r="42" spans="1:15" x14ac:dyDescent="0.2">
      <c r="A42" s="1">
        <v>35916</v>
      </c>
      <c r="B42">
        <v>101077.46829999999</v>
      </c>
    </row>
    <row r="43" spans="1:15" x14ac:dyDescent="0.2">
      <c r="A43" s="1">
        <v>35947</v>
      </c>
      <c r="B43">
        <v>102890.7686</v>
      </c>
      <c r="K43" t="s">
        <v>33</v>
      </c>
      <c r="L43" t="s">
        <v>38</v>
      </c>
      <c r="M43" t="s">
        <v>34</v>
      </c>
      <c r="N43" t="s">
        <v>39</v>
      </c>
      <c r="O43" t="s">
        <v>40</v>
      </c>
    </row>
    <row r="44" spans="1:15" x14ac:dyDescent="0.2">
      <c r="A44" s="1">
        <v>35977</v>
      </c>
      <c r="B44">
        <v>104367.78079999999</v>
      </c>
      <c r="K44" s="1">
        <v>42401</v>
      </c>
      <c r="L44">
        <v>457758.54830000002</v>
      </c>
      <c r="M44">
        <v>404773.42019999999</v>
      </c>
      <c r="N44">
        <f>ABS(L44-M44)/L44</f>
        <v>0.11574907404083103</v>
      </c>
      <c r="O44">
        <f>(M44-L44)^2</f>
        <v>2807423799.7734127</v>
      </c>
    </row>
    <row r="45" spans="1:15" x14ac:dyDescent="0.2">
      <c r="A45" s="1">
        <v>36008</v>
      </c>
      <c r="B45">
        <v>104077.53260000001</v>
      </c>
      <c r="K45" s="1">
        <v>42430</v>
      </c>
      <c r="L45">
        <v>464647.4486</v>
      </c>
      <c r="M45">
        <v>404705.90130000003</v>
      </c>
      <c r="N45">
        <f>ABS(L45-M45)/L45</f>
        <v>0.12900436122183837</v>
      </c>
      <c r="O45">
        <f>(M45-L45)^2</f>
        <v>3592989092.7181344</v>
      </c>
    </row>
    <row r="46" spans="1:15" x14ac:dyDescent="0.2">
      <c r="A46" s="1">
        <v>36039</v>
      </c>
      <c r="B46">
        <v>104611.35159999999</v>
      </c>
      <c r="K46" s="1">
        <v>42461</v>
      </c>
      <c r="L46">
        <v>461068.15470000001</v>
      </c>
      <c r="M46">
        <v>410445.06939999998</v>
      </c>
      <c r="N46">
        <f>ABS(L46-M46)/L46</f>
        <v>0.1097952326222543</v>
      </c>
      <c r="O46">
        <f>(M46-L46)^2</f>
        <v>2562696765.2910795</v>
      </c>
    </row>
    <row r="47" spans="1:15" x14ac:dyDescent="0.2">
      <c r="A47" s="1">
        <v>36069</v>
      </c>
      <c r="B47">
        <v>104179.24980000001</v>
      </c>
      <c r="K47" s="1">
        <v>42491</v>
      </c>
      <c r="L47">
        <v>467484.52269999997</v>
      </c>
      <c r="M47">
        <v>415816.91960000002</v>
      </c>
      <c r="N47">
        <f>ABS(L47-M47)/L47</f>
        <v>0.11052259613128781</v>
      </c>
      <c r="O47">
        <f>(M47-L47)^2</f>
        <v>2669541210.0991244</v>
      </c>
    </row>
    <row r="48" spans="1:15" x14ac:dyDescent="0.2">
      <c r="A48" s="1">
        <v>36100</v>
      </c>
      <c r="B48">
        <v>104259.4976</v>
      </c>
      <c r="K48" s="1">
        <v>42522</v>
      </c>
      <c r="L48">
        <v>468119.98979999998</v>
      </c>
      <c r="M48">
        <v>419474.31040000002</v>
      </c>
      <c r="N48">
        <f>ABS(L48-M48)/L48</f>
        <v>0.10391711625214593</v>
      </c>
      <c r="O48">
        <f>(M48-L48)^2</f>
        <v>2366402124.287581</v>
      </c>
    </row>
    <row r="49" spans="1:15" x14ac:dyDescent="0.2">
      <c r="A49" s="1">
        <v>36130</v>
      </c>
      <c r="B49">
        <v>104784.92570000001</v>
      </c>
      <c r="K49" s="1">
        <v>42552</v>
      </c>
      <c r="L49">
        <v>475529.78370000003</v>
      </c>
      <c r="M49">
        <v>431643.61200000002</v>
      </c>
      <c r="N49">
        <f>ABS(L49-M49)/L49</f>
        <v>9.2289007343621415E-2</v>
      </c>
      <c r="O49">
        <f>(M49-L49)^2</f>
        <v>1925996066.4818814</v>
      </c>
    </row>
    <row r="50" spans="1:15" x14ac:dyDescent="0.2">
      <c r="A50" s="1">
        <v>36161</v>
      </c>
      <c r="B50">
        <v>105695.3248</v>
      </c>
      <c r="K50" s="1">
        <v>42583</v>
      </c>
      <c r="L50">
        <v>471902.32179999998</v>
      </c>
      <c r="M50">
        <v>436151.64309999999</v>
      </c>
      <c r="N50">
        <f>ABS(L50-M50)/L50</f>
        <v>7.5758641245150984E-2</v>
      </c>
      <c r="O50">
        <f>(M50-L50)^2</f>
        <v>1278111027.510633</v>
      </c>
    </row>
    <row r="51" spans="1:15" x14ac:dyDescent="0.2">
      <c r="A51" s="1">
        <v>36192</v>
      </c>
      <c r="B51">
        <v>105273.2534</v>
      </c>
      <c r="K51" s="1">
        <v>42614</v>
      </c>
      <c r="L51">
        <v>471620.32640000002</v>
      </c>
      <c r="M51">
        <v>439729.31280000001</v>
      </c>
      <c r="N51">
        <f>ABS(L51-M51)/L51</f>
        <v>6.762009992960305E-2</v>
      </c>
      <c r="O51">
        <f>(M51-L51)^2</f>
        <v>1017036748.4353853</v>
      </c>
    </row>
    <row r="52" spans="1:15" x14ac:dyDescent="0.2">
      <c r="A52" s="1">
        <v>36220</v>
      </c>
      <c r="B52">
        <v>107397.63400000001</v>
      </c>
      <c r="K52" s="1">
        <v>42644</v>
      </c>
      <c r="L52">
        <v>471401.38010000001</v>
      </c>
      <c r="M52">
        <v>440484.38449999999</v>
      </c>
      <c r="N52">
        <f>ABS(L52-M52)/L52</f>
        <v>6.5585288684223822E-2</v>
      </c>
      <c r="O52">
        <f>(M52-L52)^2</f>
        <v>955860616.93042088</v>
      </c>
    </row>
    <row r="53" spans="1:15" x14ac:dyDescent="0.2">
      <c r="A53" s="1">
        <v>36251</v>
      </c>
      <c r="B53">
        <v>109621.2203</v>
      </c>
      <c r="K53" s="1">
        <v>42675</v>
      </c>
      <c r="L53">
        <v>470562.11859999999</v>
      </c>
      <c r="M53">
        <v>445484.75719999999</v>
      </c>
      <c r="N53">
        <f>ABS(L53-M53)/L53</f>
        <v>5.3292350592540866E-2</v>
      </c>
      <c r="O53">
        <f>(M53-L53)^2</f>
        <v>628874054.7862097</v>
      </c>
    </row>
    <row r="54" spans="1:15" x14ac:dyDescent="0.2">
      <c r="A54" s="1">
        <v>36281</v>
      </c>
      <c r="B54">
        <v>111215.70789999999</v>
      </c>
      <c r="K54" s="1">
        <v>42705</v>
      </c>
      <c r="L54">
        <v>472792.47360000003</v>
      </c>
      <c r="M54">
        <v>450053.16080000001</v>
      </c>
      <c r="N54">
        <f>ABS(L54-M54)/L54</f>
        <v>4.8095758857697714E-2</v>
      </c>
      <c r="O54">
        <f>(M54-L54)^2</f>
        <v>517076346.61624449</v>
      </c>
    </row>
    <row r="55" spans="1:15" x14ac:dyDescent="0.2">
      <c r="A55" s="1">
        <v>36312</v>
      </c>
      <c r="B55">
        <v>113318.7026</v>
      </c>
      <c r="K55" s="1">
        <v>42736</v>
      </c>
      <c r="L55">
        <v>476737.0564</v>
      </c>
      <c r="M55">
        <v>457465.58850000001</v>
      </c>
      <c r="N55">
        <f>ABS(L55-M55)/L55</f>
        <v>4.0423683540619329E-2</v>
      </c>
      <c r="O55">
        <f>(M55-L55)^2</f>
        <v>371389475.02072996</v>
      </c>
    </row>
    <row r="56" spans="1:15" x14ac:dyDescent="0.2">
      <c r="A56" s="1">
        <v>36342</v>
      </c>
      <c r="B56">
        <v>117032.6045</v>
      </c>
    </row>
    <row r="57" spans="1:15" x14ac:dyDescent="0.2">
      <c r="A57" s="1">
        <v>36373</v>
      </c>
      <c r="B57">
        <v>119357.85619999999</v>
      </c>
      <c r="K57" t="s">
        <v>35</v>
      </c>
      <c r="L57">
        <f>SUM(O44:O55)</f>
        <v>20693397327.950836</v>
      </c>
    </row>
    <row r="58" spans="1:15" x14ac:dyDescent="0.2">
      <c r="A58" s="1">
        <v>36404</v>
      </c>
      <c r="B58">
        <v>122610.84540000001</v>
      </c>
      <c r="K58" t="s">
        <v>36</v>
      </c>
      <c r="L58">
        <f>SQRT(L57/12)</f>
        <v>41526.494883739419</v>
      </c>
    </row>
    <row r="59" spans="1:15" x14ac:dyDescent="0.2">
      <c r="A59" s="1">
        <v>36434</v>
      </c>
      <c r="B59">
        <v>123001.7034</v>
      </c>
      <c r="K59" t="s">
        <v>37</v>
      </c>
      <c r="L59">
        <f>1/12*SUM(N44:N55)</f>
        <v>8.4337767538484557E-2</v>
      </c>
    </row>
    <row r="60" spans="1:15" x14ac:dyDescent="0.2">
      <c r="A60" s="1">
        <v>36465</v>
      </c>
      <c r="B60">
        <v>125792.49490000001</v>
      </c>
    </row>
    <row r="61" spans="1:15" x14ac:dyDescent="0.2">
      <c r="A61" s="1">
        <v>36495</v>
      </c>
      <c r="B61">
        <v>127917.77159999999</v>
      </c>
    </row>
    <row r="62" spans="1:15" x14ac:dyDescent="0.2">
      <c r="A62" s="1">
        <v>36526</v>
      </c>
      <c r="B62">
        <v>130410.6112</v>
      </c>
    </row>
    <row r="63" spans="1:15" x14ac:dyDescent="0.2">
      <c r="A63" s="1">
        <v>36557</v>
      </c>
      <c r="B63">
        <v>132705.3806</v>
      </c>
    </row>
    <row r="64" spans="1:15" x14ac:dyDescent="0.2">
      <c r="A64" s="1">
        <v>36586</v>
      </c>
      <c r="B64">
        <v>134286.0932</v>
      </c>
    </row>
    <row r="65" spans="1:2" x14ac:dyDescent="0.2">
      <c r="A65" s="1">
        <v>36617</v>
      </c>
      <c r="B65">
        <v>140670.2726</v>
      </c>
    </row>
    <row r="66" spans="1:2" x14ac:dyDescent="0.2">
      <c r="A66" s="1">
        <v>36647</v>
      </c>
      <c r="B66">
        <v>140861.84409999999</v>
      </c>
    </row>
    <row r="67" spans="1:2" x14ac:dyDescent="0.2">
      <c r="A67" s="1">
        <v>36678</v>
      </c>
      <c r="B67">
        <v>143541.88440000001</v>
      </c>
    </row>
    <row r="68" spans="1:2" x14ac:dyDescent="0.2">
      <c r="A68" s="1">
        <v>36708</v>
      </c>
      <c r="B68">
        <v>146228.2058</v>
      </c>
    </row>
    <row r="69" spans="1:2" x14ac:dyDescent="0.2">
      <c r="A69" s="1">
        <v>36739</v>
      </c>
      <c r="B69">
        <v>147284.26360000001</v>
      </c>
    </row>
    <row r="70" spans="1:2" x14ac:dyDescent="0.2">
      <c r="A70" s="1">
        <v>36770</v>
      </c>
      <c r="B70">
        <v>147316.43979999999</v>
      </c>
    </row>
    <row r="71" spans="1:2" x14ac:dyDescent="0.2">
      <c r="A71" s="1">
        <v>36800</v>
      </c>
      <c r="B71">
        <v>145625.95319999999</v>
      </c>
    </row>
    <row r="72" spans="1:2" x14ac:dyDescent="0.2">
      <c r="A72" s="1">
        <v>36831</v>
      </c>
      <c r="B72">
        <v>147666.32509999999</v>
      </c>
    </row>
    <row r="73" spans="1:2" x14ac:dyDescent="0.2">
      <c r="A73" s="1">
        <v>36861</v>
      </c>
      <c r="B73">
        <v>147483.0454</v>
      </c>
    </row>
    <row r="74" spans="1:2" x14ac:dyDescent="0.2">
      <c r="A74" s="1">
        <v>36892</v>
      </c>
      <c r="B74">
        <v>149543.2598</v>
      </c>
    </row>
    <row r="75" spans="1:2" x14ac:dyDescent="0.2">
      <c r="A75" s="1">
        <v>36923</v>
      </c>
      <c r="B75">
        <v>149776.33799999999</v>
      </c>
    </row>
    <row r="76" spans="1:2" x14ac:dyDescent="0.2">
      <c r="A76" s="1">
        <v>36951</v>
      </c>
      <c r="B76">
        <v>150941.3523</v>
      </c>
    </row>
    <row r="77" spans="1:2" x14ac:dyDescent="0.2">
      <c r="A77" s="1">
        <v>36982</v>
      </c>
      <c r="B77">
        <v>152865.48009999999</v>
      </c>
    </row>
    <row r="78" spans="1:2" x14ac:dyDescent="0.2">
      <c r="A78" s="1">
        <v>37012</v>
      </c>
      <c r="B78">
        <v>157155.97080000001</v>
      </c>
    </row>
    <row r="79" spans="1:2" x14ac:dyDescent="0.2">
      <c r="A79" s="1">
        <v>37043</v>
      </c>
      <c r="B79">
        <v>158760.1771</v>
      </c>
    </row>
    <row r="80" spans="1:2" x14ac:dyDescent="0.2">
      <c r="A80" s="1">
        <v>37073</v>
      </c>
      <c r="B80">
        <v>161122.27789999999</v>
      </c>
    </row>
    <row r="81" spans="1:2" x14ac:dyDescent="0.2">
      <c r="A81" s="1">
        <v>37104</v>
      </c>
      <c r="B81">
        <v>164628.36009999999</v>
      </c>
    </row>
    <row r="82" spans="1:2" x14ac:dyDescent="0.2">
      <c r="A82" s="1">
        <v>37135</v>
      </c>
      <c r="B82">
        <v>164820.3474</v>
      </c>
    </row>
    <row r="83" spans="1:2" x14ac:dyDescent="0.2">
      <c r="A83" s="1">
        <v>37165</v>
      </c>
      <c r="B83">
        <v>166189.35209999999</v>
      </c>
    </row>
    <row r="84" spans="1:2" x14ac:dyDescent="0.2">
      <c r="A84" s="1">
        <v>37196</v>
      </c>
      <c r="B84">
        <v>167213.83989999999</v>
      </c>
    </row>
    <row r="85" spans="1:2" x14ac:dyDescent="0.2">
      <c r="A85" s="1">
        <v>37226</v>
      </c>
      <c r="B85">
        <v>167692.75159999999</v>
      </c>
    </row>
    <row r="86" spans="1:2" x14ac:dyDescent="0.2">
      <c r="A86" s="1">
        <v>37257</v>
      </c>
      <c r="B86">
        <v>169840.66320000001</v>
      </c>
    </row>
    <row r="87" spans="1:2" x14ac:dyDescent="0.2">
      <c r="A87" s="1">
        <v>37288</v>
      </c>
      <c r="B87">
        <v>170501.56570000001</v>
      </c>
    </row>
    <row r="88" spans="1:2" x14ac:dyDescent="0.2">
      <c r="A88" s="1">
        <v>37316</v>
      </c>
      <c r="B88">
        <v>172748.95680000001</v>
      </c>
    </row>
    <row r="89" spans="1:2" x14ac:dyDescent="0.2">
      <c r="A89" s="1">
        <v>37347</v>
      </c>
      <c r="B89">
        <v>178217.52129999999</v>
      </c>
    </row>
    <row r="90" spans="1:2" x14ac:dyDescent="0.2">
      <c r="A90" s="1">
        <v>37377</v>
      </c>
      <c r="B90">
        <v>182805.26070000001</v>
      </c>
    </row>
    <row r="91" spans="1:2" x14ac:dyDescent="0.2">
      <c r="A91" s="1">
        <v>37408</v>
      </c>
      <c r="B91">
        <v>186038.32339999999</v>
      </c>
    </row>
    <row r="92" spans="1:2" x14ac:dyDescent="0.2">
      <c r="A92" s="1">
        <v>37438</v>
      </c>
      <c r="B92">
        <v>191162.18830000001</v>
      </c>
    </row>
    <row r="93" spans="1:2" x14ac:dyDescent="0.2">
      <c r="A93" s="1">
        <v>37469</v>
      </c>
      <c r="B93">
        <v>195333.11989999999</v>
      </c>
    </row>
    <row r="94" spans="1:2" x14ac:dyDescent="0.2">
      <c r="A94" s="1">
        <v>37500</v>
      </c>
      <c r="B94">
        <v>197044.8486</v>
      </c>
    </row>
    <row r="95" spans="1:2" x14ac:dyDescent="0.2">
      <c r="A95" s="1">
        <v>37530</v>
      </c>
      <c r="B95">
        <v>199092.36970000001</v>
      </c>
    </row>
    <row r="96" spans="1:2" x14ac:dyDescent="0.2">
      <c r="A96" s="1">
        <v>37561</v>
      </c>
      <c r="B96">
        <v>202526.78279999999</v>
      </c>
    </row>
    <row r="97" spans="1:2" x14ac:dyDescent="0.2">
      <c r="A97" s="1">
        <v>37591</v>
      </c>
      <c r="B97">
        <v>203437.4467</v>
      </c>
    </row>
    <row r="98" spans="1:2" x14ac:dyDescent="0.2">
      <c r="A98" s="1">
        <v>37622</v>
      </c>
      <c r="B98">
        <v>207162.34</v>
      </c>
    </row>
    <row r="99" spans="1:2" x14ac:dyDescent="0.2">
      <c r="A99" s="1">
        <v>37653</v>
      </c>
      <c r="B99">
        <v>206464.2219</v>
      </c>
    </row>
    <row r="100" spans="1:2" x14ac:dyDescent="0.2">
      <c r="A100" s="1">
        <v>37681</v>
      </c>
      <c r="B100">
        <v>205573.11240000001</v>
      </c>
    </row>
    <row r="101" spans="1:2" x14ac:dyDescent="0.2">
      <c r="A101" s="1">
        <v>37712</v>
      </c>
      <c r="B101">
        <v>207953.35949999999</v>
      </c>
    </row>
    <row r="102" spans="1:2" x14ac:dyDescent="0.2">
      <c r="A102" s="1">
        <v>37742</v>
      </c>
      <c r="B102">
        <v>210582.56330000001</v>
      </c>
    </row>
    <row r="103" spans="1:2" x14ac:dyDescent="0.2">
      <c r="A103" s="1">
        <v>37773</v>
      </c>
      <c r="B103">
        <v>208940.77840000001</v>
      </c>
    </row>
    <row r="104" spans="1:2" x14ac:dyDescent="0.2">
      <c r="A104" s="1">
        <v>37803</v>
      </c>
      <c r="B104">
        <v>213806.4541</v>
      </c>
    </row>
    <row r="105" spans="1:2" x14ac:dyDescent="0.2">
      <c r="A105" s="1">
        <v>37834</v>
      </c>
      <c r="B105">
        <v>212692.16699999999</v>
      </c>
    </row>
    <row r="106" spans="1:2" x14ac:dyDescent="0.2">
      <c r="A106" s="1">
        <v>37865</v>
      </c>
      <c r="B106">
        <v>212900.6703</v>
      </c>
    </row>
    <row r="107" spans="1:2" x14ac:dyDescent="0.2">
      <c r="A107" s="1">
        <v>37895</v>
      </c>
      <c r="B107">
        <v>214607.8143</v>
      </c>
    </row>
    <row r="108" spans="1:2" x14ac:dyDescent="0.2">
      <c r="A108" s="1">
        <v>37926</v>
      </c>
      <c r="B108">
        <v>215556.1606</v>
      </c>
    </row>
    <row r="109" spans="1:2" x14ac:dyDescent="0.2">
      <c r="A109" s="1">
        <v>37956</v>
      </c>
      <c r="B109">
        <v>216971.41740000001</v>
      </c>
    </row>
    <row r="110" spans="1:2" x14ac:dyDescent="0.2">
      <c r="A110" s="1">
        <v>37987</v>
      </c>
      <c r="B110">
        <v>218855.45749999999</v>
      </c>
    </row>
    <row r="111" spans="1:2" x14ac:dyDescent="0.2">
      <c r="A111" s="1">
        <v>38018</v>
      </c>
      <c r="B111">
        <v>219803.60630000001</v>
      </c>
    </row>
    <row r="112" spans="1:2" x14ac:dyDescent="0.2">
      <c r="A112" s="1">
        <v>38047</v>
      </c>
      <c r="B112">
        <v>221323.7542</v>
      </c>
    </row>
    <row r="113" spans="1:2" x14ac:dyDescent="0.2">
      <c r="A113" s="1">
        <v>38078</v>
      </c>
      <c r="B113">
        <v>225862.7176</v>
      </c>
    </row>
    <row r="114" spans="1:2" x14ac:dyDescent="0.2">
      <c r="A114" s="1">
        <v>38108</v>
      </c>
      <c r="B114">
        <v>227330.31450000001</v>
      </c>
    </row>
    <row r="115" spans="1:2" x14ac:dyDescent="0.2">
      <c r="A115" s="1">
        <v>38139</v>
      </c>
      <c r="B115">
        <v>230156.32010000001</v>
      </c>
    </row>
    <row r="116" spans="1:2" x14ac:dyDescent="0.2">
      <c r="A116" s="1">
        <v>38169</v>
      </c>
      <c r="B116">
        <v>233876.85579999999</v>
      </c>
    </row>
    <row r="117" spans="1:2" x14ac:dyDescent="0.2">
      <c r="A117" s="1">
        <v>38200</v>
      </c>
      <c r="B117">
        <v>234835.52600000001</v>
      </c>
    </row>
    <row r="118" spans="1:2" x14ac:dyDescent="0.2">
      <c r="A118" s="1">
        <v>38231</v>
      </c>
      <c r="B118">
        <v>234133.62590000001</v>
      </c>
    </row>
    <row r="119" spans="1:2" x14ac:dyDescent="0.2">
      <c r="A119" s="1">
        <v>38261</v>
      </c>
      <c r="B119">
        <v>232287.07199999999</v>
      </c>
    </row>
    <row r="120" spans="1:2" x14ac:dyDescent="0.2">
      <c r="A120" s="1">
        <v>38292</v>
      </c>
      <c r="B120">
        <v>234718.22089999999</v>
      </c>
    </row>
    <row r="121" spans="1:2" x14ac:dyDescent="0.2">
      <c r="A121" s="1">
        <v>38322</v>
      </c>
      <c r="B121">
        <v>230184.96739999999</v>
      </c>
    </row>
    <row r="122" spans="1:2" x14ac:dyDescent="0.2">
      <c r="A122" s="1">
        <v>38353</v>
      </c>
      <c r="B122">
        <v>232422.1606</v>
      </c>
    </row>
    <row r="123" spans="1:2" x14ac:dyDescent="0.2">
      <c r="A123" s="1">
        <v>38384</v>
      </c>
      <c r="B123">
        <v>231321.10089999999</v>
      </c>
    </row>
    <row r="124" spans="1:2" x14ac:dyDescent="0.2">
      <c r="A124" s="1">
        <v>38412</v>
      </c>
      <c r="B124">
        <v>231263.1991</v>
      </c>
    </row>
    <row r="125" spans="1:2" x14ac:dyDescent="0.2">
      <c r="A125" s="1">
        <v>38443</v>
      </c>
      <c r="B125">
        <v>235367.2452</v>
      </c>
    </row>
    <row r="126" spans="1:2" x14ac:dyDescent="0.2">
      <c r="A126" s="1">
        <v>38473</v>
      </c>
      <c r="B126">
        <v>235685.16279999999</v>
      </c>
    </row>
    <row r="127" spans="1:2" x14ac:dyDescent="0.2">
      <c r="A127" s="1">
        <v>38504</v>
      </c>
      <c r="B127">
        <v>235898.83369999999</v>
      </c>
    </row>
    <row r="128" spans="1:2" x14ac:dyDescent="0.2">
      <c r="A128" s="1">
        <v>38534</v>
      </c>
      <c r="B128">
        <v>237871.61259999999</v>
      </c>
    </row>
    <row r="129" spans="1:2" x14ac:dyDescent="0.2">
      <c r="A129" s="1">
        <v>38565</v>
      </c>
      <c r="B129">
        <v>237971.1048</v>
      </c>
    </row>
    <row r="130" spans="1:2" x14ac:dyDescent="0.2">
      <c r="A130" s="1">
        <v>38596</v>
      </c>
      <c r="B130">
        <v>236915.5232</v>
      </c>
    </row>
    <row r="131" spans="1:2" x14ac:dyDescent="0.2">
      <c r="A131" s="1">
        <v>38626</v>
      </c>
      <c r="B131">
        <v>234297.86559999999</v>
      </c>
    </row>
    <row r="132" spans="1:2" x14ac:dyDescent="0.2">
      <c r="A132" s="1">
        <v>38657</v>
      </c>
      <c r="B132">
        <v>236560.7683</v>
      </c>
    </row>
    <row r="133" spans="1:2" x14ac:dyDescent="0.2">
      <c r="A133" s="1">
        <v>38687</v>
      </c>
      <c r="B133">
        <v>238376.65280000001</v>
      </c>
    </row>
    <row r="134" spans="1:2" x14ac:dyDescent="0.2">
      <c r="A134" s="1">
        <v>38718</v>
      </c>
      <c r="B134">
        <v>239845.53090000001</v>
      </c>
    </row>
    <row r="135" spans="1:2" x14ac:dyDescent="0.2">
      <c r="A135" s="1">
        <v>38749</v>
      </c>
      <c r="B135">
        <v>239114.9725</v>
      </c>
    </row>
    <row r="136" spans="1:2" x14ac:dyDescent="0.2">
      <c r="A136" s="1">
        <v>38777</v>
      </c>
      <c r="B136">
        <v>241380.3315</v>
      </c>
    </row>
    <row r="137" spans="1:2" x14ac:dyDescent="0.2">
      <c r="A137" s="1">
        <v>38808</v>
      </c>
      <c r="B137">
        <v>245474.41529999999</v>
      </c>
    </row>
    <row r="138" spans="1:2" x14ac:dyDescent="0.2">
      <c r="A138" s="1">
        <v>38838</v>
      </c>
      <c r="B138">
        <v>247591.14739999999</v>
      </c>
    </row>
    <row r="139" spans="1:2" x14ac:dyDescent="0.2">
      <c r="A139" s="1">
        <v>38869</v>
      </c>
      <c r="B139">
        <v>251417.4307</v>
      </c>
    </row>
    <row r="140" spans="1:2" x14ac:dyDescent="0.2">
      <c r="A140" s="1">
        <v>38899</v>
      </c>
      <c r="B140">
        <v>253882.74059999999</v>
      </c>
    </row>
    <row r="141" spans="1:2" x14ac:dyDescent="0.2">
      <c r="A141" s="1">
        <v>38930</v>
      </c>
      <c r="B141">
        <v>256703.7586</v>
      </c>
    </row>
    <row r="142" spans="1:2" x14ac:dyDescent="0.2">
      <c r="A142" s="1">
        <v>38961</v>
      </c>
      <c r="B142">
        <v>257541.46520000001</v>
      </c>
    </row>
    <row r="143" spans="1:2" x14ac:dyDescent="0.2">
      <c r="A143" s="1">
        <v>38991</v>
      </c>
      <c r="B143">
        <v>259114.59950000001</v>
      </c>
    </row>
    <row r="144" spans="1:2" x14ac:dyDescent="0.2">
      <c r="A144" s="1">
        <v>39022</v>
      </c>
      <c r="B144">
        <v>258813.55290000001</v>
      </c>
    </row>
    <row r="145" spans="1:2" x14ac:dyDescent="0.2">
      <c r="A145" s="1">
        <v>39052</v>
      </c>
      <c r="B145">
        <v>264494.18560000003</v>
      </c>
    </row>
    <row r="146" spans="1:2" x14ac:dyDescent="0.2">
      <c r="A146" s="1">
        <v>39083</v>
      </c>
      <c r="B146">
        <v>267658.3296</v>
      </c>
    </row>
    <row r="147" spans="1:2" x14ac:dyDescent="0.2">
      <c r="A147" s="1">
        <v>39114</v>
      </c>
      <c r="B147">
        <v>270779.81630000001</v>
      </c>
    </row>
    <row r="148" spans="1:2" x14ac:dyDescent="0.2">
      <c r="A148" s="1">
        <v>39142</v>
      </c>
      <c r="B148">
        <v>273479.20500000002</v>
      </c>
    </row>
    <row r="149" spans="1:2" x14ac:dyDescent="0.2">
      <c r="A149" s="1">
        <v>39173</v>
      </c>
      <c r="B149">
        <v>278805.0539</v>
      </c>
    </row>
    <row r="150" spans="1:2" x14ac:dyDescent="0.2">
      <c r="A150" s="1">
        <v>39203</v>
      </c>
      <c r="B150">
        <v>282726.25309999997</v>
      </c>
    </row>
    <row r="151" spans="1:2" x14ac:dyDescent="0.2">
      <c r="A151" s="1">
        <v>39234</v>
      </c>
      <c r="B151">
        <v>285957.50569999998</v>
      </c>
    </row>
    <row r="152" spans="1:2" x14ac:dyDescent="0.2">
      <c r="A152" s="1">
        <v>39264</v>
      </c>
      <c r="B152">
        <v>295693.65820000001</v>
      </c>
    </row>
    <row r="153" spans="1:2" x14ac:dyDescent="0.2">
      <c r="A153" s="1">
        <v>39295</v>
      </c>
      <c r="B153">
        <v>297653.41840000002</v>
      </c>
    </row>
    <row r="154" spans="1:2" x14ac:dyDescent="0.2">
      <c r="A154" s="1">
        <v>39326</v>
      </c>
      <c r="B154">
        <v>298413.8077</v>
      </c>
    </row>
    <row r="155" spans="1:2" x14ac:dyDescent="0.2">
      <c r="A155" s="1">
        <v>39356</v>
      </c>
      <c r="B155">
        <v>298559.07290000003</v>
      </c>
    </row>
    <row r="156" spans="1:2" x14ac:dyDescent="0.2">
      <c r="A156" s="1">
        <v>39387</v>
      </c>
      <c r="B156">
        <v>297647.72759999998</v>
      </c>
    </row>
    <row r="157" spans="1:2" x14ac:dyDescent="0.2">
      <c r="A157" s="1">
        <v>39417</v>
      </c>
      <c r="B157">
        <v>297994.33799999999</v>
      </c>
    </row>
    <row r="158" spans="1:2" x14ac:dyDescent="0.2">
      <c r="A158" s="1">
        <v>39448</v>
      </c>
      <c r="B158">
        <v>298596.41279999999</v>
      </c>
    </row>
    <row r="159" spans="1:2" x14ac:dyDescent="0.2">
      <c r="A159" s="1">
        <v>39479</v>
      </c>
      <c r="B159">
        <v>295700.44410000002</v>
      </c>
    </row>
    <row r="160" spans="1:2" x14ac:dyDescent="0.2">
      <c r="A160" s="1">
        <v>39508</v>
      </c>
      <c r="B160">
        <v>293604.54330000002</v>
      </c>
    </row>
    <row r="161" spans="1:2" x14ac:dyDescent="0.2">
      <c r="A161" s="1">
        <v>39539</v>
      </c>
      <c r="B161">
        <v>294346.27289999998</v>
      </c>
    </row>
    <row r="162" spans="1:2" x14ac:dyDescent="0.2">
      <c r="A162" s="1">
        <v>39569</v>
      </c>
      <c r="B162">
        <v>295163.32659999997</v>
      </c>
    </row>
    <row r="163" spans="1:2" x14ac:dyDescent="0.2">
      <c r="A163" s="1">
        <v>39600</v>
      </c>
      <c r="B163">
        <v>290100.48629999999</v>
      </c>
    </row>
    <row r="164" spans="1:2" x14ac:dyDescent="0.2">
      <c r="A164" s="1">
        <v>39630</v>
      </c>
      <c r="B164">
        <v>290261.0368</v>
      </c>
    </row>
    <row r="165" spans="1:2" x14ac:dyDescent="0.2">
      <c r="A165" s="1">
        <v>39661</v>
      </c>
      <c r="B165">
        <v>281721.4203</v>
      </c>
    </row>
    <row r="166" spans="1:2" x14ac:dyDescent="0.2">
      <c r="A166" s="1">
        <v>39692</v>
      </c>
      <c r="B166">
        <v>276486.60220000002</v>
      </c>
    </row>
    <row r="167" spans="1:2" x14ac:dyDescent="0.2">
      <c r="A167" s="1">
        <v>39722</v>
      </c>
      <c r="B167">
        <v>266999.05109999998</v>
      </c>
    </row>
    <row r="168" spans="1:2" x14ac:dyDescent="0.2">
      <c r="A168" s="1">
        <v>39753</v>
      </c>
      <c r="B168">
        <v>258647.49780000001</v>
      </c>
    </row>
    <row r="169" spans="1:2" x14ac:dyDescent="0.2">
      <c r="A169" s="1">
        <v>39783</v>
      </c>
      <c r="B169">
        <v>253881.05100000001</v>
      </c>
    </row>
    <row r="170" spans="1:2" x14ac:dyDescent="0.2">
      <c r="A170" s="1">
        <v>39814</v>
      </c>
      <c r="B170">
        <v>253092.6023</v>
      </c>
    </row>
    <row r="171" spans="1:2" x14ac:dyDescent="0.2">
      <c r="A171" s="1">
        <v>39845</v>
      </c>
      <c r="B171">
        <v>249846.62280000001</v>
      </c>
    </row>
    <row r="172" spans="1:2" x14ac:dyDescent="0.2">
      <c r="A172" s="1">
        <v>39873</v>
      </c>
      <c r="B172">
        <v>247263.973</v>
      </c>
    </row>
    <row r="173" spans="1:2" x14ac:dyDescent="0.2">
      <c r="A173" s="1">
        <v>39904</v>
      </c>
      <c r="B173">
        <v>245350.74969999999</v>
      </c>
    </row>
    <row r="174" spans="1:2" x14ac:dyDescent="0.2">
      <c r="A174" s="1">
        <v>39934</v>
      </c>
      <c r="B174">
        <v>249991.25279999999</v>
      </c>
    </row>
    <row r="175" spans="1:2" x14ac:dyDescent="0.2">
      <c r="A175" s="1">
        <v>39965</v>
      </c>
      <c r="B175">
        <v>253595.924</v>
      </c>
    </row>
    <row r="176" spans="1:2" x14ac:dyDescent="0.2">
      <c r="A176" s="1">
        <v>39995</v>
      </c>
      <c r="B176">
        <v>259792.6214</v>
      </c>
    </row>
    <row r="177" spans="1:2" x14ac:dyDescent="0.2">
      <c r="A177" s="1">
        <v>40026</v>
      </c>
      <c r="B177">
        <v>262075.54730000001</v>
      </c>
    </row>
    <row r="178" spans="1:2" x14ac:dyDescent="0.2">
      <c r="A178" s="1">
        <v>40057</v>
      </c>
      <c r="B178">
        <v>267500.92229999998</v>
      </c>
    </row>
    <row r="179" spans="1:2" x14ac:dyDescent="0.2">
      <c r="A179" s="1">
        <v>40087</v>
      </c>
      <c r="B179">
        <v>268780.20510000002</v>
      </c>
    </row>
    <row r="180" spans="1:2" x14ac:dyDescent="0.2">
      <c r="A180" s="1">
        <v>40118</v>
      </c>
      <c r="B180">
        <v>266836.52679999999</v>
      </c>
    </row>
    <row r="181" spans="1:2" x14ac:dyDescent="0.2">
      <c r="A181" s="1">
        <v>40148</v>
      </c>
      <c r="B181">
        <v>270118.13050000003</v>
      </c>
    </row>
    <row r="182" spans="1:2" x14ac:dyDescent="0.2">
      <c r="A182" s="1">
        <v>40179</v>
      </c>
      <c r="B182">
        <v>279724</v>
      </c>
    </row>
    <row r="183" spans="1:2" x14ac:dyDescent="0.2">
      <c r="A183" s="1">
        <v>40210</v>
      </c>
      <c r="B183">
        <v>278753.42810000002</v>
      </c>
    </row>
    <row r="184" spans="1:2" x14ac:dyDescent="0.2">
      <c r="A184" s="1">
        <v>40238</v>
      </c>
      <c r="B184">
        <v>280472.15169999999</v>
      </c>
    </row>
    <row r="185" spans="1:2" x14ac:dyDescent="0.2">
      <c r="A185" s="1">
        <v>40269</v>
      </c>
      <c r="B185">
        <v>281981.01280000003</v>
      </c>
    </row>
    <row r="186" spans="1:2" x14ac:dyDescent="0.2">
      <c r="A186" s="1">
        <v>40299</v>
      </c>
      <c r="B186">
        <v>281762.24570000003</v>
      </c>
    </row>
    <row r="187" spans="1:2" x14ac:dyDescent="0.2">
      <c r="A187" s="1">
        <v>40330</v>
      </c>
      <c r="B187">
        <v>284540.74489999999</v>
      </c>
    </row>
    <row r="188" spans="1:2" x14ac:dyDescent="0.2">
      <c r="A188" s="1">
        <v>40360</v>
      </c>
      <c r="B188">
        <v>292771.73009999999</v>
      </c>
    </row>
    <row r="189" spans="1:2" x14ac:dyDescent="0.2">
      <c r="A189" s="1">
        <v>40391</v>
      </c>
      <c r="B189">
        <v>290645.87719999999</v>
      </c>
    </row>
    <row r="190" spans="1:2" x14ac:dyDescent="0.2">
      <c r="A190" s="1">
        <v>40422</v>
      </c>
      <c r="B190">
        <v>290093.06459999998</v>
      </c>
    </row>
    <row r="191" spans="1:2" x14ac:dyDescent="0.2">
      <c r="A191" s="1">
        <v>40452</v>
      </c>
      <c r="B191">
        <v>286130.67119999998</v>
      </c>
    </row>
    <row r="192" spans="1:2" x14ac:dyDescent="0.2">
      <c r="A192" s="1">
        <v>40483</v>
      </c>
      <c r="B192">
        <v>282289.53619999997</v>
      </c>
    </row>
    <row r="193" spans="1:2" x14ac:dyDescent="0.2">
      <c r="A193" s="1">
        <v>40513</v>
      </c>
      <c r="B193">
        <v>285353.07410000003</v>
      </c>
    </row>
    <row r="194" spans="1:2" x14ac:dyDescent="0.2">
      <c r="A194" s="1">
        <v>40544</v>
      </c>
      <c r="B194">
        <v>287982.88819999999</v>
      </c>
    </row>
    <row r="195" spans="1:2" x14ac:dyDescent="0.2">
      <c r="A195" s="1">
        <v>40575</v>
      </c>
      <c r="B195">
        <v>285226.72289999999</v>
      </c>
    </row>
    <row r="196" spans="1:2" x14ac:dyDescent="0.2">
      <c r="A196" s="1">
        <v>40603</v>
      </c>
      <c r="B196">
        <v>287091.9424</v>
      </c>
    </row>
    <row r="197" spans="1:2" x14ac:dyDescent="0.2">
      <c r="A197" s="1">
        <v>40634</v>
      </c>
      <c r="B197">
        <v>293992.50189999997</v>
      </c>
    </row>
    <row r="198" spans="1:2" x14ac:dyDescent="0.2">
      <c r="A198" s="1">
        <v>40664</v>
      </c>
      <c r="B198">
        <v>284721.75099999999</v>
      </c>
    </row>
    <row r="199" spans="1:2" x14ac:dyDescent="0.2">
      <c r="A199" s="1">
        <v>40695</v>
      </c>
      <c r="B199">
        <v>285905.9657</v>
      </c>
    </row>
    <row r="200" spans="1:2" x14ac:dyDescent="0.2">
      <c r="A200" s="1">
        <v>40725</v>
      </c>
      <c r="B200">
        <v>295843.21590000001</v>
      </c>
    </row>
    <row r="201" spans="1:2" x14ac:dyDescent="0.2">
      <c r="A201" s="1">
        <v>40756</v>
      </c>
      <c r="B201">
        <v>294902.9068</v>
      </c>
    </row>
    <row r="202" spans="1:2" x14ac:dyDescent="0.2">
      <c r="A202" s="1">
        <v>40787</v>
      </c>
      <c r="B202">
        <v>295358.08309999999</v>
      </c>
    </row>
    <row r="203" spans="1:2" x14ac:dyDescent="0.2">
      <c r="A203" s="1">
        <v>40817</v>
      </c>
      <c r="B203">
        <v>292266.58549999999</v>
      </c>
    </row>
    <row r="204" spans="1:2" x14ac:dyDescent="0.2">
      <c r="A204" s="1">
        <v>40848</v>
      </c>
      <c r="B204">
        <v>291036.30359999998</v>
      </c>
    </row>
    <row r="205" spans="1:2" x14ac:dyDescent="0.2">
      <c r="A205" s="1">
        <v>40878</v>
      </c>
      <c r="B205">
        <v>292284.09879999998</v>
      </c>
    </row>
    <row r="206" spans="1:2" x14ac:dyDescent="0.2">
      <c r="A206" s="1">
        <v>40909</v>
      </c>
      <c r="B206">
        <v>294360.43979999999</v>
      </c>
    </row>
    <row r="207" spans="1:2" x14ac:dyDescent="0.2">
      <c r="A207" s="1">
        <v>40940</v>
      </c>
      <c r="B207">
        <v>292381.4559</v>
      </c>
    </row>
    <row r="208" spans="1:2" x14ac:dyDescent="0.2">
      <c r="A208" s="1">
        <v>40969</v>
      </c>
      <c r="B208">
        <v>290378.61080000002</v>
      </c>
    </row>
    <row r="209" spans="1:2" x14ac:dyDescent="0.2">
      <c r="A209" s="1">
        <v>41000</v>
      </c>
      <c r="B209">
        <v>299064.74430000002</v>
      </c>
    </row>
    <row r="210" spans="1:2" x14ac:dyDescent="0.2">
      <c r="A210" s="1">
        <v>41030</v>
      </c>
      <c r="B210">
        <v>304081.17060000001</v>
      </c>
    </row>
    <row r="211" spans="1:2" x14ac:dyDescent="0.2">
      <c r="A211" s="1">
        <v>41061</v>
      </c>
      <c r="B211">
        <v>306823.39010000002</v>
      </c>
    </row>
    <row r="212" spans="1:2" x14ac:dyDescent="0.2">
      <c r="A212" s="1">
        <v>41091</v>
      </c>
      <c r="B212">
        <v>308961.50170000002</v>
      </c>
    </row>
    <row r="213" spans="1:2" x14ac:dyDescent="0.2">
      <c r="A213" s="1">
        <v>41122</v>
      </c>
      <c r="B213">
        <v>310043.00910000002</v>
      </c>
    </row>
    <row r="214" spans="1:2" x14ac:dyDescent="0.2">
      <c r="A214" s="1">
        <v>41153</v>
      </c>
      <c r="B214">
        <v>308468.73379999999</v>
      </c>
    </row>
    <row r="215" spans="1:2" x14ac:dyDescent="0.2">
      <c r="A215" s="1">
        <v>41183</v>
      </c>
      <c r="B215">
        <v>310281.07809999998</v>
      </c>
    </row>
    <row r="216" spans="1:2" x14ac:dyDescent="0.2">
      <c r="A216" s="1">
        <v>41214</v>
      </c>
      <c r="B216">
        <v>308539.58260000002</v>
      </c>
    </row>
    <row r="217" spans="1:2" x14ac:dyDescent="0.2">
      <c r="A217" s="1">
        <v>41244</v>
      </c>
      <c r="B217">
        <v>313744.23269999999</v>
      </c>
    </row>
    <row r="218" spans="1:2" x14ac:dyDescent="0.2">
      <c r="A218" s="1">
        <v>41275</v>
      </c>
      <c r="B218">
        <v>311364.34110000002</v>
      </c>
    </row>
    <row r="219" spans="1:2" x14ac:dyDescent="0.2">
      <c r="A219" s="1">
        <v>41306</v>
      </c>
      <c r="B219">
        <v>313549.90340000001</v>
      </c>
    </row>
    <row r="220" spans="1:2" x14ac:dyDescent="0.2">
      <c r="A220" s="1">
        <v>41334</v>
      </c>
      <c r="B220">
        <v>312289.30930000002</v>
      </c>
    </row>
    <row r="221" spans="1:2" x14ac:dyDescent="0.2">
      <c r="A221" s="1">
        <v>41365</v>
      </c>
      <c r="B221">
        <v>320921.25270000001</v>
      </c>
    </row>
    <row r="222" spans="1:2" x14ac:dyDescent="0.2">
      <c r="A222" s="1">
        <v>41395</v>
      </c>
      <c r="B222">
        <v>322324.27899999998</v>
      </c>
    </row>
    <row r="223" spans="1:2" x14ac:dyDescent="0.2">
      <c r="A223" s="1">
        <v>41426</v>
      </c>
      <c r="B223">
        <v>324518.34409999999</v>
      </c>
    </row>
    <row r="224" spans="1:2" x14ac:dyDescent="0.2">
      <c r="A224" s="1">
        <v>41456</v>
      </c>
      <c r="B224">
        <v>332988.32089999999</v>
      </c>
    </row>
    <row r="225" spans="1:2" x14ac:dyDescent="0.2">
      <c r="A225" s="1">
        <v>41487</v>
      </c>
      <c r="B225">
        <v>335742.52980000002</v>
      </c>
    </row>
    <row r="226" spans="1:2" x14ac:dyDescent="0.2">
      <c r="A226" s="1">
        <v>41518</v>
      </c>
      <c r="B226">
        <v>340494.01770000003</v>
      </c>
    </row>
    <row r="227" spans="1:2" x14ac:dyDescent="0.2">
      <c r="A227" s="1">
        <v>41548</v>
      </c>
      <c r="B227">
        <v>340044.83390000003</v>
      </c>
    </row>
    <row r="228" spans="1:2" x14ac:dyDescent="0.2">
      <c r="A228" s="1">
        <v>41579</v>
      </c>
      <c r="B228">
        <v>343749.32419999997</v>
      </c>
    </row>
    <row r="229" spans="1:2" x14ac:dyDescent="0.2">
      <c r="A229" s="1">
        <v>41609</v>
      </c>
      <c r="B229">
        <v>352028.12699999998</v>
      </c>
    </row>
    <row r="230" spans="1:2" x14ac:dyDescent="0.2">
      <c r="A230" s="1">
        <v>41640</v>
      </c>
      <c r="B230">
        <v>355829.65110000002</v>
      </c>
    </row>
    <row r="231" spans="1:2" x14ac:dyDescent="0.2">
      <c r="A231" s="1">
        <v>41671</v>
      </c>
      <c r="B231">
        <v>357875.83620000002</v>
      </c>
    </row>
    <row r="232" spans="1:2" x14ac:dyDescent="0.2">
      <c r="A232" s="1">
        <v>41699</v>
      </c>
      <c r="B232">
        <v>361400.03889999999</v>
      </c>
    </row>
    <row r="233" spans="1:2" x14ac:dyDescent="0.2">
      <c r="A233" s="1">
        <v>41730</v>
      </c>
      <c r="B233">
        <v>375336.80310000002</v>
      </c>
    </row>
    <row r="234" spans="1:2" x14ac:dyDescent="0.2">
      <c r="A234" s="1">
        <v>41760</v>
      </c>
      <c r="B234">
        <v>382704.60869999998</v>
      </c>
    </row>
    <row r="235" spans="1:2" x14ac:dyDescent="0.2">
      <c r="A235" s="1">
        <v>41791</v>
      </c>
      <c r="B235">
        <v>387182.10430000001</v>
      </c>
    </row>
    <row r="236" spans="1:2" x14ac:dyDescent="0.2">
      <c r="A236" s="1">
        <v>41821</v>
      </c>
      <c r="B236">
        <v>398737.37180000002</v>
      </c>
    </row>
    <row r="237" spans="1:2" x14ac:dyDescent="0.2">
      <c r="A237" s="1">
        <v>41852</v>
      </c>
      <c r="B237">
        <v>404754.44809999998</v>
      </c>
    </row>
    <row r="238" spans="1:2" x14ac:dyDescent="0.2">
      <c r="A238" s="1">
        <v>41883</v>
      </c>
      <c r="B238">
        <v>403669.61680000002</v>
      </c>
    </row>
    <row r="239" spans="1:2" x14ac:dyDescent="0.2">
      <c r="A239" s="1">
        <v>41913</v>
      </c>
      <c r="B239">
        <v>402300.02220000001</v>
      </c>
    </row>
    <row r="240" spans="1:2" x14ac:dyDescent="0.2">
      <c r="A240" s="1">
        <v>41944</v>
      </c>
      <c r="B240">
        <v>400803.16269999999</v>
      </c>
    </row>
    <row r="241" spans="1:4" x14ac:dyDescent="0.2">
      <c r="A241" s="1">
        <v>41974</v>
      </c>
      <c r="B241">
        <v>402898.36229999998</v>
      </c>
    </row>
    <row r="242" spans="1:4" x14ac:dyDescent="0.2">
      <c r="A242" s="1">
        <v>42005</v>
      </c>
      <c r="B242">
        <v>402847.44929999998</v>
      </c>
    </row>
    <row r="243" spans="1:4" x14ac:dyDescent="0.2">
      <c r="A243" s="1">
        <v>42036</v>
      </c>
      <c r="B243">
        <v>404773.42019999999</v>
      </c>
    </row>
    <row r="244" spans="1:4" x14ac:dyDescent="0.2">
      <c r="A244" s="1">
        <v>42064</v>
      </c>
      <c r="B244">
        <v>404705.90130000003</v>
      </c>
    </row>
    <row r="245" spans="1:4" x14ac:dyDescent="0.2">
      <c r="A245" s="1">
        <v>42095</v>
      </c>
      <c r="B245">
        <v>410445.06939999998</v>
      </c>
    </row>
    <row r="246" spans="1:4" x14ac:dyDescent="0.2">
      <c r="A246" s="1">
        <v>42125</v>
      </c>
      <c r="B246">
        <v>415816.91960000002</v>
      </c>
    </row>
    <row r="247" spans="1:4" x14ac:dyDescent="0.2">
      <c r="A247" s="1">
        <v>42156</v>
      </c>
      <c r="B247">
        <v>419474.31040000002</v>
      </c>
    </row>
    <row r="248" spans="1:4" x14ac:dyDescent="0.2">
      <c r="A248" s="1">
        <v>42186</v>
      </c>
      <c r="B248">
        <v>431643.61200000002</v>
      </c>
    </row>
    <row r="249" spans="1:4" x14ac:dyDescent="0.2">
      <c r="A249" s="1">
        <v>42217</v>
      </c>
      <c r="B249">
        <v>436151.64309999999</v>
      </c>
    </row>
    <row r="250" spans="1:4" x14ac:dyDescent="0.2">
      <c r="A250" s="1">
        <v>42248</v>
      </c>
      <c r="B250">
        <v>439729.31280000001</v>
      </c>
    </row>
    <row r="251" spans="1:4" x14ac:dyDescent="0.2">
      <c r="A251" s="1">
        <v>42278</v>
      </c>
      <c r="B251">
        <v>440484.38449999999</v>
      </c>
    </row>
    <row r="252" spans="1:4" x14ac:dyDescent="0.2">
      <c r="A252" s="1">
        <v>42309</v>
      </c>
      <c r="B252">
        <v>445484.75719999999</v>
      </c>
    </row>
    <row r="253" spans="1:4" x14ac:dyDescent="0.2">
      <c r="A253" s="1">
        <v>42339</v>
      </c>
      <c r="B253">
        <v>450053.16080000001</v>
      </c>
    </row>
    <row r="254" spans="1:4" x14ac:dyDescent="0.2">
      <c r="A254" s="7">
        <v>42370</v>
      </c>
      <c r="B254" s="5">
        <v>457465.58850000001</v>
      </c>
      <c r="D254">
        <f>B254</f>
        <v>457465.58850000001</v>
      </c>
    </row>
    <row r="255" spans="1:4" x14ac:dyDescent="0.2">
      <c r="A255" s="1">
        <v>42401</v>
      </c>
      <c r="B255" s="8">
        <v>457758.54830000002</v>
      </c>
      <c r="C255">
        <f>$B$254</f>
        <v>457465.58850000001</v>
      </c>
      <c r="D255">
        <f>B243</f>
        <v>404773.42019999999</v>
      </c>
    </row>
    <row r="256" spans="1:4" x14ac:dyDescent="0.2">
      <c r="A256" s="1">
        <v>42430</v>
      </c>
      <c r="B256" s="8">
        <v>464647.4486</v>
      </c>
      <c r="C256">
        <f t="shared" ref="C256:C266" si="0">$B$254</f>
        <v>457465.58850000001</v>
      </c>
      <c r="D256">
        <f t="shared" ref="D256:D266" si="1">B244</f>
        <v>404705.90130000003</v>
      </c>
    </row>
    <row r="257" spans="1:4" x14ac:dyDescent="0.2">
      <c r="A257" s="1">
        <v>42461</v>
      </c>
      <c r="B257" s="8">
        <v>461068.15470000001</v>
      </c>
      <c r="C257">
        <f t="shared" si="0"/>
        <v>457465.58850000001</v>
      </c>
      <c r="D257">
        <f t="shared" si="1"/>
        <v>410445.06939999998</v>
      </c>
    </row>
    <row r="258" spans="1:4" x14ac:dyDescent="0.2">
      <c r="A258" s="1">
        <v>42491</v>
      </c>
      <c r="B258" s="8">
        <v>467484.52269999997</v>
      </c>
      <c r="C258">
        <f t="shared" si="0"/>
        <v>457465.58850000001</v>
      </c>
      <c r="D258">
        <f t="shared" si="1"/>
        <v>415816.91960000002</v>
      </c>
    </row>
    <row r="259" spans="1:4" x14ac:dyDescent="0.2">
      <c r="A259" s="1">
        <v>42522</v>
      </c>
      <c r="B259" s="8">
        <v>468119.98979999998</v>
      </c>
      <c r="C259">
        <f t="shared" si="0"/>
        <v>457465.58850000001</v>
      </c>
      <c r="D259">
        <f t="shared" si="1"/>
        <v>419474.31040000002</v>
      </c>
    </row>
    <row r="260" spans="1:4" x14ac:dyDescent="0.2">
      <c r="A260" s="1">
        <v>42552</v>
      </c>
      <c r="B260" s="8">
        <v>475529.78370000003</v>
      </c>
      <c r="C260">
        <f t="shared" si="0"/>
        <v>457465.58850000001</v>
      </c>
      <c r="D260">
        <f t="shared" si="1"/>
        <v>431643.61200000002</v>
      </c>
    </row>
    <row r="261" spans="1:4" x14ac:dyDescent="0.2">
      <c r="A261" s="1">
        <v>42583</v>
      </c>
      <c r="B261" s="8">
        <v>471902.32179999998</v>
      </c>
      <c r="C261">
        <f t="shared" si="0"/>
        <v>457465.58850000001</v>
      </c>
      <c r="D261">
        <f t="shared" si="1"/>
        <v>436151.64309999999</v>
      </c>
    </row>
    <row r="262" spans="1:4" x14ac:dyDescent="0.2">
      <c r="A262" s="1">
        <v>42614</v>
      </c>
      <c r="B262" s="8">
        <v>471620.32640000002</v>
      </c>
      <c r="C262">
        <f t="shared" si="0"/>
        <v>457465.58850000001</v>
      </c>
      <c r="D262">
        <f t="shared" si="1"/>
        <v>439729.31280000001</v>
      </c>
    </row>
    <row r="263" spans="1:4" x14ac:dyDescent="0.2">
      <c r="A263" s="1">
        <v>42644</v>
      </c>
      <c r="B263" s="8">
        <v>471401.38010000001</v>
      </c>
      <c r="C263">
        <f t="shared" si="0"/>
        <v>457465.58850000001</v>
      </c>
      <c r="D263">
        <f t="shared" si="1"/>
        <v>440484.38449999999</v>
      </c>
    </row>
    <row r="264" spans="1:4" x14ac:dyDescent="0.2">
      <c r="A264" s="1">
        <v>42675</v>
      </c>
      <c r="B264" s="8">
        <v>470562.11859999999</v>
      </c>
      <c r="C264">
        <f t="shared" si="0"/>
        <v>457465.58850000001</v>
      </c>
      <c r="D264">
        <f t="shared" si="1"/>
        <v>445484.75719999999</v>
      </c>
    </row>
    <row r="265" spans="1:4" x14ac:dyDescent="0.2">
      <c r="A265" s="1">
        <v>42705</v>
      </c>
      <c r="B265" s="8">
        <v>472792.47360000003</v>
      </c>
      <c r="C265">
        <f t="shared" si="0"/>
        <v>457465.58850000001</v>
      </c>
      <c r="D265">
        <f t="shared" si="1"/>
        <v>450053.16080000001</v>
      </c>
    </row>
    <row r="266" spans="1:4" x14ac:dyDescent="0.2">
      <c r="A266" s="1">
        <v>42736</v>
      </c>
      <c r="B266" s="8">
        <v>476737.0564</v>
      </c>
      <c r="C266">
        <f t="shared" si="0"/>
        <v>457465.58850000001</v>
      </c>
      <c r="D266">
        <f t="shared" si="1"/>
        <v>457465.58850000001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A0C30-1148-4D40-AC75-45A5C10C549E}">
  <dimension ref="A1:G266"/>
  <sheetViews>
    <sheetView topLeftCell="A2" workbookViewId="0">
      <selection activeCell="F1" sqref="F1"/>
    </sheetView>
  </sheetViews>
  <sheetFormatPr baseColWidth="10" defaultRowHeight="16" x14ac:dyDescent="0.2"/>
  <cols>
    <col min="1" max="1" width="10.83203125" style="1"/>
    <col min="2" max="2" width="18.83203125" bestFit="1" customWidth="1"/>
    <col min="4" max="4" width="13.6640625" customWidth="1"/>
    <col min="5" max="5" width="20.83203125" customWidth="1"/>
    <col min="6" max="6" width="17.6640625" bestFit="1" customWidth="1"/>
    <col min="7" max="7" width="17.83203125" customWidth="1"/>
  </cols>
  <sheetData>
    <row r="1" spans="1:7" x14ac:dyDescent="0.2">
      <c r="A1" t="s">
        <v>0</v>
      </c>
      <c r="B1" s="5" t="s">
        <v>1</v>
      </c>
      <c r="C1" t="s">
        <v>25</v>
      </c>
      <c r="D1" t="s">
        <v>41</v>
      </c>
      <c r="E1" t="s">
        <v>42</v>
      </c>
      <c r="F1" t="s">
        <v>32</v>
      </c>
      <c r="G1" s="6">
        <f>SUM(E2:E254)</f>
        <v>117366294892.85887</v>
      </c>
    </row>
    <row r="2" spans="1:7" x14ac:dyDescent="0.2">
      <c r="A2" s="1">
        <v>34700</v>
      </c>
      <c r="B2">
        <v>74435.760519999996</v>
      </c>
      <c r="C2" s="6">
        <f>43.68*A2-1457214.24</f>
        <v>58481.760000000009</v>
      </c>
      <c r="D2" s="6">
        <f>ABS(B2-C2)/B2</f>
        <v>0.21433247149685988</v>
      </c>
      <c r="E2" s="6">
        <f t="shared" ref="E2:E65" si="0">(C2-B2)^2</f>
        <v>254530132.59215984</v>
      </c>
      <c r="F2" t="s">
        <v>27</v>
      </c>
      <c r="G2">
        <f>SQRT(G1/254)</f>
        <v>21495.860697753873</v>
      </c>
    </row>
    <row r="3" spans="1:7" x14ac:dyDescent="0.2">
      <c r="A3" s="1">
        <v>34731</v>
      </c>
      <c r="B3">
        <v>72777.937089999905</v>
      </c>
      <c r="C3" s="6">
        <f t="shared" ref="C3:C66" si="1">43.68*A3-1457214.24</f>
        <v>59835.840000000084</v>
      </c>
      <c r="D3" s="6">
        <f t="shared" ref="D3:D66" si="2">ABS(B3-C3)/B3</f>
        <v>0.17782995242081598</v>
      </c>
      <c r="E3" s="6">
        <f t="shared" si="0"/>
        <v>167497877.08698183</v>
      </c>
    </row>
    <row r="4" spans="1:7" x14ac:dyDescent="0.2">
      <c r="A4" s="1">
        <v>34759</v>
      </c>
      <c r="B4">
        <v>73896.842040000003</v>
      </c>
      <c r="C4" s="6">
        <f t="shared" si="1"/>
        <v>61058.879999999888</v>
      </c>
      <c r="D4" s="6">
        <f t="shared" si="2"/>
        <v>0.17372815516326107</v>
      </c>
      <c r="E4" s="6">
        <f t="shared" si="0"/>
        <v>164813269.3404839</v>
      </c>
      <c r="F4" t="s">
        <v>28</v>
      </c>
      <c r="G4">
        <f xml:space="preserve"> 1/254*SUM(D2:D254)</f>
        <v>7.7533641206195658E-2</v>
      </c>
    </row>
    <row r="5" spans="1:7" x14ac:dyDescent="0.2">
      <c r="A5" s="1">
        <v>34790</v>
      </c>
      <c r="B5">
        <v>74455.287540000005</v>
      </c>
      <c r="C5" s="6">
        <f t="shared" si="1"/>
        <v>62412.959999999963</v>
      </c>
      <c r="D5" s="6">
        <f t="shared" si="2"/>
        <v>0.16173905088380028</v>
      </c>
      <c r="E5" s="6">
        <f t="shared" si="0"/>
        <v>145017652.58064348</v>
      </c>
    </row>
    <row r="6" spans="1:7" x14ac:dyDescent="0.2">
      <c r="A6" s="1">
        <v>34820</v>
      </c>
      <c r="B6">
        <v>75432.027860000002</v>
      </c>
      <c r="C6" s="6">
        <f t="shared" si="1"/>
        <v>63723.360000000102</v>
      </c>
      <c r="D6" s="6">
        <f t="shared" si="2"/>
        <v>0.15522143832233837</v>
      </c>
      <c r="E6" s="6">
        <f t="shared" si="0"/>
        <v>137092903.05579463</v>
      </c>
    </row>
    <row r="7" spans="1:7" x14ac:dyDescent="0.2">
      <c r="A7" s="1">
        <v>34851</v>
      </c>
      <c r="B7">
        <v>75606.245009999999</v>
      </c>
      <c r="C7" s="6">
        <f t="shared" si="1"/>
        <v>65077.439999999944</v>
      </c>
      <c r="D7" s="6">
        <f t="shared" si="2"/>
        <v>0.13925840396659656</v>
      </c>
      <c r="E7" s="6">
        <f t="shared" si="0"/>
        <v>110855734.93860225</v>
      </c>
    </row>
    <row r="8" spans="1:7" x14ac:dyDescent="0.2">
      <c r="A8" s="1">
        <v>34881</v>
      </c>
      <c r="B8">
        <v>75984.240789999996</v>
      </c>
      <c r="C8" s="6">
        <f t="shared" si="1"/>
        <v>66387.840000000084</v>
      </c>
      <c r="D8" s="6">
        <f t="shared" si="2"/>
        <v>0.12629461965043229</v>
      </c>
      <c r="E8" s="6">
        <f t="shared" si="0"/>
        <v>92090908.122310936</v>
      </c>
    </row>
    <row r="9" spans="1:7" x14ac:dyDescent="0.2">
      <c r="A9" s="1">
        <v>34912</v>
      </c>
      <c r="B9">
        <v>75529.344879999902</v>
      </c>
      <c r="C9" s="6">
        <f t="shared" si="1"/>
        <v>67741.919999999925</v>
      </c>
      <c r="D9" s="6">
        <f t="shared" si="2"/>
        <v>0.10310462631938012</v>
      </c>
      <c r="E9" s="6">
        <f t="shared" si="0"/>
        <v>60643986.261642657</v>
      </c>
    </row>
    <row r="10" spans="1:7" x14ac:dyDescent="0.2">
      <c r="A10" s="1">
        <v>34943</v>
      </c>
      <c r="B10">
        <v>74940.808720000001</v>
      </c>
      <c r="C10" s="6">
        <f t="shared" si="1"/>
        <v>69096</v>
      </c>
      <c r="D10" s="6">
        <f t="shared" si="2"/>
        <v>7.7992335815828401E-2</v>
      </c>
      <c r="E10" s="6">
        <f t="shared" si="0"/>
        <v>34161788.973388046</v>
      </c>
    </row>
    <row r="11" spans="1:7" x14ac:dyDescent="0.2">
      <c r="A11" s="1">
        <v>34973</v>
      </c>
      <c r="B11">
        <v>74302.080300000001</v>
      </c>
      <c r="C11" s="6">
        <f t="shared" si="1"/>
        <v>70406.399999999907</v>
      </c>
      <c r="D11" s="6">
        <f t="shared" si="2"/>
        <v>5.2430299182351349E-2</v>
      </c>
      <c r="E11" s="6">
        <f t="shared" si="0"/>
        <v>15176324.999808827</v>
      </c>
    </row>
    <row r="12" spans="1:7" x14ac:dyDescent="0.2">
      <c r="A12" s="1">
        <v>35004</v>
      </c>
      <c r="B12">
        <v>74117.790869999997</v>
      </c>
      <c r="C12" s="6">
        <f t="shared" si="1"/>
        <v>71760.479999999981</v>
      </c>
      <c r="D12" s="6">
        <f t="shared" si="2"/>
        <v>3.1804926217170397E-2</v>
      </c>
      <c r="E12" s="6">
        <f t="shared" si="0"/>
        <v>5556914.5378202312</v>
      </c>
    </row>
    <row r="13" spans="1:7" x14ac:dyDescent="0.2">
      <c r="A13" s="1">
        <v>35034</v>
      </c>
      <c r="B13">
        <v>75177.556879999902</v>
      </c>
      <c r="C13" s="6">
        <f t="shared" si="1"/>
        <v>73070.879999999888</v>
      </c>
      <c r="D13" s="6">
        <f t="shared" si="2"/>
        <v>2.8022683463400366E-2</v>
      </c>
      <c r="E13" s="6">
        <f t="shared" si="0"/>
        <v>4438087.4767265916</v>
      </c>
    </row>
    <row r="14" spans="1:7" x14ac:dyDescent="0.2">
      <c r="A14" s="1">
        <v>35065</v>
      </c>
      <c r="B14">
        <v>75341.923479999998</v>
      </c>
      <c r="C14" s="6">
        <f t="shared" si="1"/>
        <v>74424.959999999963</v>
      </c>
      <c r="D14" s="6">
        <f t="shared" si="2"/>
        <v>1.2170693787018178E-2</v>
      </c>
      <c r="E14" s="6">
        <f t="shared" si="0"/>
        <v>840822.02365377441</v>
      </c>
    </row>
    <row r="15" spans="1:7" x14ac:dyDescent="0.2">
      <c r="A15" s="1">
        <v>35096</v>
      </c>
      <c r="B15">
        <v>76086.636629999994</v>
      </c>
      <c r="C15" s="6">
        <f t="shared" si="1"/>
        <v>75779.040000000037</v>
      </c>
      <c r="D15" s="6">
        <f t="shared" si="2"/>
        <v>4.0427155624680996E-3</v>
      </c>
      <c r="E15" s="6">
        <f t="shared" si="0"/>
        <v>94615.686787330051</v>
      </c>
    </row>
    <row r="16" spans="1:7" x14ac:dyDescent="0.2">
      <c r="A16" s="1">
        <v>35125</v>
      </c>
      <c r="B16">
        <v>75690.646540000002</v>
      </c>
      <c r="C16" s="6">
        <f t="shared" si="1"/>
        <v>77045.760000000009</v>
      </c>
      <c r="D16" s="6">
        <f t="shared" si="2"/>
        <v>1.790331463589593E-2</v>
      </c>
      <c r="E16" s="6">
        <f t="shared" si="0"/>
        <v>1836332.4894731927</v>
      </c>
    </row>
    <row r="17" spans="1:5" x14ac:dyDescent="0.2">
      <c r="A17" s="1">
        <v>35156</v>
      </c>
      <c r="B17">
        <v>76767.25318</v>
      </c>
      <c r="C17" s="6">
        <f t="shared" si="1"/>
        <v>78399.840000000084</v>
      </c>
      <c r="D17" s="6">
        <f t="shared" si="2"/>
        <v>2.1266708816219809E-2</v>
      </c>
      <c r="E17" s="6">
        <f t="shared" si="0"/>
        <v>2665339.7248379872</v>
      </c>
    </row>
    <row r="18" spans="1:5" x14ac:dyDescent="0.2">
      <c r="A18" s="1">
        <v>35186</v>
      </c>
      <c r="B18">
        <v>77214.87861</v>
      </c>
      <c r="C18" s="6">
        <f t="shared" si="1"/>
        <v>79710.239999999991</v>
      </c>
      <c r="D18" s="6">
        <f t="shared" si="2"/>
        <v>3.2317105652702793E-2</v>
      </c>
      <c r="E18" s="6">
        <f t="shared" si="0"/>
        <v>6226828.4667026866</v>
      </c>
    </row>
    <row r="19" spans="1:5" x14ac:dyDescent="0.2">
      <c r="A19" s="1">
        <v>35217</v>
      </c>
      <c r="B19">
        <v>78138.844039999996</v>
      </c>
      <c r="C19" s="6">
        <f t="shared" si="1"/>
        <v>81064.320000000065</v>
      </c>
      <c r="D19" s="6">
        <f t="shared" si="2"/>
        <v>3.7439457877089792E-2</v>
      </c>
      <c r="E19" s="6">
        <f t="shared" si="0"/>
        <v>8558409.5925383251</v>
      </c>
    </row>
    <row r="20" spans="1:5" x14ac:dyDescent="0.2">
      <c r="A20" s="1">
        <v>35247</v>
      </c>
      <c r="B20">
        <v>78798.974759999997</v>
      </c>
      <c r="C20" s="6">
        <f t="shared" si="1"/>
        <v>82374.719999999972</v>
      </c>
      <c r="D20" s="6">
        <f>ABS(B20-C20)/B20</f>
        <v>4.5378068063584728E-2</v>
      </c>
      <c r="E20" s="6">
        <f t="shared" si="0"/>
        <v>12785954.021382477</v>
      </c>
    </row>
    <row r="21" spans="1:5" x14ac:dyDescent="0.2">
      <c r="A21" s="1">
        <v>35278</v>
      </c>
      <c r="B21">
        <v>79058.303400000004</v>
      </c>
      <c r="C21" s="6">
        <f t="shared" si="1"/>
        <v>83728.800000000047</v>
      </c>
      <c r="D21" s="6">
        <f t="shared" si="2"/>
        <v>5.907661054107622E-2</v>
      </c>
      <c r="E21" s="6">
        <f t="shared" si="0"/>
        <v>21813538.490611956</v>
      </c>
    </row>
    <row r="22" spans="1:5" x14ac:dyDescent="0.2">
      <c r="A22" s="1">
        <v>35309</v>
      </c>
      <c r="B22">
        <v>79752.07101</v>
      </c>
      <c r="C22" s="6">
        <f t="shared" si="1"/>
        <v>85082.879999999888</v>
      </c>
      <c r="D22" s="6">
        <f t="shared" si="2"/>
        <v>6.6842264062728432E-2</v>
      </c>
      <c r="E22" s="6">
        <f t="shared" si="0"/>
        <v>28417524.487863634</v>
      </c>
    </row>
    <row r="23" spans="1:5" x14ac:dyDescent="0.2">
      <c r="A23" s="1">
        <v>35339</v>
      </c>
      <c r="B23">
        <v>79504.425010000006</v>
      </c>
      <c r="C23" s="6">
        <f t="shared" si="1"/>
        <v>86393.280000000028</v>
      </c>
      <c r="D23" s="6">
        <f t="shared" si="2"/>
        <v>8.664744118498495E-2</v>
      </c>
      <c r="E23" s="6">
        <f t="shared" si="0"/>
        <v>47456323.0732482</v>
      </c>
    </row>
    <row r="24" spans="1:5" x14ac:dyDescent="0.2">
      <c r="A24" s="1">
        <v>35370</v>
      </c>
      <c r="B24">
        <v>80223.971089999905</v>
      </c>
      <c r="C24" s="6">
        <f t="shared" si="1"/>
        <v>87747.360000000102</v>
      </c>
      <c r="D24" s="6">
        <f t="shared" si="2"/>
        <v>9.3779811791665404E-2</v>
      </c>
      <c r="E24" s="6">
        <f t="shared" si="0"/>
        <v>56601380.691113964</v>
      </c>
    </row>
    <row r="25" spans="1:5" x14ac:dyDescent="0.2">
      <c r="A25" s="1">
        <v>35400</v>
      </c>
      <c r="B25">
        <v>81416.764410000003</v>
      </c>
      <c r="C25" s="6">
        <f t="shared" si="1"/>
        <v>89057.760000000009</v>
      </c>
      <c r="D25" s="6">
        <f t="shared" si="2"/>
        <v>9.385039611155932E-2</v>
      </c>
      <c r="E25" s="6">
        <f t="shared" si="0"/>
        <v>58384813.606399536</v>
      </c>
    </row>
    <row r="26" spans="1:5" x14ac:dyDescent="0.2">
      <c r="A26" s="1">
        <v>35431</v>
      </c>
      <c r="B26">
        <v>83065.736409999998</v>
      </c>
      <c r="C26" s="6">
        <f t="shared" si="1"/>
        <v>90411.840000000084</v>
      </c>
      <c r="D26" s="6">
        <f t="shared" si="2"/>
        <v>8.8437229446095833E-2</v>
      </c>
      <c r="E26" s="6">
        <f t="shared" si="0"/>
        <v>53965237.95501215</v>
      </c>
    </row>
    <row r="27" spans="1:5" x14ac:dyDescent="0.2">
      <c r="A27" s="1">
        <v>35462</v>
      </c>
      <c r="B27">
        <v>83579.432969999994</v>
      </c>
      <c r="C27" s="6">
        <f t="shared" si="1"/>
        <v>91765.919999999925</v>
      </c>
      <c r="D27" s="6">
        <f t="shared" si="2"/>
        <v>9.7948583031645942E-2</v>
      </c>
      <c r="E27" s="6">
        <f t="shared" si="0"/>
        <v>67018569.892357096</v>
      </c>
    </row>
    <row r="28" spans="1:5" x14ac:dyDescent="0.2">
      <c r="A28" s="1">
        <v>35490</v>
      </c>
      <c r="B28">
        <v>84575.767819999994</v>
      </c>
      <c r="C28" s="6">
        <f t="shared" si="1"/>
        <v>92988.959999999963</v>
      </c>
      <c r="D28" s="6">
        <f t="shared" si="2"/>
        <v>9.947520899728049E-2</v>
      </c>
      <c r="E28" s="6">
        <f t="shared" si="0"/>
        <v>70781802.657612637</v>
      </c>
    </row>
    <row r="29" spans="1:5" x14ac:dyDescent="0.2">
      <c r="A29" s="1">
        <v>35521</v>
      </c>
      <c r="B29">
        <v>86087.555999999997</v>
      </c>
      <c r="C29" s="6">
        <f t="shared" si="1"/>
        <v>94343.040000000037</v>
      </c>
      <c r="D29" s="6">
        <f t="shared" si="2"/>
        <v>9.5896368576197474E-2</v>
      </c>
      <c r="E29" s="6">
        <f t="shared" si="0"/>
        <v>68153016.074256673</v>
      </c>
    </row>
    <row r="30" spans="1:5" x14ac:dyDescent="0.2">
      <c r="A30" s="1">
        <v>35551</v>
      </c>
      <c r="B30">
        <v>88543.683269999994</v>
      </c>
      <c r="C30" s="6">
        <f t="shared" si="1"/>
        <v>95653.439999999944</v>
      </c>
      <c r="D30" s="6">
        <f t="shared" si="2"/>
        <v>8.0296600134872054E-2</v>
      </c>
      <c r="E30" s="6">
        <f t="shared" si="0"/>
        <v>50548640.75977958</v>
      </c>
    </row>
    <row r="31" spans="1:5" x14ac:dyDescent="0.2">
      <c r="A31" s="1">
        <v>35582</v>
      </c>
      <c r="B31">
        <v>89231.144620000006</v>
      </c>
      <c r="C31" s="6">
        <f t="shared" si="1"/>
        <v>97007.520000000019</v>
      </c>
      <c r="D31" s="6">
        <f t="shared" si="2"/>
        <v>8.7148667801096869E-2</v>
      </c>
      <c r="E31" s="6">
        <f t="shared" si="0"/>
        <v>60472014.050670333</v>
      </c>
    </row>
    <row r="32" spans="1:5" x14ac:dyDescent="0.2">
      <c r="A32" s="1">
        <v>35612</v>
      </c>
      <c r="B32">
        <v>92128.631959999999</v>
      </c>
      <c r="C32" s="6">
        <f t="shared" si="1"/>
        <v>98317.919999999925</v>
      </c>
      <c r="D32" s="6">
        <f t="shared" si="2"/>
        <v>6.7180939392296246E-2</v>
      </c>
      <c r="E32" s="6">
        <f t="shared" si="0"/>
        <v>38307286.442086138</v>
      </c>
    </row>
    <row r="33" spans="1:5" x14ac:dyDescent="0.2">
      <c r="A33" s="1">
        <v>35643</v>
      </c>
      <c r="B33">
        <v>92120.054109999997</v>
      </c>
      <c r="C33" s="6">
        <f t="shared" si="1"/>
        <v>99672</v>
      </c>
      <c r="D33" s="6">
        <f t="shared" si="2"/>
        <v>8.1979390513408398E-2</v>
      </c>
      <c r="E33" s="6">
        <f t="shared" si="0"/>
        <v>57031886.725487933</v>
      </c>
    </row>
    <row r="34" spans="1:5" x14ac:dyDescent="0.2">
      <c r="A34" s="1">
        <v>35674</v>
      </c>
      <c r="B34">
        <v>94180.404339999994</v>
      </c>
      <c r="C34" s="6">
        <f t="shared" si="1"/>
        <v>101026.08000000007</v>
      </c>
      <c r="D34" s="6">
        <f t="shared" si="2"/>
        <v>7.2686836587434439E-2</v>
      </c>
      <c r="E34" s="6">
        <f t="shared" si="0"/>
        <v>46863275.241917543</v>
      </c>
    </row>
    <row r="35" spans="1:5" x14ac:dyDescent="0.2">
      <c r="A35" s="1">
        <v>35704</v>
      </c>
      <c r="B35">
        <v>93917.860079999999</v>
      </c>
      <c r="C35" s="6">
        <f t="shared" si="1"/>
        <v>102336.47999999998</v>
      </c>
      <c r="D35" s="6">
        <f t="shared" si="2"/>
        <v>8.9638114761440832E-2</v>
      </c>
      <c r="E35" s="6">
        <f t="shared" si="0"/>
        <v>70873161.357420519</v>
      </c>
    </row>
    <row r="36" spans="1:5" x14ac:dyDescent="0.2">
      <c r="A36" s="1">
        <v>35735</v>
      </c>
      <c r="B36">
        <v>95033.863929999905</v>
      </c>
      <c r="C36" s="6">
        <f t="shared" si="1"/>
        <v>103690.56000000006</v>
      </c>
      <c r="D36" s="6">
        <f t="shared" si="2"/>
        <v>9.1090646134061273E-2</v>
      </c>
      <c r="E36" s="6">
        <f t="shared" si="0"/>
        <v>74938386.848356053</v>
      </c>
    </row>
    <row r="37" spans="1:5" x14ac:dyDescent="0.2">
      <c r="A37" s="1">
        <v>35765</v>
      </c>
      <c r="B37">
        <v>96862.905719999995</v>
      </c>
      <c r="C37" s="6">
        <f t="shared" si="1"/>
        <v>105000.95999999996</v>
      </c>
      <c r="D37" s="6">
        <f t="shared" si="2"/>
        <v>8.4016210534964816E-2</v>
      </c>
      <c r="E37" s="6">
        <f t="shared" si="0"/>
        <v>66227927.464225791</v>
      </c>
    </row>
    <row r="38" spans="1:5" x14ac:dyDescent="0.2">
      <c r="A38" s="1">
        <v>35796</v>
      </c>
      <c r="B38">
        <v>97913.842879999997</v>
      </c>
      <c r="C38" s="6">
        <f t="shared" si="1"/>
        <v>106355.04000000004</v>
      </c>
      <c r="D38" s="6">
        <f t="shared" si="2"/>
        <v>8.6210456782349926E-2</v>
      </c>
      <c r="E38" s="6">
        <f t="shared" si="0"/>
        <v>71253808.818696976</v>
      </c>
    </row>
    <row r="39" spans="1:5" x14ac:dyDescent="0.2">
      <c r="A39" s="1">
        <v>35827</v>
      </c>
      <c r="B39">
        <v>96944.162679999994</v>
      </c>
      <c r="C39" s="6">
        <f t="shared" si="1"/>
        <v>107709.12000000011</v>
      </c>
      <c r="D39" s="6">
        <f t="shared" si="2"/>
        <v>0.11104286243137541</v>
      </c>
      <c r="E39" s="6">
        <f t="shared" si="0"/>
        <v>115884306.10142411</v>
      </c>
    </row>
    <row r="40" spans="1:5" x14ac:dyDescent="0.2">
      <c r="A40" s="1">
        <v>35855</v>
      </c>
      <c r="B40">
        <v>98933.93879</v>
      </c>
      <c r="C40" s="6">
        <f t="shared" si="1"/>
        <v>108932.15999999992</v>
      </c>
      <c r="D40" s="6">
        <f t="shared" si="2"/>
        <v>0.10105956896371451</v>
      </c>
      <c r="E40" s="6">
        <f t="shared" si="0"/>
        <v>99964427.364092186</v>
      </c>
    </row>
    <row r="41" spans="1:5" x14ac:dyDescent="0.2">
      <c r="A41" s="1">
        <v>35886</v>
      </c>
      <c r="B41">
        <v>101286.8198</v>
      </c>
      <c r="C41" s="6">
        <f t="shared" si="1"/>
        <v>110286.23999999999</v>
      </c>
      <c r="D41" s="6">
        <f t="shared" si="2"/>
        <v>8.8850851648518178E-2</v>
      </c>
      <c r="E41" s="6">
        <f t="shared" si="0"/>
        <v>80989563.936167911</v>
      </c>
    </row>
    <row r="42" spans="1:5" x14ac:dyDescent="0.2">
      <c r="A42" s="1">
        <v>35916</v>
      </c>
      <c r="B42">
        <v>101077.46829999999</v>
      </c>
      <c r="C42" s="6">
        <f t="shared" si="1"/>
        <v>111596.6399999999</v>
      </c>
      <c r="D42" s="6">
        <f t="shared" si="2"/>
        <v>0.10407039152166719</v>
      </c>
      <c r="E42" s="6">
        <f t="shared" si="0"/>
        <v>110652973.25407888</v>
      </c>
    </row>
    <row r="43" spans="1:5" x14ac:dyDescent="0.2">
      <c r="A43" s="1">
        <v>35947</v>
      </c>
      <c r="B43">
        <v>102890.7686</v>
      </c>
      <c r="C43" s="6">
        <f t="shared" si="1"/>
        <v>112950.71999999997</v>
      </c>
      <c r="D43" s="6">
        <f t="shared" si="2"/>
        <v>9.7773119366123359E-2</v>
      </c>
      <c r="E43" s="6">
        <f t="shared" si="0"/>
        <v>101202622.17036149</v>
      </c>
    </row>
    <row r="44" spans="1:5" x14ac:dyDescent="0.2">
      <c r="A44" s="1">
        <v>35977</v>
      </c>
      <c r="B44">
        <v>104367.78079999999</v>
      </c>
      <c r="C44" s="6">
        <f t="shared" si="1"/>
        <v>114261.12000000011</v>
      </c>
      <c r="D44" s="6">
        <f t="shared" si="2"/>
        <v>9.4793039807550633E-2</v>
      </c>
      <c r="E44" s="6">
        <f t="shared" si="0"/>
        <v>97878160.52625899</v>
      </c>
    </row>
    <row r="45" spans="1:5" x14ac:dyDescent="0.2">
      <c r="A45" s="1">
        <v>36008</v>
      </c>
      <c r="B45">
        <v>104077.53260000001</v>
      </c>
      <c r="C45" s="6">
        <f t="shared" si="1"/>
        <v>115615.19999999995</v>
      </c>
      <c r="D45" s="6">
        <f t="shared" si="2"/>
        <v>0.11085646548081163</v>
      </c>
      <c r="E45" s="6">
        <f t="shared" si="0"/>
        <v>133117769.03302155</v>
      </c>
    </row>
    <row r="46" spans="1:5" x14ac:dyDescent="0.2">
      <c r="A46" s="1">
        <v>36039</v>
      </c>
      <c r="B46">
        <v>104611.35159999999</v>
      </c>
      <c r="C46" s="6">
        <f t="shared" si="1"/>
        <v>116969.28000000003</v>
      </c>
      <c r="D46" s="6">
        <f t="shared" si="2"/>
        <v>0.11813181085024843</v>
      </c>
      <c r="E46" s="6">
        <f t="shared" si="0"/>
        <v>152718394.3395274</v>
      </c>
    </row>
    <row r="47" spans="1:5" x14ac:dyDescent="0.2">
      <c r="A47" s="1">
        <v>36069</v>
      </c>
      <c r="B47">
        <v>104179.24980000001</v>
      </c>
      <c r="C47" s="6">
        <f t="shared" si="1"/>
        <v>118279.67999999993</v>
      </c>
      <c r="D47" s="6">
        <f t="shared" si="2"/>
        <v>0.13534778016802276</v>
      </c>
      <c r="E47" s="6">
        <f t="shared" si="0"/>
        <v>198822131.82507005</v>
      </c>
    </row>
    <row r="48" spans="1:5" x14ac:dyDescent="0.2">
      <c r="A48" s="1">
        <v>36100</v>
      </c>
      <c r="B48">
        <v>104259.4976</v>
      </c>
      <c r="C48" s="6">
        <f t="shared" si="1"/>
        <v>119633.76000000001</v>
      </c>
      <c r="D48" s="6">
        <f t="shared" si="2"/>
        <v>0.14746150474448486</v>
      </c>
      <c r="E48" s="6">
        <f t="shared" si="0"/>
        <v>236367944.34405398</v>
      </c>
    </row>
    <row r="49" spans="1:5" x14ac:dyDescent="0.2">
      <c r="A49" s="1">
        <v>36130</v>
      </c>
      <c r="B49">
        <v>104784.92570000001</v>
      </c>
      <c r="C49" s="6">
        <f t="shared" si="1"/>
        <v>120944.15999999992</v>
      </c>
      <c r="D49" s="6">
        <f t="shared" si="2"/>
        <v>0.1542133488385907</v>
      </c>
      <c r="E49" s="6">
        <f t="shared" si="0"/>
        <v>261120853.16229355</v>
      </c>
    </row>
    <row r="50" spans="1:5" x14ac:dyDescent="0.2">
      <c r="A50" s="1">
        <v>36161</v>
      </c>
      <c r="B50">
        <v>105695.3248</v>
      </c>
      <c r="C50" s="6">
        <f t="shared" si="1"/>
        <v>122298.23999999999</v>
      </c>
      <c r="D50" s="6">
        <f t="shared" si="2"/>
        <v>0.15708277761023531</v>
      </c>
      <c r="E50" s="6">
        <f t="shared" si="0"/>
        <v>275656793.13839066</v>
      </c>
    </row>
    <row r="51" spans="1:5" x14ac:dyDescent="0.2">
      <c r="A51" s="1">
        <v>36192</v>
      </c>
      <c r="B51">
        <v>105273.2534</v>
      </c>
      <c r="C51" s="6">
        <f t="shared" si="1"/>
        <v>123652.32000000007</v>
      </c>
      <c r="D51" s="6">
        <f t="shared" si="2"/>
        <v>0.17458438878265031</v>
      </c>
      <c r="E51" s="6">
        <f t="shared" si="0"/>
        <v>337790089.08723789</v>
      </c>
    </row>
    <row r="52" spans="1:5" x14ac:dyDescent="0.2">
      <c r="A52" s="1">
        <v>36220</v>
      </c>
      <c r="B52">
        <v>107397.63400000001</v>
      </c>
      <c r="C52" s="6">
        <f t="shared" si="1"/>
        <v>124875.3600000001</v>
      </c>
      <c r="D52" s="6">
        <f t="shared" si="2"/>
        <v>0.1627384640521978</v>
      </c>
      <c r="E52" s="6">
        <f t="shared" si="0"/>
        <v>305470906.13107938</v>
      </c>
    </row>
    <row r="53" spans="1:5" x14ac:dyDescent="0.2">
      <c r="A53" s="1">
        <v>36251</v>
      </c>
      <c r="B53">
        <v>109621.2203</v>
      </c>
      <c r="C53" s="6">
        <f t="shared" si="1"/>
        <v>126229.43999999994</v>
      </c>
      <c r="D53" s="6">
        <f t="shared" si="2"/>
        <v>0.15150551740391402</v>
      </c>
      <c r="E53" s="6">
        <f t="shared" si="0"/>
        <v>275832961.60346621</v>
      </c>
    </row>
    <row r="54" spans="1:5" x14ac:dyDescent="0.2">
      <c r="A54" s="1">
        <v>36281</v>
      </c>
      <c r="B54">
        <v>111215.70789999999</v>
      </c>
      <c r="C54" s="6">
        <f t="shared" si="1"/>
        <v>127539.84000000008</v>
      </c>
      <c r="D54" s="6">
        <f t="shared" si="2"/>
        <v>0.1467790153768386</v>
      </c>
      <c r="E54" s="6">
        <f t="shared" si="0"/>
        <v>266477288.81825334</v>
      </c>
    </row>
    <row r="55" spans="1:5" x14ac:dyDescent="0.2">
      <c r="A55" s="1">
        <v>36312</v>
      </c>
      <c r="B55">
        <v>113318.7026</v>
      </c>
      <c r="C55" s="6">
        <f t="shared" si="1"/>
        <v>128893.91999999993</v>
      </c>
      <c r="D55" s="6">
        <f t="shared" si="2"/>
        <v>0.13744613239156447</v>
      </c>
      <c r="E55" s="6">
        <f t="shared" si="0"/>
        <v>242587397.0572603</v>
      </c>
    </row>
    <row r="56" spans="1:5" x14ac:dyDescent="0.2">
      <c r="A56" s="1">
        <v>36342</v>
      </c>
      <c r="B56">
        <v>117032.6045</v>
      </c>
      <c r="C56" s="6">
        <f t="shared" si="1"/>
        <v>130204.32000000007</v>
      </c>
      <c r="D56" s="6">
        <f t="shared" si="2"/>
        <v>0.11254740126714059</v>
      </c>
      <c r="E56" s="6">
        <f t="shared" si="0"/>
        <v>173494089.21294194</v>
      </c>
    </row>
    <row r="57" spans="1:5" x14ac:dyDescent="0.2">
      <c r="A57" s="1">
        <v>36373</v>
      </c>
      <c r="B57">
        <v>119357.85619999999</v>
      </c>
      <c r="C57" s="6">
        <f t="shared" si="1"/>
        <v>131558.39999999991</v>
      </c>
      <c r="D57" s="6">
        <f t="shared" si="2"/>
        <v>0.10221818813129716</v>
      </c>
      <c r="E57" s="6">
        <f t="shared" si="0"/>
        <v>148853269.01571628</v>
      </c>
    </row>
    <row r="58" spans="1:5" x14ac:dyDescent="0.2">
      <c r="A58" s="1">
        <v>36404</v>
      </c>
      <c r="B58">
        <v>122610.84540000001</v>
      </c>
      <c r="C58" s="6">
        <f t="shared" si="1"/>
        <v>132912.47999999998</v>
      </c>
      <c r="D58" s="6">
        <f t="shared" si="2"/>
        <v>8.4018950904321682E-2</v>
      </c>
      <c r="E58" s="6">
        <f t="shared" si="0"/>
        <v>106123675.43191665</v>
      </c>
    </row>
    <row r="59" spans="1:5" x14ac:dyDescent="0.2">
      <c r="A59" s="1">
        <v>36434</v>
      </c>
      <c r="B59">
        <v>123001.7034</v>
      </c>
      <c r="C59" s="6">
        <f t="shared" si="1"/>
        <v>134222.87999999989</v>
      </c>
      <c r="D59" s="6">
        <f t="shared" si="2"/>
        <v>9.1227814654800052E-2</v>
      </c>
      <c r="E59" s="6">
        <f t="shared" si="0"/>
        <v>125914804.28838508</v>
      </c>
    </row>
    <row r="60" spans="1:5" x14ac:dyDescent="0.2">
      <c r="A60" s="1">
        <v>36465</v>
      </c>
      <c r="B60">
        <v>125792.49490000001</v>
      </c>
      <c r="C60" s="6">
        <f t="shared" si="1"/>
        <v>135576.95999999996</v>
      </c>
      <c r="D60" s="6">
        <f t="shared" si="2"/>
        <v>7.7782582401106012E-2</v>
      </c>
      <c r="E60" s="6">
        <f t="shared" si="0"/>
        <v>95735757.29311718</v>
      </c>
    </row>
    <row r="61" spans="1:5" x14ac:dyDescent="0.2">
      <c r="A61" s="1">
        <v>36495</v>
      </c>
      <c r="B61">
        <v>127917.77159999999</v>
      </c>
      <c r="C61" s="6">
        <f t="shared" si="1"/>
        <v>136887.3600000001</v>
      </c>
      <c r="D61" s="6">
        <f t="shared" si="2"/>
        <v>7.0119955091526243E-2</v>
      </c>
      <c r="E61" s="6">
        <f t="shared" si="0"/>
        <v>80453516.06541653</v>
      </c>
    </row>
    <row r="62" spans="1:5" x14ac:dyDescent="0.2">
      <c r="A62" s="1">
        <v>36526</v>
      </c>
      <c r="B62">
        <v>130410.6112</v>
      </c>
      <c r="C62" s="6">
        <f t="shared" si="1"/>
        <v>138241.43999999994</v>
      </c>
      <c r="D62" s="6">
        <f t="shared" si="2"/>
        <v>6.0047481780377887E-2</v>
      </c>
      <c r="E62" s="6">
        <f t="shared" si="0"/>
        <v>61321879.694908574</v>
      </c>
    </row>
    <row r="63" spans="1:5" x14ac:dyDescent="0.2">
      <c r="A63" s="1">
        <v>36557</v>
      </c>
      <c r="B63">
        <v>132705.3806</v>
      </c>
      <c r="C63" s="6">
        <f t="shared" si="1"/>
        <v>139595.52000000002</v>
      </c>
      <c r="D63" s="6">
        <f t="shared" si="2"/>
        <v>5.1920572992953794E-2</v>
      </c>
      <c r="E63" s="6">
        <f t="shared" si="0"/>
        <v>47474020.951432563</v>
      </c>
    </row>
    <row r="64" spans="1:5" x14ac:dyDescent="0.2">
      <c r="A64" s="1">
        <v>36586</v>
      </c>
      <c r="B64">
        <v>134286.0932</v>
      </c>
      <c r="C64" s="6">
        <f t="shared" si="1"/>
        <v>140862.24</v>
      </c>
      <c r="D64" s="6">
        <f t="shared" si="2"/>
        <v>4.8971167775398408E-2</v>
      </c>
      <c r="E64" s="6">
        <f t="shared" si="0"/>
        <v>43245706.735150076</v>
      </c>
    </row>
    <row r="65" spans="1:5" x14ac:dyDescent="0.2">
      <c r="A65" s="1">
        <v>36617</v>
      </c>
      <c r="B65">
        <v>140670.2726</v>
      </c>
      <c r="C65" s="6">
        <f t="shared" si="1"/>
        <v>142216.32000000007</v>
      </c>
      <c r="D65" s="6">
        <f t="shared" si="2"/>
        <v>1.099057655483685E-2</v>
      </c>
      <c r="E65" s="6">
        <f t="shared" si="0"/>
        <v>2390262.5630469723</v>
      </c>
    </row>
    <row r="66" spans="1:5" x14ac:dyDescent="0.2">
      <c r="A66" s="1">
        <v>36647</v>
      </c>
      <c r="B66">
        <v>140861.84409999999</v>
      </c>
      <c r="C66" s="6">
        <f t="shared" si="1"/>
        <v>143526.71999999997</v>
      </c>
      <c r="D66" s="6">
        <f t="shared" si="2"/>
        <v>1.8918365842975533E-2</v>
      </c>
      <c r="E66" s="6">
        <f t="shared" ref="E66:E129" si="3">(C66-B66)^2</f>
        <v>7101563.5624007275</v>
      </c>
    </row>
    <row r="67" spans="1:5" x14ac:dyDescent="0.2">
      <c r="A67" s="1">
        <v>36678</v>
      </c>
      <c r="B67">
        <v>143541.88440000001</v>
      </c>
      <c r="C67" s="6">
        <f t="shared" ref="C67:C130" si="4">43.68*A67-1457214.24</f>
        <v>144880.80000000005</v>
      </c>
      <c r="D67" s="6">
        <f t="shared" ref="D67:D130" si="5">ABS(B67-C67)/B67</f>
        <v>9.3276997553477601E-3</v>
      </c>
      <c r="E67" s="6">
        <f t="shared" si="3"/>
        <v>1792694.983923458</v>
      </c>
    </row>
    <row r="68" spans="1:5" x14ac:dyDescent="0.2">
      <c r="A68" s="1">
        <v>36708</v>
      </c>
      <c r="B68">
        <v>146228.2058</v>
      </c>
      <c r="C68" s="6">
        <f t="shared" si="4"/>
        <v>146191.19999999995</v>
      </c>
      <c r="D68" s="6">
        <f t="shared" si="5"/>
        <v>2.53068823470736E-4</v>
      </c>
      <c r="E68" s="6">
        <f t="shared" si="3"/>
        <v>1369.429233643157</v>
      </c>
    </row>
    <row r="69" spans="1:5" x14ac:dyDescent="0.2">
      <c r="A69" s="1">
        <v>36739</v>
      </c>
      <c r="B69">
        <v>147284.26360000001</v>
      </c>
      <c r="C69" s="6">
        <f t="shared" si="4"/>
        <v>147545.28000000003</v>
      </c>
      <c r="D69" s="6">
        <f t="shared" si="5"/>
        <v>1.772194758761874E-3</v>
      </c>
      <c r="E69" s="6">
        <f t="shared" si="3"/>
        <v>68129.561068971627</v>
      </c>
    </row>
    <row r="70" spans="1:5" x14ac:dyDescent="0.2">
      <c r="A70" s="1">
        <v>36770</v>
      </c>
      <c r="B70">
        <v>147316.43979999999</v>
      </c>
      <c r="C70" s="6">
        <f t="shared" si="4"/>
        <v>148899.3600000001</v>
      </c>
      <c r="D70" s="6">
        <f t="shared" si="5"/>
        <v>1.0745034309470936E-2</v>
      </c>
      <c r="E70" s="6">
        <f t="shared" si="3"/>
        <v>2505636.3595683868</v>
      </c>
    </row>
    <row r="71" spans="1:5" x14ac:dyDescent="0.2">
      <c r="A71" s="1">
        <v>36800</v>
      </c>
      <c r="B71">
        <v>145625.95319999999</v>
      </c>
      <c r="C71" s="6">
        <f t="shared" si="4"/>
        <v>150209.76</v>
      </c>
      <c r="D71" s="6">
        <f t="shared" si="5"/>
        <v>3.1476578860257863E-2</v>
      </c>
      <c r="E71" s="6">
        <f t="shared" si="3"/>
        <v>21011284.779726427</v>
      </c>
    </row>
    <row r="72" spans="1:5" x14ac:dyDescent="0.2">
      <c r="A72" s="1">
        <v>36831</v>
      </c>
      <c r="B72">
        <v>147666.32509999999</v>
      </c>
      <c r="C72" s="6">
        <f t="shared" si="4"/>
        <v>151563.84000000008</v>
      </c>
      <c r="D72" s="6">
        <f t="shared" si="5"/>
        <v>2.6394067146728886E-2</v>
      </c>
      <c r="E72" s="6">
        <f t="shared" si="3"/>
        <v>15190622.395722762</v>
      </c>
    </row>
    <row r="73" spans="1:5" x14ac:dyDescent="0.2">
      <c r="A73" s="1">
        <v>36861</v>
      </c>
      <c r="B73">
        <v>147483.0454</v>
      </c>
      <c r="C73" s="6">
        <f t="shared" si="4"/>
        <v>152874.23999999999</v>
      </c>
      <c r="D73" s="6">
        <f t="shared" si="5"/>
        <v>3.6554673694037969E-2</v>
      </c>
      <c r="E73" s="6">
        <f t="shared" si="3"/>
        <v>29064979.215069029</v>
      </c>
    </row>
    <row r="74" spans="1:5" x14ac:dyDescent="0.2">
      <c r="A74" s="1">
        <v>36892</v>
      </c>
      <c r="B74">
        <v>149543.2598</v>
      </c>
      <c r="C74" s="6">
        <f t="shared" si="4"/>
        <v>154228.32000000007</v>
      </c>
      <c r="D74" s="6">
        <f t="shared" si="5"/>
        <v>3.1329129820132924E-2</v>
      </c>
      <c r="E74" s="6">
        <f t="shared" si="3"/>
        <v>21949789.077624653</v>
      </c>
    </row>
    <row r="75" spans="1:5" x14ac:dyDescent="0.2">
      <c r="A75" s="1">
        <v>36923</v>
      </c>
      <c r="B75">
        <v>149776.33799999999</v>
      </c>
      <c r="C75" s="6">
        <f t="shared" si="4"/>
        <v>155582.39999999991</v>
      </c>
      <c r="D75" s="6">
        <f t="shared" si="5"/>
        <v>3.876488153956547E-2</v>
      </c>
      <c r="E75" s="6">
        <f t="shared" si="3"/>
        <v>33710355.947843045</v>
      </c>
    </row>
    <row r="76" spans="1:5" x14ac:dyDescent="0.2">
      <c r="A76" s="1">
        <v>36951</v>
      </c>
      <c r="B76">
        <v>150941.3523</v>
      </c>
      <c r="C76" s="6">
        <f t="shared" si="4"/>
        <v>156805.43999999994</v>
      </c>
      <c r="D76" s="6">
        <f t="shared" si="5"/>
        <v>3.8850107082285264E-2</v>
      </c>
      <c r="E76" s="6">
        <f t="shared" si="3"/>
        <v>34387524.55329065</v>
      </c>
    </row>
    <row r="77" spans="1:5" x14ac:dyDescent="0.2">
      <c r="A77" s="1">
        <v>36982</v>
      </c>
      <c r="B77">
        <v>152865.48009999999</v>
      </c>
      <c r="C77" s="6">
        <f t="shared" si="4"/>
        <v>158159.52000000002</v>
      </c>
      <c r="D77" s="6">
        <f t="shared" si="5"/>
        <v>3.4632016963782999E-2</v>
      </c>
      <c r="E77" s="6">
        <f t="shared" si="3"/>
        <v>28026858.462792356</v>
      </c>
    </row>
    <row r="78" spans="1:5" x14ac:dyDescent="0.2">
      <c r="A78" s="1">
        <v>37012</v>
      </c>
      <c r="B78">
        <v>157155.97080000001</v>
      </c>
      <c r="C78" s="6">
        <f t="shared" si="4"/>
        <v>159469.91999999993</v>
      </c>
      <c r="D78" s="6">
        <f t="shared" si="5"/>
        <v>1.4723902555027297E-2</v>
      </c>
      <c r="E78" s="6">
        <f t="shared" si="3"/>
        <v>5354360.9001802485</v>
      </c>
    </row>
    <row r="79" spans="1:5" x14ac:dyDescent="0.2">
      <c r="A79" s="1">
        <v>37043</v>
      </c>
      <c r="B79">
        <v>158760.1771</v>
      </c>
      <c r="C79" s="6">
        <f t="shared" si="4"/>
        <v>160824</v>
      </c>
      <c r="D79" s="6">
        <f t="shared" si="5"/>
        <v>1.2999625836270241E-2</v>
      </c>
      <c r="E79" s="6">
        <f t="shared" si="3"/>
        <v>4259364.9625644069</v>
      </c>
    </row>
    <row r="80" spans="1:5" x14ac:dyDescent="0.2">
      <c r="A80" s="1">
        <v>37073</v>
      </c>
      <c r="B80">
        <v>161122.27789999999</v>
      </c>
      <c r="C80" s="6">
        <f t="shared" si="4"/>
        <v>162134.39999999991</v>
      </c>
      <c r="D80" s="6">
        <f t="shared" si="5"/>
        <v>6.2817017807313448E-3</v>
      </c>
      <c r="E80" s="6">
        <f t="shared" si="3"/>
        <v>1024391.145308249</v>
      </c>
    </row>
    <row r="81" spans="1:5" x14ac:dyDescent="0.2">
      <c r="A81" s="1">
        <v>37104</v>
      </c>
      <c r="B81">
        <v>164628.36009999999</v>
      </c>
      <c r="C81" s="6">
        <f t="shared" si="4"/>
        <v>163488.47999999998</v>
      </c>
      <c r="D81" s="6">
        <f t="shared" si="5"/>
        <v>6.9239595128543678E-3</v>
      </c>
      <c r="E81" s="6">
        <f t="shared" si="3"/>
        <v>1299326.6423760315</v>
      </c>
    </row>
    <row r="82" spans="1:5" x14ac:dyDescent="0.2">
      <c r="A82" s="1">
        <v>37135</v>
      </c>
      <c r="B82">
        <v>164820.3474</v>
      </c>
      <c r="C82" s="6">
        <f t="shared" si="4"/>
        <v>164842.56000000006</v>
      </c>
      <c r="D82" s="6">
        <f t="shared" si="5"/>
        <v>1.3476855467456161E-4</v>
      </c>
      <c r="E82" s="6">
        <f t="shared" si="3"/>
        <v>493.39959876253829</v>
      </c>
    </row>
    <row r="83" spans="1:5" x14ac:dyDescent="0.2">
      <c r="A83" s="1">
        <v>37165</v>
      </c>
      <c r="B83">
        <v>166189.35209999999</v>
      </c>
      <c r="C83" s="6">
        <f t="shared" si="4"/>
        <v>166152.95999999996</v>
      </c>
      <c r="D83" s="6">
        <f t="shared" si="5"/>
        <v>2.1897973329920939E-4</v>
      </c>
      <c r="E83" s="6">
        <f t="shared" si="3"/>
        <v>1324.3849424119217</v>
      </c>
    </row>
    <row r="84" spans="1:5" x14ac:dyDescent="0.2">
      <c r="A84" s="1">
        <v>37196</v>
      </c>
      <c r="B84">
        <v>167213.83989999999</v>
      </c>
      <c r="C84" s="6">
        <f t="shared" si="4"/>
        <v>167507.04000000004</v>
      </c>
      <c r="D84" s="6">
        <f t="shared" si="5"/>
        <v>1.7534439743468E-3</v>
      </c>
      <c r="E84" s="6">
        <f t="shared" si="3"/>
        <v>85966.298640036679</v>
      </c>
    </row>
    <row r="85" spans="1:5" x14ac:dyDescent="0.2">
      <c r="A85" s="1">
        <v>37226</v>
      </c>
      <c r="B85">
        <v>167692.75159999999</v>
      </c>
      <c r="C85" s="6">
        <f t="shared" si="4"/>
        <v>168817.43999999994</v>
      </c>
      <c r="D85" s="6">
        <f t="shared" si="5"/>
        <v>6.706839677141749E-3</v>
      </c>
      <c r="E85" s="6">
        <f t="shared" si="3"/>
        <v>1264923.9970944598</v>
      </c>
    </row>
    <row r="86" spans="1:5" x14ac:dyDescent="0.2">
      <c r="A86" s="1">
        <v>37257</v>
      </c>
      <c r="B86">
        <v>169840.66320000001</v>
      </c>
      <c r="C86" s="6">
        <f t="shared" si="4"/>
        <v>170171.52000000002</v>
      </c>
      <c r="D86" s="6">
        <f t="shared" si="5"/>
        <v>1.9480423225290882E-3</v>
      </c>
      <c r="E86" s="6">
        <f t="shared" si="3"/>
        <v>109466.22210624572</v>
      </c>
    </row>
    <row r="87" spans="1:5" x14ac:dyDescent="0.2">
      <c r="A87" s="1">
        <v>37288</v>
      </c>
      <c r="B87">
        <v>170501.56570000001</v>
      </c>
      <c r="C87" s="6">
        <f t="shared" si="4"/>
        <v>171525.60000000009</v>
      </c>
      <c r="D87" s="6">
        <f t="shared" si="5"/>
        <v>6.006011122513033E-3</v>
      </c>
      <c r="E87" s="6">
        <f t="shared" si="3"/>
        <v>1048646.2475766675</v>
      </c>
    </row>
    <row r="88" spans="1:5" x14ac:dyDescent="0.2">
      <c r="A88" s="1">
        <v>37316</v>
      </c>
      <c r="B88">
        <v>172748.95680000001</v>
      </c>
      <c r="C88" s="6">
        <f t="shared" si="4"/>
        <v>172748.6399999999</v>
      </c>
      <c r="D88" s="6">
        <f t="shared" si="5"/>
        <v>1.8338750403205186E-6</v>
      </c>
      <c r="E88" s="6">
        <f t="shared" si="3"/>
        <v>0.1003622400740853</v>
      </c>
    </row>
    <row r="89" spans="1:5" x14ac:dyDescent="0.2">
      <c r="A89" s="1">
        <v>37347</v>
      </c>
      <c r="B89">
        <v>178217.52129999999</v>
      </c>
      <c r="C89" s="6">
        <f t="shared" si="4"/>
        <v>174102.71999999997</v>
      </c>
      <c r="D89" s="6">
        <f t="shared" si="5"/>
        <v>2.3088646222799988E-2</v>
      </c>
      <c r="E89" s="6">
        <f t="shared" si="3"/>
        <v>16931589.738481864</v>
      </c>
    </row>
    <row r="90" spans="1:5" x14ac:dyDescent="0.2">
      <c r="A90" s="1">
        <v>37377</v>
      </c>
      <c r="B90">
        <v>182805.26070000001</v>
      </c>
      <c r="C90" s="6">
        <f t="shared" si="4"/>
        <v>175413.12000000011</v>
      </c>
      <c r="D90" s="6">
        <f t="shared" si="5"/>
        <v>4.0437242734119527E-2</v>
      </c>
      <c r="E90" s="6">
        <f t="shared" si="3"/>
        <v>54643744.128595039</v>
      </c>
    </row>
    <row r="91" spans="1:5" x14ac:dyDescent="0.2">
      <c r="A91" s="1">
        <v>37408</v>
      </c>
      <c r="B91">
        <v>186038.32339999999</v>
      </c>
      <c r="C91" s="6">
        <f t="shared" si="4"/>
        <v>176767.19999999995</v>
      </c>
      <c r="D91" s="6">
        <f t="shared" si="5"/>
        <v>4.9834481576498883E-2</v>
      </c>
      <c r="E91" s="6">
        <f t="shared" si="3"/>
        <v>85953729.098028302</v>
      </c>
    </row>
    <row r="92" spans="1:5" x14ac:dyDescent="0.2">
      <c r="A92" s="1">
        <v>37438</v>
      </c>
      <c r="B92">
        <v>191162.18830000001</v>
      </c>
      <c r="C92" s="6">
        <f t="shared" si="4"/>
        <v>178077.60000000009</v>
      </c>
      <c r="D92" s="6">
        <f t="shared" si="5"/>
        <v>6.8447575414159009E-2</v>
      </c>
      <c r="E92" s="6">
        <f t="shared" si="3"/>
        <v>171206450.98049468</v>
      </c>
    </row>
    <row r="93" spans="1:5" x14ac:dyDescent="0.2">
      <c r="A93" s="1">
        <v>37469</v>
      </c>
      <c r="B93">
        <v>195333.11989999999</v>
      </c>
      <c r="C93" s="6">
        <f t="shared" si="4"/>
        <v>179431.67999999993</v>
      </c>
      <c r="D93" s="6">
        <f t="shared" si="5"/>
        <v>8.1406777857952278E-2</v>
      </c>
      <c r="E93" s="6">
        <f t="shared" si="3"/>
        <v>252855790.8933138</v>
      </c>
    </row>
    <row r="94" spans="1:5" x14ac:dyDescent="0.2">
      <c r="A94" s="1">
        <v>37500</v>
      </c>
      <c r="B94">
        <v>197044.8486</v>
      </c>
      <c r="C94" s="6">
        <f t="shared" si="4"/>
        <v>180785.76</v>
      </c>
      <c r="D94" s="6">
        <f t="shared" si="5"/>
        <v>8.2514659558575176E-2</v>
      </c>
      <c r="E94" s="6">
        <f t="shared" si="3"/>
        <v>264357962.10264957</v>
      </c>
    </row>
    <row r="95" spans="1:5" x14ac:dyDescent="0.2">
      <c r="A95" s="1">
        <v>37530</v>
      </c>
      <c r="B95">
        <v>199092.36970000001</v>
      </c>
      <c r="C95" s="6">
        <f t="shared" si="4"/>
        <v>182096.15999999992</v>
      </c>
      <c r="D95" s="6">
        <f t="shared" si="5"/>
        <v>8.5368463520779994E-2</v>
      </c>
      <c r="E95" s="6">
        <f t="shared" si="3"/>
        <v>288871144.16637731</v>
      </c>
    </row>
    <row r="96" spans="1:5" x14ac:dyDescent="0.2">
      <c r="A96" s="1">
        <v>37561</v>
      </c>
      <c r="B96">
        <v>202526.78279999999</v>
      </c>
      <c r="C96" s="6">
        <f t="shared" si="4"/>
        <v>183450.23999999999</v>
      </c>
      <c r="D96" s="6">
        <f t="shared" si="5"/>
        <v>9.4192691634461673E-2</v>
      </c>
      <c r="E96" s="6">
        <f t="shared" si="3"/>
        <v>363914485.20023167</v>
      </c>
    </row>
    <row r="97" spans="1:5" x14ac:dyDescent="0.2">
      <c r="A97" s="1">
        <v>37591</v>
      </c>
      <c r="B97">
        <v>203437.4467</v>
      </c>
      <c r="C97" s="6">
        <f t="shared" si="4"/>
        <v>184760.6399999999</v>
      </c>
      <c r="D97" s="6">
        <f t="shared" si="5"/>
        <v>9.1806139936183653E-2</v>
      </c>
      <c r="E97" s="6">
        <f t="shared" si="3"/>
        <v>348823108.50916874</v>
      </c>
    </row>
    <row r="98" spans="1:5" x14ac:dyDescent="0.2">
      <c r="A98" s="1">
        <v>37622</v>
      </c>
      <c r="B98">
        <v>207162.34</v>
      </c>
      <c r="C98" s="6">
        <f t="shared" si="4"/>
        <v>186114.71999999997</v>
      </c>
      <c r="D98" s="6">
        <f t="shared" si="5"/>
        <v>0.10159964402796388</v>
      </c>
      <c r="E98" s="6">
        <f t="shared" si="3"/>
        <v>443002307.66440105</v>
      </c>
    </row>
    <row r="99" spans="1:5" x14ac:dyDescent="0.2">
      <c r="A99" s="1">
        <v>37653</v>
      </c>
      <c r="B99">
        <v>206464.2219</v>
      </c>
      <c r="C99" s="6">
        <f t="shared" si="4"/>
        <v>187468.80000000005</v>
      </c>
      <c r="D99" s="6">
        <f t="shared" si="5"/>
        <v>9.2003455732879005E-2</v>
      </c>
      <c r="E99" s="6">
        <f t="shared" si="3"/>
        <v>360826053.15899801</v>
      </c>
    </row>
    <row r="100" spans="1:5" x14ac:dyDescent="0.2">
      <c r="A100" s="1">
        <v>37681</v>
      </c>
      <c r="B100">
        <v>205573.11240000001</v>
      </c>
      <c r="C100" s="6">
        <f t="shared" si="4"/>
        <v>188691.84000000008</v>
      </c>
      <c r="D100" s="6">
        <f t="shared" si="5"/>
        <v>8.2118095128864366E-2</v>
      </c>
      <c r="E100" s="6">
        <f t="shared" si="3"/>
        <v>284977357.84299934</v>
      </c>
    </row>
    <row r="101" spans="1:5" x14ac:dyDescent="0.2">
      <c r="A101" s="1">
        <v>37712</v>
      </c>
      <c r="B101">
        <v>207953.35949999999</v>
      </c>
      <c r="C101" s="6">
        <f t="shared" si="4"/>
        <v>190045.91999999993</v>
      </c>
      <c r="D101" s="6">
        <f t="shared" si="5"/>
        <v>8.6112768473933052E-2</v>
      </c>
      <c r="E101" s="6">
        <f t="shared" si="3"/>
        <v>320676389.44616258</v>
      </c>
    </row>
    <row r="102" spans="1:5" x14ac:dyDescent="0.2">
      <c r="A102" s="1">
        <v>37742</v>
      </c>
      <c r="B102">
        <v>210582.56330000001</v>
      </c>
      <c r="C102" s="6">
        <f t="shared" si="4"/>
        <v>191356.32000000007</v>
      </c>
      <c r="D102" s="6">
        <f t="shared" si="5"/>
        <v>9.1300262465747767E-2</v>
      </c>
      <c r="E102" s="6">
        <f t="shared" si="3"/>
        <v>369648431.43079275</v>
      </c>
    </row>
    <row r="103" spans="1:5" x14ac:dyDescent="0.2">
      <c r="A103" s="1">
        <v>37773</v>
      </c>
      <c r="B103">
        <v>208940.77840000001</v>
      </c>
      <c r="C103" s="6">
        <f t="shared" si="4"/>
        <v>192710.39999999991</v>
      </c>
      <c r="D103" s="6">
        <f t="shared" si="5"/>
        <v>7.767932389400968E-2</v>
      </c>
      <c r="E103" s="6">
        <f t="shared" si="3"/>
        <v>263425183.0071899</v>
      </c>
    </row>
    <row r="104" spans="1:5" x14ac:dyDescent="0.2">
      <c r="A104" s="1">
        <v>37803</v>
      </c>
      <c r="B104">
        <v>213806.4541</v>
      </c>
      <c r="C104" s="6">
        <f t="shared" si="4"/>
        <v>194020.80000000005</v>
      </c>
      <c r="D104" s="6">
        <f t="shared" si="5"/>
        <v>9.2540022626005261E-2</v>
      </c>
      <c r="E104" s="6">
        <f t="shared" si="3"/>
        <v>391472108.16484505</v>
      </c>
    </row>
    <row r="105" spans="1:5" x14ac:dyDescent="0.2">
      <c r="A105" s="1">
        <v>37834</v>
      </c>
      <c r="B105">
        <v>212692.16699999999</v>
      </c>
      <c r="C105" s="6">
        <f t="shared" si="4"/>
        <v>195374.87999999989</v>
      </c>
      <c r="D105" s="6">
        <f t="shared" si="5"/>
        <v>8.1419486407320774E-2</v>
      </c>
      <c r="E105" s="6">
        <f t="shared" si="3"/>
        <v>299888429.04037243</v>
      </c>
    </row>
    <row r="106" spans="1:5" x14ac:dyDescent="0.2">
      <c r="A106" s="1">
        <v>37865</v>
      </c>
      <c r="B106">
        <v>212900.6703</v>
      </c>
      <c r="C106" s="6">
        <f t="shared" si="4"/>
        <v>196728.95999999996</v>
      </c>
      <c r="D106" s="6">
        <f t="shared" si="5"/>
        <v>7.5958944972847442E-2</v>
      </c>
      <c r="E106" s="6">
        <f t="shared" si="3"/>
        <v>261524214.02712724</v>
      </c>
    </row>
    <row r="107" spans="1:5" x14ac:dyDescent="0.2">
      <c r="A107" s="1">
        <v>37895</v>
      </c>
      <c r="B107">
        <v>214607.8143</v>
      </c>
      <c r="C107" s="6">
        <f t="shared" si="4"/>
        <v>198039.3600000001</v>
      </c>
      <c r="D107" s="6">
        <f t="shared" si="5"/>
        <v>7.7203406381274042E-2</v>
      </c>
      <c r="E107" s="6">
        <f t="shared" si="3"/>
        <v>274513677.89118505</v>
      </c>
    </row>
    <row r="108" spans="1:5" x14ac:dyDescent="0.2">
      <c r="A108" s="1">
        <v>37926</v>
      </c>
      <c r="B108">
        <v>215556.1606</v>
      </c>
      <c r="C108" s="6">
        <f t="shared" si="4"/>
        <v>199393.43999999994</v>
      </c>
      <c r="D108" s="6">
        <f t="shared" si="5"/>
        <v>7.4981483039089067E-2</v>
      </c>
      <c r="E108" s="6">
        <f t="shared" si="3"/>
        <v>261233537.19366625</v>
      </c>
    </row>
    <row r="109" spans="1:5" x14ac:dyDescent="0.2">
      <c r="A109" s="1">
        <v>37956</v>
      </c>
      <c r="B109">
        <v>216971.41740000001</v>
      </c>
      <c r="C109" s="6">
        <f t="shared" si="4"/>
        <v>200703.84000000008</v>
      </c>
      <c r="D109" s="6">
        <f t="shared" si="5"/>
        <v>7.4975670044177545E-2</v>
      </c>
      <c r="E109" s="6">
        <f t="shared" si="3"/>
        <v>264634074.46498823</v>
      </c>
    </row>
    <row r="110" spans="1:5" x14ac:dyDescent="0.2">
      <c r="A110" s="1">
        <v>37987</v>
      </c>
      <c r="B110">
        <v>218855.45749999999</v>
      </c>
      <c r="C110" s="6">
        <f t="shared" si="4"/>
        <v>202057.91999999993</v>
      </c>
      <c r="D110" s="6">
        <f t="shared" si="5"/>
        <v>7.6751741500437856E-2</v>
      </c>
      <c r="E110" s="6">
        <f t="shared" si="3"/>
        <v>282157266.0639084</v>
      </c>
    </row>
    <row r="111" spans="1:5" x14ac:dyDescent="0.2">
      <c r="A111" s="1">
        <v>38018</v>
      </c>
      <c r="B111">
        <v>219803.60630000001</v>
      </c>
      <c r="C111" s="6">
        <f t="shared" si="4"/>
        <v>203412</v>
      </c>
      <c r="D111" s="6">
        <f t="shared" si="5"/>
        <v>7.4573873358692075E-2</v>
      </c>
      <c r="E111" s="6">
        <f t="shared" si="3"/>
        <v>268684757.09420013</v>
      </c>
    </row>
    <row r="112" spans="1:5" x14ac:dyDescent="0.2">
      <c r="A112" s="1">
        <v>38047</v>
      </c>
      <c r="B112">
        <v>221323.7542</v>
      </c>
      <c r="C112" s="6">
        <f t="shared" si="4"/>
        <v>204678.71999999997</v>
      </c>
      <c r="D112" s="6">
        <f t="shared" si="5"/>
        <v>7.5206722659144298E-2</v>
      </c>
      <c r="E112" s="6">
        <f t="shared" si="3"/>
        <v>277057163.5191704</v>
      </c>
    </row>
    <row r="113" spans="1:5" x14ac:dyDescent="0.2">
      <c r="A113" s="1">
        <v>38078</v>
      </c>
      <c r="B113">
        <v>225862.7176</v>
      </c>
      <c r="C113" s="6">
        <f t="shared" si="4"/>
        <v>206032.80000000005</v>
      </c>
      <c r="D113" s="6">
        <f t="shared" si="5"/>
        <v>8.7796329605484016E-2</v>
      </c>
      <c r="E113" s="6">
        <f t="shared" si="3"/>
        <v>393225632.02278805</v>
      </c>
    </row>
    <row r="114" spans="1:5" x14ac:dyDescent="0.2">
      <c r="A114" s="1">
        <v>38108</v>
      </c>
      <c r="B114">
        <v>227330.31450000001</v>
      </c>
      <c r="C114" s="6">
        <f t="shared" si="4"/>
        <v>207343.19999999995</v>
      </c>
      <c r="D114" s="6">
        <f t="shared" si="5"/>
        <v>8.7921026036323249E-2</v>
      </c>
      <c r="E114" s="6">
        <f t="shared" si="3"/>
        <v>399484746.03611243</v>
      </c>
    </row>
    <row r="115" spans="1:5" x14ac:dyDescent="0.2">
      <c r="A115" s="1">
        <v>38139</v>
      </c>
      <c r="B115">
        <v>230156.32010000001</v>
      </c>
      <c r="C115" s="6">
        <f t="shared" si="4"/>
        <v>208697.28000000003</v>
      </c>
      <c r="D115" s="6">
        <f t="shared" si="5"/>
        <v>9.3236805709599038E-2</v>
      </c>
      <c r="E115" s="6">
        <f t="shared" si="3"/>
        <v>460490402.01340729</v>
      </c>
    </row>
    <row r="116" spans="1:5" x14ac:dyDescent="0.2">
      <c r="A116" s="1">
        <v>38169</v>
      </c>
      <c r="B116">
        <v>233876.85579999999</v>
      </c>
      <c r="C116" s="6">
        <f t="shared" si="4"/>
        <v>210007.67999999993</v>
      </c>
      <c r="D116" s="6">
        <f t="shared" si="5"/>
        <v>0.10205873393651145</v>
      </c>
      <c r="E116" s="6">
        <f t="shared" si="3"/>
        <v>569737553.37130833</v>
      </c>
    </row>
    <row r="117" spans="1:5" x14ac:dyDescent="0.2">
      <c r="A117" s="1">
        <v>38200</v>
      </c>
      <c r="B117">
        <v>234835.52600000001</v>
      </c>
      <c r="C117" s="6">
        <f t="shared" si="4"/>
        <v>211361.76</v>
      </c>
      <c r="D117" s="6">
        <f t="shared" si="5"/>
        <v>9.9958325726236169E-2</v>
      </c>
      <c r="E117" s="6">
        <f t="shared" si="3"/>
        <v>551017690.22275615</v>
      </c>
    </row>
    <row r="118" spans="1:5" x14ac:dyDescent="0.2">
      <c r="A118" s="1">
        <v>38231</v>
      </c>
      <c r="B118">
        <v>234133.62590000001</v>
      </c>
      <c r="C118" s="6">
        <f t="shared" si="4"/>
        <v>212715.84000000008</v>
      </c>
      <c r="D118" s="6">
        <f t="shared" si="5"/>
        <v>9.1476761689701092E-2</v>
      </c>
      <c r="E118" s="6">
        <f t="shared" si="3"/>
        <v>458721552.85823578</v>
      </c>
    </row>
    <row r="119" spans="1:5" x14ac:dyDescent="0.2">
      <c r="A119" s="1">
        <v>38261</v>
      </c>
      <c r="B119">
        <v>232287.07199999999</v>
      </c>
      <c r="C119" s="6">
        <f t="shared" si="4"/>
        <v>214026.23999999999</v>
      </c>
      <c r="D119" s="6">
        <f t="shared" si="5"/>
        <v>7.8613208401025411E-2</v>
      </c>
      <c r="E119" s="6">
        <f t="shared" si="3"/>
        <v>333457985.33222383</v>
      </c>
    </row>
    <row r="120" spans="1:5" x14ac:dyDescent="0.2">
      <c r="A120" s="1">
        <v>38292</v>
      </c>
      <c r="B120">
        <v>234718.22089999999</v>
      </c>
      <c r="C120" s="6">
        <f t="shared" si="4"/>
        <v>215380.32000000007</v>
      </c>
      <c r="D120" s="6">
        <f t="shared" si="5"/>
        <v>8.2387727828930224E-2</v>
      </c>
      <c r="E120" s="6">
        <f t="shared" si="3"/>
        <v>373954411.21821773</v>
      </c>
    </row>
    <row r="121" spans="1:5" x14ac:dyDescent="0.2">
      <c r="A121" s="1">
        <v>38322</v>
      </c>
      <c r="B121">
        <v>230184.96739999999</v>
      </c>
      <c r="C121" s="6">
        <f t="shared" si="4"/>
        <v>216690.71999999997</v>
      </c>
      <c r="D121" s="6">
        <f t="shared" si="5"/>
        <v>5.8623495497647442E-2</v>
      </c>
      <c r="E121" s="6">
        <f t="shared" si="3"/>
        <v>182094712.89240736</v>
      </c>
    </row>
    <row r="122" spans="1:5" x14ac:dyDescent="0.2">
      <c r="A122" s="1">
        <v>38353</v>
      </c>
      <c r="B122">
        <v>232422.1606</v>
      </c>
      <c r="C122" s="6">
        <f t="shared" si="4"/>
        <v>218044.80000000005</v>
      </c>
      <c r="D122" s="6">
        <f t="shared" si="5"/>
        <v>6.1858820014772532E-2</v>
      </c>
      <c r="E122" s="6">
        <f t="shared" si="3"/>
        <v>206708497.82243112</v>
      </c>
    </row>
    <row r="123" spans="1:5" x14ac:dyDescent="0.2">
      <c r="A123" s="1">
        <v>38384</v>
      </c>
      <c r="B123">
        <v>231321.10089999999</v>
      </c>
      <c r="C123" s="6">
        <f t="shared" si="4"/>
        <v>219398.87999999989</v>
      </c>
      <c r="D123" s="6">
        <f t="shared" si="5"/>
        <v>5.1539703267943868E-2</v>
      </c>
      <c r="E123" s="6">
        <f t="shared" si="3"/>
        <v>142139351.18839926</v>
      </c>
    </row>
    <row r="124" spans="1:5" x14ac:dyDescent="0.2">
      <c r="A124" s="1">
        <v>38412</v>
      </c>
      <c r="B124">
        <v>231263.1991</v>
      </c>
      <c r="C124" s="6">
        <f t="shared" si="4"/>
        <v>220621.91999999993</v>
      </c>
      <c r="D124" s="6">
        <f t="shared" si="5"/>
        <v>4.6013715720496895E-2</v>
      </c>
      <c r="E124" s="6">
        <f t="shared" si="3"/>
        <v>113236820.88409835</v>
      </c>
    </row>
    <row r="125" spans="1:5" x14ac:dyDescent="0.2">
      <c r="A125" s="1">
        <v>38443</v>
      </c>
      <c r="B125">
        <v>235367.2452</v>
      </c>
      <c r="C125" s="6">
        <f t="shared" si="4"/>
        <v>221976</v>
      </c>
      <c r="D125" s="6">
        <f t="shared" si="5"/>
        <v>5.6895109549423423E-2</v>
      </c>
      <c r="E125" s="6">
        <f t="shared" si="3"/>
        <v>179325448.00652316</v>
      </c>
    </row>
    <row r="126" spans="1:5" x14ac:dyDescent="0.2">
      <c r="A126" s="1">
        <v>38473</v>
      </c>
      <c r="B126">
        <v>235685.16279999999</v>
      </c>
      <c r="C126" s="6">
        <f t="shared" si="4"/>
        <v>223286.39999999991</v>
      </c>
      <c r="D126" s="6">
        <f t="shared" si="5"/>
        <v>5.260731160459832E-2</v>
      </c>
      <c r="E126" s="6">
        <f t="shared" si="3"/>
        <v>153729318.97066593</v>
      </c>
    </row>
    <row r="127" spans="1:5" x14ac:dyDescent="0.2">
      <c r="A127" s="1">
        <v>38504</v>
      </c>
      <c r="B127">
        <v>235898.83369999999</v>
      </c>
      <c r="C127" s="6">
        <f t="shared" si="4"/>
        <v>224640.47999999998</v>
      </c>
      <c r="D127" s="6">
        <f t="shared" si="5"/>
        <v>4.7725347020229916E-2</v>
      </c>
      <c r="E127" s="6">
        <f t="shared" si="3"/>
        <v>126750528.03430384</v>
      </c>
    </row>
    <row r="128" spans="1:5" x14ac:dyDescent="0.2">
      <c r="A128" s="1">
        <v>38534</v>
      </c>
      <c r="B128">
        <v>237871.61259999999</v>
      </c>
      <c r="C128" s="6">
        <f t="shared" si="4"/>
        <v>225950.87999999989</v>
      </c>
      <c r="D128" s="6">
        <f t="shared" si="5"/>
        <v>5.0114145482528689E-2</v>
      </c>
      <c r="E128" s="6">
        <f t="shared" si="3"/>
        <v>142103865.72070527</v>
      </c>
    </row>
    <row r="129" spans="1:5" x14ac:dyDescent="0.2">
      <c r="A129" s="1">
        <v>38565</v>
      </c>
      <c r="B129">
        <v>237971.1048</v>
      </c>
      <c r="C129" s="6">
        <f t="shared" si="4"/>
        <v>227304.95999999996</v>
      </c>
      <c r="D129" s="6">
        <f t="shared" si="5"/>
        <v>4.482117612121133E-2</v>
      </c>
      <c r="E129" s="6">
        <f t="shared" si="3"/>
        <v>113766644.89456786</v>
      </c>
    </row>
    <row r="130" spans="1:5" x14ac:dyDescent="0.2">
      <c r="A130" s="1">
        <v>38596</v>
      </c>
      <c r="B130">
        <v>236915.5232</v>
      </c>
      <c r="C130" s="6">
        <f t="shared" si="4"/>
        <v>228659.04000000004</v>
      </c>
      <c r="D130" s="6">
        <f t="shared" si="5"/>
        <v>3.4849903832725973E-2</v>
      </c>
      <c r="E130" s="6">
        <f t="shared" ref="E130:E193" si="6">(C130-B130)^2</f>
        <v>68169514.831881553</v>
      </c>
    </row>
    <row r="131" spans="1:5" x14ac:dyDescent="0.2">
      <c r="A131" s="1">
        <v>38626</v>
      </c>
      <c r="B131">
        <v>234297.86559999999</v>
      </c>
      <c r="C131" s="6">
        <f t="shared" ref="C131:C194" si="7">43.68*A131-1457214.24</f>
        <v>229969.43999999994</v>
      </c>
      <c r="D131" s="6">
        <f t="shared" ref="D131:D194" si="8">ABS(B131-C131)/B131</f>
        <v>1.8474029154792463E-2</v>
      </c>
      <c r="E131" s="6">
        <f t="shared" si="6"/>
        <v>18735268.174735758</v>
      </c>
    </row>
    <row r="132" spans="1:5" x14ac:dyDescent="0.2">
      <c r="A132" s="1">
        <v>38657</v>
      </c>
      <c r="B132">
        <v>236560.7683</v>
      </c>
      <c r="C132" s="6">
        <f t="shared" si="7"/>
        <v>231323.52000000002</v>
      </c>
      <c r="D132" s="6">
        <f t="shared" si="8"/>
        <v>2.2139124494887676E-2</v>
      </c>
      <c r="E132" s="6">
        <f t="shared" si="6"/>
        <v>27428769.755852655</v>
      </c>
    </row>
    <row r="133" spans="1:5" x14ac:dyDescent="0.2">
      <c r="A133" s="1">
        <v>38687</v>
      </c>
      <c r="B133">
        <v>238376.65280000001</v>
      </c>
      <c r="C133" s="6">
        <f t="shared" si="7"/>
        <v>232633.91999999993</v>
      </c>
      <c r="D133" s="6">
        <f t="shared" si="8"/>
        <v>2.4091003596808977E-2</v>
      </c>
      <c r="E133" s="6">
        <f t="shared" si="6"/>
        <v>32978980.01219682</v>
      </c>
    </row>
    <row r="134" spans="1:5" x14ac:dyDescent="0.2">
      <c r="A134" s="1">
        <v>38718</v>
      </c>
      <c r="B134">
        <v>239845.53090000001</v>
      </c>
      <c r="C134" s="6">
        <f t="shared" si="7"/>
        <v>233988</v>
      </c>
      <c r="D134" s="6">
        <f t="shared" si="8"/>
        <v>2.4422097330811729E-2</v>
      </c>
      <c r="E134" s="6">
        <f t="shared" si="6"/>
        <v>34310668.244454958</v>
      </c>
    </row>
    <row r="135" spans="1:5" x14ac:dyDescent="0.2">
      <c r="A135" s="1">
        <v>38749</v>
      </c>
      <c r="B135">
        <v>239114.9725</v>
      </c>
      <c r="C135" s="6">
        <f t="shared" si="7"/>
        <v>235342.08000000007</v>
      </c>
      <c r="D135" s="6">
        <f t="shared" si="8"/>
        <v>1.5778570704098962E-2</v>
      </c>
      <c r="E135" s="6">
        <f t="shared" si="6"/>
        <v>14234717.816555714</v>
      </c>
    </row>
    <row r="136" spans="1:5" x14ac:dyDescent="0.2">
      <c r="A136" s="1">
        <v>38777</v>
      </c>
      <c r="B136">
        <v>241380.3315</v>
      </c>
      <c r="C136" s="6">
        <f t="shared" si="7"/>
        <v>236565.12000000011</v>
      </c>
      <c r="D136" s="6">
        <f t="shared" si="8"/>
        <v>1.9948648964382951E-2</v>
      </c>
      <c r="E136" s="6">
        <f t="shared" si="6"/>
        <v>23186261.789731175</v>
      </c>
    </row>
    <row r="137" spans="1:5" x14ac:dyDescent="0.2">
      <c r="A137" s="1">
        <v>38808</v>
      </c>
      <c r="B137">
        <v>245474.41529999999</v>
      </c>
      <c r="C137" s="6">
        <f t="shared" si="7"/>
        <v>237919.19999999995</v>
      </c>
      <c r="D137" s="6">
        <f t="shared" si="8"/>
        <v>3.0778015259825084E-2</v>
      </c>
      <c r="E137" s="6">
        <f t="shared" si="6"/>
        <v>57081278.229354694</v>
      </c>
    </row>
    <row r="138" spans="1:5" x14ac:dyDescent="0.2">
      <c r="A138" s="1">
        <v>38838</v>
      </c>
      <c r="B138">
        <v>247591.14739999999</v>
      </c>
      <c r="C138" s="6">
        <f t="shared" si="7"/>
        <v>239229.60000000009</v>
      </c>
      <c r="D138" s="6">
        <f t="shared" si="8"/>
        <v>3.3771592756065942E-2</v>
      </c>
      <c r="E138" s="6">
        <f t="shared" si="6"/>
        <v>69915474.922444984</v>
      </c>
    </row>
    <row r="139" spans="1:5" x14ac:dyDescent="0.2">
      <c r="A139" s="1">
        <v>38869</v>
      </c>
      <c r="B139">
        <v>251417.4307</v>
      </c>
      <c r="C139" s="6">
        <f t="shared" si="7"/>
        <v>240583.67999999993</v>
      </c>
      <c r="D139" s="6">
        <f t="shared" si="8"/>
        <v>4.3090690529437752E-2</v>
      </c>
      <c r="E139" s="6">
        <f t="shared" si="6"/>
        <v>117370154.22975184</v>
      </c>
    </row>
    <row r="140" spans="1:5" x14ac:dyDescent="0.2">
      <c r="A140" s="1">
        <v>38899</v>
      </c>
      <c r="B140">
        <v>253882.74059999999</v>
      </c>
      <c r="C140" s="6">
        <f t="shared" si="7"/>
        <v>241894.08000000007</v>
      </c>
      <c r="D140" s="6">
        <f t="shared" si="8"/>
        <v>4.7221250927365781E-2</v>
      </c>
      <c r="E140" s="6">
        <f t="shared" si="6"/>
        <v>143727982.98199034</v>
      </c>
    </row>
    <row r="141" spans="1:5" x14ac:dyDescent="0.2">
      <c r="A141" s="1">
        <v>38930</v>
      </c>
      <c r="B141">
        <v>256703.7586</v>
      </c>
      <c r="C141" s="6">
        <f t="shared" si="7"/>
        <v>243248.15999999992</v>
      </c>
      <c r="D141" s="6">
        <f t="shared" si="8"/>
        <v>5.2416835161992387E-2</v>
      </c>
      <c r="E141" s="6">
        <f t="shared" si="6"/>
        <v>181053133.68432423</v>
      </c>
    </row>
    <row r="142" spans="1:5" x14ac:dyDescent="0.2">
      <c r="A142" s="1">
        <v>38961</v>
      </c>
      <c r="B142">
        <v>257541.46520000001</v>
      </c>
      <c r="C142" s="6">
        <f t="shared" si="7"/>
        <v>244602.23999999999</v>
      </c>
      <c r="D142" s="6">
        <f t="shared" si="8"/>
        <v>5.0241327896273905E-2</v>
      </c>
      <c r="E142" s="6">
        <f t="shared" si="6"/>
        <v>167423548.77631545</v>
      </c>
    </row>
    <row r="143" spans="1:5" x14ac:dyDescent="0.2">
      <c r="A143" s="1">
        <v>38991</v>
      </c>
      <c r="B143">
        <v>259114.59950000001</v>
      </c>
      <c r="C143" s="6">
        <f t="shared" si="7"/>
        <v>245912.6399999999</v>
      </c>
      <c r="D143" s="6">
        <f t="shared" si="8"/>
        <v>5.0950272680409553E-2</v>
      </c>
      <c r="E143" s="6">
        <f t="shared" si="6"/>
        <v>174291734.63964325</v>
      </c>
    </row>
    <row r="144" spans="1:5" x14ac:dyDescent="0.2">
      <c r="A144" s="1">
        <v>39022</v>
      </c>
      <c r="B144">
        <v>258813.55290000001</v>
      </c>
      <c r="C144" s="6">
        <f t="shared" si="7"/>
        <v>247266.71999999997</v>
      </c>
      <c r="D144" s="6">
        <f t="shared" si="8"/>
        <v>4.4614483169903726E-2</v>
      </c>
      <c r="E144" s="6">
        <f t="shared" si="6"/>
        <v>133329350.02052328</v>
      </c>
    </row>
    <row r="145" spans="1:5" x14ac:dyDescent="0.2">
      <c r="A145" s="1">
        <v>39052</v>
      </c>
      <c r="B145">
        <v>264494.18560000003</v>
      </c>
      <c r="C145" s="6">
        <f t="shared" si="7"/>
        <v>248577.12000000011</v>
      </c>
      <c r="D145" s="6">
        <f t="shared" si="8"/>
        <v>6.0179264674164214E-2</v>
      </c>
      <c r="E145" s="6">
        <f t="shared" si="6"/>
        <v>253352977.31470063</v>
      </c>
    </row>
    <row r="146" spans="1:5" x14ac:dyDescent="0.2">
      <c r="A146" s="1">
        <v>39083</v>
      </c>
      <c r="B146">
        <v>267658.3296</v>
      </c>
      <c r="C146" s="6">
        <f t="shared" si="7"/>
        <v>249931.19999999995</v>
      </c>
      <c r="D146" s="6">
        <f t="shared" si="8"/>
        <v>6.6230442469293674E-2</v>
      </c>
      <c r="E146" s="6">
        <f t="shared" si="6"/>
        <v>314251123.85519773</v>
      </c>
    </row>
    <row r="147" spans="1:5" x14ac:dyDescent="0.2">
      <c r="A147" s="1">
        <v>39114</v>
      </c>
      <c r="B147">
        <v>270779.81630000001</v>
      </c>
      <c r="C147" s="6">
        <f t="shared" si="7"/>
        <v>251285.28000000003</v>
      </c>
      <c r="D147" s="6">
        <f t="shared" si="8"/>
        <v>7.1994052460696553E-2</v>
      </c>
      <c r="E147" s="6">
        <f t="shared" si="6"/>
        <v>380036945.55201685</v>
      </c>
    </row>
    <row r="148" spans="1:5" x14ac:dyDescent="0.2">
      <c r="A148" s="1">
        <v>39142</v>
      </c>
      <c r="B148">
        <v>273479.20500000002</v>
      </c>
      <c r="C148" s="6">
        <f t="shared" si="7"/>
        <v>252508.32000000007</v>
      </c>
      <c r="D148" s="6">
        <f t="shared" si="8"/>
        <v>7.6681826685871604E-2</v>
      </c>
      <c r="E148" s="6">
        <f t="shared" si="6"/>
        <v>439778017.68322295</v>
      </c>
    </row>
    <row r="149" spans="1:5" x14ac:dyDescent="0.2">
      <c r="A149" s="1">
        <v>39173</v>
      </c>
      <c r="B149">
        <v>278805.0539</v>
      </c>
      <c r="C149" s="6">
        <f t="shared" si="7"/>
        <v>253862.39999999991</v>
      </c>
      <c r="D149" s="6">
        <f t="shared" si="8"/>
        <v>8.9462703602734409E-2</v>
      </c>
      <c r="E149" s="6">
        <f t="shared" si="6"/>
        <v>622135983.57518983</v>
      </c>
    </row>
    <row r="150" spans="1:5" x14ac:dyDescent="0.2">
      <c r="A150" s="1">
        <v>39203</v>
      </c>
      <c r="B150">
        <v>282726.25309999997</v>
      </c>
      <c r="C150" s="6">
        <f t="shared" si="7"/>
        <v>255172.80000000005</v>
      </c>
      <c r="D150" s="6">
        <f t="shared" si="8"/>
        <v>9.7456294906770824E-2</v>
      </c>
      <c r="E150" s="6">
        <f t="shared" si="6"/>
        <v>759192777.73389554</v>
      </c>
    </row>
    <row r="151" spans="1:5" x14ac:dyDescent="0.2">
      <c r="A151" s="1">
        <v>39234</v>
      </c>
      <c r="B151">
        <v>285957.50569999998</v>
      </c>
      <c r="C151" s="6">
        <f t="shared" si="7"/>
        <v>256526.87999999989</v>
      </c>
      <c r="D151" s="6">
        <f t="shared" si="8"/>
        <v>0.10291957760631738</v>
      </c>
      <c r="E151" s="6">
        <f t="shared" si="6"/>
        <v>866161729.09350586</v>
      </c>
    </row>
    <row r="152" spans="1:5" x14ac:dyDescent="0.2">
      <c r="A152" s="1">
        <v>39264</v>
      </c>
      <c r="B152">
        <v>295693.65820000001</v>
      </c>
      <c r="C152" s="6">
        <f t="shared" si="7"/>
        <v>257837.28000000003</v>
      </c>
      <c r="D152" s="6">
        <f t="shared" si="8"/>
        <v>0.12802566828942555</v>
      </c>
      <c r="E152" s="6">
        <f t="shared" si="6"/>
        <v>1433105370.4214334</v>
      </c>
    </row>
    <row r="153" spans="1:5" x14ac:dyDescent="0.2">
      <c r="A153" s="1">
        <v>39295</v>
      </c>
      <c r="B153">
        <v>297653.41840000002</v>
      </c>
      <c r="C153" s="6">
        <f t="shared" si="7"/>
        <v>259191.3600000001</v>
      </c>
      <c r="D153" s="6">
        <f t="shared" si="8"/>
        <v>0.12921759342374789</v>
      </c>
      <c r="E153" s="6">
        <f t="shared" si="6"/>
        <v>1479329936.3650045</v>
      </c>
    </row>
    <row r="154" spans="1:5" x14ac:dyDescent="0.2">
      <c r="A154" s="1">
        <v>39326</v>
      </c>
      <c r="B154">
        <v>298413.8077</v>
      </c>
      <c r="C154" s="6">
        <f t="shared" si="7"/>
        <v>260545.43999999994</v>
      </c>
      <c r="D154" s="6">
        <f t="shared" si="8"/>
        <v>0.12689884557241973</v>
      </c>
      <c r="E154" s="6">
        <f t="shared" si="6"/>
        <v>1434013272.2624078</v>
      </c>
    </row>
    <row r="155" spans="1:5" x14ac:dyDescent="0.2">
      <c r="A155" s="1">
        <v>39356</v>
      </c>
      <c r="B155">
        <v>298559.07290000003</v>
      </c>
      <c r="C155" s="6">
        <f t="shared" si="7"/>
        <v>261855.84000000008</v>
      </c>
      <c r="D155" s="6">
        <f t="shared" si="8"/>
        <v>0.12293457553806579</v>
      </c>
      <c r="E155" s="6">
        <f t="shared" si="6"/>
        <v>1347127305.3116384</v>
      </c>
    </row>
    <row r="156" spans="1:5" x14ac:dyDescent="0.2">
      <c r="A156" s="1">
        <v>39387</v>
      </c>
      <c r="B156">
        <v>297647.72759999998</v>
      </c>
      <c r="C156" s="6">
        <f t="shared" si="7"/>
        <v>263209.91999999993</v>
      </c>
      <c r="D156" s="6">
        <f t="shared" si="8"/>
        <v>0.11569988414720912</v>
      </c>
      <c r="E156" s="6">
        <f t="shared" si="6"/>
        <v>1185962592.2946217</v>
      </c>
    </row>
    <row r="157" spans="1:5" x14ac:dyDescent="0.2">
      <c r="A157" s="1">
        <v>39417</v>
      </c>
      <c r="B157">
        <v>297994.33799999999</v>
      </c>
      <c r="C157" s="6">
        <f t="shared" si="7"/>
        <v>264520.32000000007</v>
      </c>
      <c r="D157" s="6">
        <f t="shared" si="8"/>
        <v>0.11233105375310831</v>
      </c>
      <c r="E157" s="6">
        <f t="shared" si="6"/>
        <v>1120509881.0643189</v>
      </c>
    </row>
    <row r="158" spans="1:5" x14ac:dyDescent="0.2">
      <c r="A158" s="1">
        <v>39448</v>
      </c>
      <c r="B158">
        <v>298596.41279999999</v>
      </c>
      <c r="C158" s="6">
        <f t="shared" si="7"/>
        <v>265874.39999999991</v>
      </c>
      <c r="D158" s="6">
        <f t="shared" si="8"/>
        <v>0.10958608810185975</v>
      </c>
      <c r="E158" s="6">
        <f t="shared" si="6"/>
        <v>1070730121.6833694</v>
      </c>
    </row>
    <row r="159" spans="1:5" x14ac:dyDescent="0.2">
      <c r="A159" s="1">
        <v>39479</v>
      </c>
      <c r="B159">
        <v>295700.44410000002</v>
      </c>
      <c r="C159" s="6">
        <f t="shared" si="7"/>
        <v>267228.48</v>
      </c>
      <c r="D159" s="6">
        <f t="shared" si="8"/>
        <v>9.6286511123302165E-2</v>
      </c>
      <c r="E159" s="6">
        <f t="shared" si="6"/>
        <v>810652739.71169114</v>
      </c>
    </row>
    <row r="160" spans="1:5" x14ac:dyDescent="0.2">
      <c r="A160" s="1">
        <v>39508</v>
      </c>
      <c r="B160">
        <v>293604.54330000002</v>
      </c>
      <c r="C160" s="6">
        <f t="shared" si="7"/>
        <v>268495.19999999995</v>
      </c>
      <c r="D160" s="6">
        <f t="shared" si="8"/>
        <v>8.5520963053844073E-2</v>
      </c>
      <c r="E160" s="6">
        <f t="shared" si="6"/>
        <v>630479120.95725822</v>
      </c>
    </row>
    <row r="161" spans="1:5" x14ac:dyDescent="0.2">
      <c r="A161" s="1">
        <v>39539</v>
      </c>
      <c r="B161">
        <v>294346.27289999998</v>
      </c>
      <c r="C161" s="6">
        <f t="shared" si="7"/>
        <v>269849.28000000003</v>
      </c>
      <c r="D161" s="6">
        <f t="shared" si="8"/>
        <v>8.3225082684578316E-2</v>
      </c>
      <c r="E161" s="6">
        <f t="shared" si="6"/>
        <v>600102661.1426481</v>
      </c>
    </row>
    <row r="162" spans="1:5" x14ac:dyDescent="0.2">
      <c r="A162" s="1">
        <v>39569</v>
      </c>
      <c r="B162">
        <v>295163.32659999997</v>
      </c>
      <c r="C162" s="6">
        <f t="shared" si="7"/>
        <v>271159.67999999993</v>
      </c>
      <c r="D162" s="6">
        <f t="shared" si="8"/>
        <v>8.1323268972806187E-2</v>
      </c>
      <c r="E162" s="6">
        <f t="shared" si="6"/>
        <v>576175050.09769332</v>
      </c>
    </row>
    <row r="163" spans="1:5" x14ac:dyDescent="0.2">
      <c r="A163" s="1">
        <v>39600</v>
      </c>
      <c r="B163">
        <v>290100.48629999999</v>
      </c>
      <c r="C163" s="6">
        <f t="shared" si="7"/>
        <v>272513.76</v>
      </c>
      <c r="D163" s="6">
        <f t="shared" si="8"/>
        <v>6.0622877694224607E-2</v>
      </c>
      <c r="E163" s="6">
        <f t="shared" si="6"/>
        <v>309292941.95111102</v>
      </c>
    </row>
    <row r="164" spans="1:5" x14ac:dyDescent="0.2">
      <c r="A164" s="1">
        <v>39630</v>
      </c>
      <c r="B164">
        <v>290261.0368</v>
      </c>
      <c r="C164" s="6">
        <f t="shared" si="7"/>
        <v>273824.15999999992</v>
      </c>
      <c r="D164" s="6">
        <f t="shared" si="8"/>
        <v>5.6627913209466238E-2</v>
      </c>
      <c r="E164" s="6">
        <f t="shared" si="6"/>
        <v>270170918.93838108</v>
      </c>
    </row>
    <row r="165" spans="1:5" x14ac:dyDescent="0.2">
      <c r="A165" s="1">
        <v>39661</v>
      </c>
      <c r="B165">
        <v>281721.4203</v>
      </c>
      <c r="C165" s="6">
        <f t="shared" si="7"/>
        <v>275178.23999999999</v>
      </c>
      <c r="D165" s="6">
        <f t="shared" si="8"/>
        <v>2.322571103408571E-2</v>
      </c>
      <c r="E165" s="6">
        <f t="shared" si="6"/>
        <v>42813208.438308187</v>
      </c>
    </row>
    <row r="166" spans="1:5" x14ac:dyDescent="0.2">
      <c r="A166" s="1">
        <v>39692</v>
      </c>
      <c r="B166">
        <v>276486.60220000002</v>
      </c>
      <c r="C166" s="6">
        <f t="shared" si="7"/>
        <v>276532.32000000007</v>
      </c>
      <c r="D166" s="6">
        <f t="shared" si="8"/>
        <v>1.6535267762078269E-4</v>
      </c>
      <c r="E166" s="6">
        <f t="shared" si="6"/>
        <v>2090.1172368438574</v>
      </c>
    </row>
    <row r="167" spans="1:5" x14ac:dyDescent="0.2">
      <c r="A167" s="1">
        <v>39722</v>
      </c>
      <c r="B167">
        <v>266999.05109999998</v>
      </c>
      <c r="C167" s="6">
        <f t="shared" si="7"/>
        <v>277842.71999999997</v>
      </c>
      <c r="D167" s="6">
        <f t="shared" si="8"/>
        <v>4.0613136471180478E-2</v>
      </c>
      <c r="E167" s="6">
        <f t="shared" si="6"/>
        <v>117585155.21282698</v>
      </c>
    </row>
    <row r="168" spans="1:5" x14ac:dyDescent="0.2">
      <c r="A168" s="1">
        <v>39753</v>
      </c>
      <c r="B168">
        <v>258647.49780000001</v>
      </c>
      <c r="C168" s="6">
        <f t="shared" si="7"/>
        <v>279196.80000000005</v>
      </c>
      <c r="D168" s="6">
        <f t="shared" si="8"/>
        <v>7.9449066295974174E-2</v>
      </c>
      <c r="E168" s="6">
        <f t="shared" si="6"/>
        <v>422273820.90692627</v>
      </c>
    </row>
    <row r="169" spans="1:5" x14ac:dyDescent="0.2">
      <c r="A169" s="1">
        <v>39783</v>
      </c>
      <c r="B169">
        <v>253881.05100000001</v>
      </c>
      <c r="C169" s="6">
        <f t="shared" si="7"/>
        <v>280507.19999999995</v>
      </c>
      <c r="D169" s="6">
        <f t="shared" si="8"/>
        <v>0.1048764722499906</v>
      </c>
      <c r="E169" s="6">
        <f t="shared" si="6"/>
        <v>708951810.57019818</v>
      </c>
    </row>
    <row r="170" spans="1:5" x14ac:dyDescent="0.2">
      <c r="A170" s="1">
        <v>39814</v>
      </c>
      <c r="B170">
        <v>253092.6023</v>
      </c>
      <c r="C170" s="6">
        <f t="shared" si="7"/>
        <v>281861.28000000003</v>
      </c>
      <c r="D170" s="6">
        <f t="shared" si="8"/>
        <v>0.11366858390392405</v>
      </c>
      <c r="E170" s="6">
        <f t="shared" si="6"/>
        <v>827636816.60647893</v>
      </c>
    </row>
    <row r="171" spans="1:5" x14ac:dyDescent="0.2">
      <c r="A171" s="1">
        <v>39845</v>
      </c>
      <c r="B171">
        <v>249846.62280000001</v>
      </c>
      <c r="C171" s="6">
        <f t="shared" si="7"/>
        <v>283215.3600000001</v>
      </c>
      <c r="D171" s="6">
        <f t="shared" si="8"/>
        <v>0.1335568871255525</v>
      </c>
      <c r="E171" s="6">
        <f t="shared" si="6"/>
        <v>1113472622.32267</v>
      </c>
    </row>
    <row r="172" spans="1:5" x14ac:dyDescent="0.2">
      <c r="A172" s="1">
        <v>39873</v>
      </c>
      <c r="B172">
        <v>247263.973</v>
      </c>
      <c r="C172" s="6">
        <f t="shared" si="7"/>
        <v>284438.39999999991</v>
      </c>
      <c r="D172" s="6">
        <f t="shared" si="8"/>
        <v>0.15034307889245113</v>
      </c>
      <c r="E172" s="6">
        <f t="shared" si="6"/>
        <v>1381938022.7783222</v>
      </c>
    </row>
    <row r="173" spans="1:5" x14ac:dyDescent="0.2">
      <c r="A173" s="1">
        <v>39904</v>
      </c>
      <c r="B173">
        <v>245350.74969999999</v>
      </c>
      <c r="C173" s="6">
        <f t="shared" si="7"/>
        <v>285792.48</v>
      </c>
      <c r="D173" s="6">
        <f t="shared" si="8"/>
        <v>0.1648323078264472</v>
      </c>
      <c r="E173" s="6">
        <f t="shared" si="6"/>
        <v>1635533549.6579378</v>
      </c>
    </row>
    <row r="174" spans="1:5" x14ac:dyDescent="0.2">
      <c r="A174" s="1">
        <v>39934</v>
      </c>
      <c r="B174">
        <v>249991.25279999999</v>
      </c>
      <c r="C174" s="6">
        <f t="shared" si="7"/>
        <v>287102.87999999989</v>
      </c>
      <c r="D174" s="6">
        <f t="shared" si="8"/>
        <v>0.14845170294694368</v>
      </c>
      <c r="E174" s="6">
        <f t="shared" si="6"/>
        <v>1377272873.4317725</v>
      </c>
    </row>
    <row r="175" spans="1:5" x14ac:dyDescent="0.2">
      <c r="A175" s="1">
        <v>39965</v>
      </c>
      <c r="B175">
        <v>253595.924</v>
      </c>
      <c r="C175" s="6">
        <f t="shared" si="7"/>
        <v>288456.95999999996</v>
      </c>
      <c r="D175" s="6">
        <f t="shared" si="8"/>
        <v>0.13746686244058073</v>
      </c>
      <c r="E175" s="6">
        <f t="shared" si="6"/>
        <v>1215291830.9932935</v>
      </c>
    </row>
    <row r="176" spans="1:5" x14ac:dyDescent="0.2">
      <c r="A176" s="1">
        <v>39995</v>
      </c>
      <c r="B176">
        <v>259792.6214</v>
      </c>
      <c r="C176" s="6">
        <f t="shared" si="7"/>
        <v>289767.3600000001</v>
      </c>
      <c r="D176" s="6">
        <f t="shared" si="8"/>
        <v>0.11537948398406707</v>
      </c>
      <c r="E176" s="6">
        <f t="shared" si="6"/>
        <v>898484954.13833594</v>
      </c>
    </row>
    <row r="177" spans="1:5" x14ac:dyDescent="0.2">
      <c r="A177" s="1">
        <v>40026</v>
      </c>
      <c r="B177">
        <v>262075.54730000001</v>
      </c>
      <c r="C177" s="6">
        <f t="shared" si="7"/>
        <v>291121.43999999994</v>
      </c>
      <c r="D177" s="6">
        <f t="shared" si="8"/>
        <v>0.11083022815078153</v>
      </c>
      <c r="E177" s="6">
        <f t="shared" si="6"/>
        <v>843663882.73990977</v>
      </c>
    </row>
    <row r="178" spans="1:5" x14ac:dyDescent="0.2">
      <c r="A178" s="1">
        <v>40057</v>
      </c>
      <c r="B178">
        <v>267500.92229999998</v>
      </c>
      <c r="C178" s="6">
        <f t="shared" si="7"/>
        <v>292475.52000000002</v>
      </c>
      <c r="D178" s="6">
        <f t="shared" si="8"/>
        <v>9.3362660155583491E-2</v>
      </c>
      <c r="E178" s="6">
        <f t="shared" si="6"/>
        <v>623730530.27684736</v>
      </c>
    </row>
    <row r="179" spans="1:5" x14ac:dyDescent="0.2">
      <c r="A179" s="1">
        <v>40087</v>
      </c>
      <c r="B179">
        <v>268780.20510000002</v>
      </c>
      <c r="C179" s="6">
        <f t="shared" si="7"/>
        <v>293785.91999999993</v>
      </c>
      <c r="D179" s="6">
        <f t="shared" si="8"/>
        <v>9.3034064360120919E-2</v>
      </c>
      <c r="E179" s="6">
        <f t="shared" si="6"/>
        <v>625285777.66007721</v>
      </c>
    </row>
    <row r="180" spans="1:5" x14ac:dyDescent="0.2">
      <c r="A180" s="1">
        <v>40118</v>
      </c>
      <c r="B180">
        <v>266836.52679999999</v>
      </c>
      <c r="C180" s="6">
        <f t="shared" si="7"/>
        <v>295140</v>
      </c>
      <c r="D180" s="6">
        <f t="shared" si="8"/>
        <v>0.10607046021556898</v>
      </c>
      <c r="E180" s="6">
        <f t="shared" si="6"/>
        <v>801086595.1831187</v>
      </c>
    </row>
    <row r="181" spans="1:5" x14ac:dyDescent="0.2">
      <c r="A181" s="1">
        <v>40148</v>
      </c>
      <c r="B181">
        <v>270118.13050000003</v>
      </c>
      <c r="C181" s="6">
        <f t="shared" si="7"/>
        <v>296450.39999999991</v>
      </c>
      <c r="D181" s="6">
        <f t="shared" si="8"/>
        <v>9.7484272718968326E-2</v>
      </c>
      <c r="E181" s="6">
        <f t="shared" si="6"/>
        <v>693388417.0206238</v>
      </c>
    </row>
    <row r="182" spans="1:5" x14ac:dyDescent="0.2">
      <c r="A182" s="1">
        <v>40179</v>
      </c>
      <c r="B182">
        <v>279724</v>
      </c>
      <c r="C182" s="6">
        <f t="shared" si="7"/>
        <v>297804.48</v>
      </c>
      <c r="D182" s="6">
        <f t="shared" si="8"/>
        <v>6.4636856329810741E-2</v>
      </c>
      <c r="E182" s="6">
        <f t="shared" si="6"/>
        <v>326903757.03039932</v>
      </c>
    </row>
    <row r="183" spans="1:5" x14ac:dyDescent="0.2">
      <c r="A183" s="1">
        <v>40210</v>
      </c>
      <c r="B183">
        <v>278753.42810000002</v>
      </c>
      <c r="C183" s="6">
        <f t="shared" si="7"/>
        <v>299158.56000000006</v>
      </c>
      <c r="D183" s="6">
        <f t="shared" si="8"/>
        <v>7.3201366666887771E-2</v>
      </c>
      <c r="E183" s="6">
        <f t="shared" si="6"/>
        <v>416369407.85639912</v>
      </c>
    </row>
    <row r="184" spans="1:5" x14ac:dyDescent="0.2">
      <c r="A184" s="1">
        <v>40238</v>
      </c>
      <c r="B184">
        <v>280472.15169999999</v>
      </c>
      <c r="C184" s="6">
        <f t="shared" si="7"/>
        <v>300381.60000000009</v>
      </c>
      <c r="D184" s="6">
        <f t="shared" si="8"/>
        <v>7.0985472815482051E-2</v>
      </c>
      <c r="E184" s="6">
        <f t="shared" si="6"/>
        <v>396386131.61037707</v>
      </c>
    </row>
    <row r="185" spans="1:5" x14ac:dyDescent="0.2">
      <c r="A185" s="1">
        <v>40269</v>
      </c>
      <c r="B185">
        <v>281981.01280000003</v>
      </c>
      <c r="C185" s="6">
        <f t="shared" si="7"/>
        <v>301735.67999999993</v>
      </c>
      <c r="D185" s="6">
        <f t="shared" si="8"/>
        <v>7.0056728301813892E-2</v>
      </c>
      <c r="E185" s="6">
        <f t="shared" si="6"/>
        <v>390246876.18275225</v>
      </c>
    </row>
    <row r="186" spans="1:5" x14ac:dyDescent="0.2">
      <c r="A186" s="1">
        <v>40299</v>
      </c>
      <c r="B186">
        <v>281762.24570000003</v>
      </c>
      <c r="C186" s="6">
        <f t="shared" si="7"/>
        <v>303046.08000000007</v>
      </c>
      <c r="D186" s="6">
        <f t="shared" si="8"/>
        <v>7.5538276063648102E-2</v>
      </c>
      <c r="E186" s="6">
        <f t="shared" si="6"/>
        <v>453001602.50985843</v>
      </c>
    </row>
    <row r="187" spans="1:5" x14ac:dyDescent="0.2">
      <c r="A187" s="1">
        <v>40330</v>
      </c>
      <c r="B187">
        <v>284540.74489999999</v>
      </c>
      <c r="C187" s="6">
        <f t="shared" si="7"/>
        <v>304400.15999999992</v>
      </c>
      <c r="D187" s="6">
        <f t="shared" si="8"/>
        <v>6.9794626801090956E-2</v>
      </c>
      <c r="E187" s="6">
        <f t="shared" si="6"/>
        <v>394396368.11410505</v>
      </c>
    </row>
    <row r="188" spans="1:5" x14ac:dyDescent="0.2">
      <c r="A188" s="1">
        <v>40360</v>
      </c>
      <c r="B188">
        <v>292771.73009999999</v>
      </c>
      <c r="C188" s="6">
        <f t="shared" si="7"/>
        <v>305710.56000000006</v>
      </c>
      <c r="D188" s="6">
        <f t="shared" si="8"/>
        <v>4.4194259792708281E-2</v>
      </c>
      <c r="E188" s="6">
        <f t="shared" si="6"/>
        <v>167413319.1811358</v>
      </c>
    </row>
    <row r="189" spans="1:5" x14ac:dyDescent="0.2">
      <c r="A189" s="1">
        <v>40391</v>
      </c>
      <c r="B189">
        <v>290645.87719999999</v>
      </c>
      <c r="C189" s="6">
        <f t="shared" si="7"/>
        <v>307064.6399999999</v>
      </c>
      <c r="D189" s="6">
        <f t="shared" si="8"/>
        <v>5.6490609666215177E-2</v>
      </c>
      <c r="E189" s="6">
        <f t="shared" si="6"/>
        <v>269575771.88266087</v>
      </c>
    </row>
    <row r="190" spans="1:5" x14ac:dyDescent="0.2">
      <c r="A190" s="1">
        <v>40422</v>
      </c>
      <c r="B190">
        <v>290093.06459999998</v>
      </c>
      <c r="C190" s="6">
        <f t="shared" si="7"/>
        <v>308418.71999999997</v>
      </c>
      <c r="D190" s="6">
        <f t="shared" si="8"/>
        <v>6.3171642608101111E-2</v>
      </c>
      <c r="E190" s="6">
        <f t="shared" si="6"/>
        <v>335829645.83954877</v>
      </c>
    </row>
    <row r="191" spans="1:5" x14ac:dyDescent="0.2">
      <c r="A191" s="1">
        <v>40452</v>
      </c>
      <c r="B191">
        <v>286130.67119999998</v>
      </c>
      <c r="C191" s="6">
        <f t="shared" si="7"/>
        <v>309729.12000000011</v>
      </c>
      <c r="D191" s="6">
        <f t="shared" si="8"/>
        <v>8.2474376832902527E-2</v>
      </c>
      <c r="E191" s="6">
        <f t="shared" si="6"/>
        <v>556886785.76622748</v>
      </c>
    </row>
    <row r="192" spans="1:5" x14ac:dyDescent="0.2">
      <c r="A192" s="1">
        <v>40483</v>
      </c>
      <c r="B192">
        <v>282289.53619999997</v>
      </c>
      <c r="C192" s="6">
        <f t="shared" si="7"/>
        <v>311083.19999999995</v>
      </c>
      <c r="D192" s="6">
        <f t="shared" si="8"/>
        <v>0.10200046444371176</v>
      </c>
      <c r="E192" s="6">
        <f t="shared" si="6"/>
        <v>829075075.02742934</v>
      </c>
    </row>
    <row r="193" spans="1:5" x14ac:dyDescent="0.2">
      <c r="A193" s="1">
        <v>40513</v>
      </c>
      <c r="B193">
        <v>285353.07410000003</v>
      </c>
      <c r="C193" s="6">
        <f t="shared" si="7"/>
        <v>312393.60000000009</v>
      </c>
      <c r="D193" s="6">
        <f t="shared" si="8"/>
        <v>9.4761642170092406E-2</v>
      </c>
      <c r="E193" s="6">
        <f t="shared" si="6"/>
        <v>731190040.94857442</v>
      </c>
    </row>
    <row r="194" spans="1:5" x14ac:dyDescent="0.2">
      <c r="A194" s="1">
        <v>40544</v>
      </c>
      <c r="B194">
        <v>287982.88819999999</v>
      </c>
      <c r="C194" s="6">
        <f t="shared" si="7"/>
        <v>313747.67999999993</v>
      </c>
      <c r="D194" s="6">
        <f t="shared" si="8"/>
        <v>8.9466398371929198E-2</v>
      </c>
      <c r="E194" s="6">
        <f t="shared" ref="E194:E257" si="9">(C194-B194)^2</f>
        <v>663824496.49734461</v>
      </c>
    </row>
    <row r="195" spans="1:5" x14ac:dyDescent="0.2">
      <c r="A195" s="1">
        <v>40575</v>
      </c>
      <c r="B195">
        <v>285226.72289999999</v>
      </c>
      <c r="C195" s="6">
        <f t="shared" ref="C195:C258" si="10">43.68*A195-1457214.24</f>
        <v>315101.76</v>
      </c>
      <c r="D195" s="6">
        <f t="shared" ref="D195:D258" si="11">ABS(B195-C195)/B195</f>
        <v>0.1047413678362604</v>
      </c>
      <c r="E195" s="6">
        <f t="shared" si="9"/>
        <v>892517841.72637737</v>
      </c>
    </row>
    <row r="196" spans="1:5" x14ac:dyDescent="0.2">
      <c r="A196" s="1">
        <v>40603</v>
      </c>
      <c r="B196">
        <v>287091.9424</v>
      </c>
      <c r="C196" s="6">
        <f t="shared" si="10"/>
        <v>316324.80000000005</v>
      </c>
      <c r="D196" s="6">
        <f t="shared" si="11"/>
        <v>0.10182402667111581</v>
      </c>
      <c r="E196" s="6">
        <f t="shared" si="9"/>
        <v>854559963.46188045</v>
      </c>
    </row>
    <row r="197" spans="1:5" x14ac:dyDescent="0.2">
      <c r="A197" s="1">
        <v>40634</v>
      </c>
      <c r="B197">
        <v>293992.50189999997</v>
      </c>
      <c r="C197" s="6">
        <f t="shared" si="10"/>
        <v>317678.87999999989</v>
      </c>
      <c r="D197" s="6">
        <f t="shared" si="11"/>
        <v>8.0567966689356979E-2</v>
      </c>
      <c r="E197" s="6">
        <f t="shared" si="9"/>
        <v>561044507.4961555</v>
      </c>
    </row>
    <row r="198" spans="1:5" x14ac:dyDescent="0.2">
      <c r="A198" s="1">
        <v>40664</v>
      </c>
      <c r="B198">
        <v>284721.75099999999</v>
      </c>
      <c r="C198" s="6">
        <f t="shared" si="10"/>
        <v>318989.28000000003</v>
      </c>
      <c r="D198" s="6">
        <f t="shared" si="11"/>
        <v>0.12035444738466798</v>
      </c>
      <c r="E198" s="6">
        <f t="shared" si="9"/>
        <v>1174263543.7658436</v>
      </c>
    </row>
    <row r="199" spans="1:5" x14ac:dyDescent="0.2">
      <c r="A199" s="1">
        <v>40695</v>
      </c>
      <c r="B199">
        <v>285905.9657</v>
      </c>
      <c r="C199" s="6">
        <f t="shared" si="10"/>
        <v>320343.3600000001</v>
      </c>
      <c r="D199" s="6">
        <f t="shared" si="11"/>
        <v>0.12045007251137643</v>
      </c>
      <c r="E199" s="6">
        <f t="shared" si="9"/>
        <v>1185934126.1736796</v>
      </c>
    </row>
    <row r="200" spans="1:5" x14ac:dyDescent="0.2">
      <c r="A200" s="1">
        <v>40725</v>
      </c>
      <c r="B200">
        <v>295843.21590000001</v>
      </c>
      <c r="C200" s="6">
        <f t="shared" si="10"/>
        <v>321653.76000000001</v>
      </c>
      <c r="D200" s="6">
        <f t="shared" si="11"/>
        <v>8.7243995173187941E-2</v>
      </c>
      <c r="E200" s="6">
        <f t="shared" si="9"/>
        <v>666184186.73804474</v>
      </c>
    </row>
    <row r="201" spans="1:5" x14ac:dyDescent="0.2">
      <c r="A201" s="1">
        <v>40756</v>
      </c>
      <c r="B201">
        <v>294902.9068</v>
      </c>
      <c r="C201" s="6">
        <f t="shared" si="10"/>
        <v>323007.84000000008</v>
      </c>
      <c r="D201" s="6">
        <f t="shared" si="11"/>
        <v>9.5302326806363261E-2</v>
      </c>
      <c r="E201" s="6">
        <f t="shared" si="9"/>
        <v>789887270.17646706</v>
      </c>
    </row>
    <row r="202" spans="1:5" x14ac:dyDescent="0.2">
      <c r="A202" s="1">
        <v>40787</v>
      </c>
      <c r="B202">
        <v>295358.08309999999</v>
      </c>
      <c r="C202" s="6">
        <f t="shared" si="10"/>
        <v>324361.91999999993</v>
      </c>
      <c r="D202" s="6">
        <f t="shared" si="11"/>
        <v>9.8198893341883073E-2</v>
      </c>
      <c r="E202" s="6">
        <f t="shared" si="9"/>
        <v>841222554.92179787</v>
      </c>
    </row>
    <row r="203" spans="1:5" x14ac:dyDescent="0.2">
      <c r="A203" s="1">
        <v>40817</v>
      </c>
      <c r="B203">
        <v>292266.58549999999</v>
      </c>
      <c r="C203" s="6">
        <f t="shared" si="10"/>
        <v>325672.32000000007</v>
      </c>
      <c r="D203" s="6">
        <f t="shared" si="11"/>
        <v>0.11429884960284001</v>
      </c>
      <c r="E203" s="6">
        <f t="shared" si="9"/>
        <v>1115943097.4844954</v>
      </c>
    </row>
    <row r="204" spans="1:5" x14ac:dyDescent="0.2">
      <c r="A204" s="1">
        <v>40848</v>
      </c>
      <c r="B204">
        <v>291036.30359999998</v>
      </c>
      <c r="C204" s="6">
        <f t="shared" si="10"/>
        <v>327026.39999999991</v>
      </c>
      <c r="D204" s="6">
        <f t="shared" si="11"/>
        <v>0.12366187982329749</v>
      </c>
      <c r="E204" s="6">
        <f t="shared" si="9"/>
        <v>1295287038.8812873</v>
      </c>
    </row>
    <row r="205" spans="1:5" x14ac:dyDescent="0.2">
      <c r="A205" s="1">
        <v>40878</v>
      </c>
      <c r="B205">
        <v>292284.09879999998</v>
      </c>
      <c r="C205" s="6">
        <f t="shared" si="10"/>
        <v>328336.80000000005</v>
      </c>
      <c r="D205" s="6">
        <f t="shared" si="11"/>
        <v>0.12334814431581412</v>
      </c>
      <c r="E205" s="6">
        <f t="shared" si="9"/>
        <v>1299797263.8164864</v>
      </c>
    </row>
    <row r="206" spans="1:5" x14ac:dyDescent="0.2">
      <c r="A206" s="1">
        <v>40909</v>
      </c>
      <c r="B206">
        <v>294360.43979999999</v>
      </c>
      <c r="C206" s="6">
        <f t="shared" si="10"/>
        <v>329690.87999999989</v>
      </c>
      <c r="D206" s="6">
        <f t="shared" si="11"/>
        <v>0.12002441708540991</v>
      </c>
      <c r="E206" s="6">
        <f t="shared" si="9"/>
        <v>1248240004.7257686</v>
      </c>
    </row>
    <row r="207" spans="1:5" x14ac:dyDescent="0.2">
      <c r="A207" s="1">
        <v>40940</v>
      </c>
      <c r="B207">
        <v>292381.4559</v>
      </c>
      <c r="C207" s="6">
        <f t="shared" si="10"/>
        <v>331044.95999999996</v>
      </c>
      <c r="D207" s="6">
        <f t="shared" si="11"/>
        <v>0.13223651267823092</v>
      </c>
      <c r="E207" s="6">
        <f t="shared" si="9"/>
        <v>1494866549.2907138</v>
      </c>
    </row>
    <row r="208" spans="1:5" x14ac:dyDescent="0.2">
      <c r="A208" s="1">
        <v>40969</v>
      </c>
      <c r="B208">
        <v>290378.61080000002</v>
      </c>
      <c r="C208" s="6">
        <f t="shared" si="10"/>
        <v>332311.67999999993</v>
      </c>
      <c r="D208" s="6">
        <f t="shared" si="11"/>
        <v>0.14440825749690483</v>
      </c>
      <c r="E208" s="6">
        <f t="shared" si="9"/>
        <v>1758382292.5319812</v>
      </c>
    </row>
    <row r="209" spans="1:5" x14ac:dyDescent="0.2">
      <c r="A209" s="1">
        <v>41000</v>
      </c>
      <c r="B209">
        <v>299064.74430000002</v>
      </c>
      <c r="C209" s="6">
        <f t="shared" si="10"/>
        <v>333665.76</v>
      </c>
      <c r="D209" s="6">
        <f t="shared" si="11"/>
        <v>0.11569740786727695</v>
      </c>
      <c r="E209" s="6">
        <f t="shared" si="9"/>
        <v>1197230287.4716458</v>
      </c>
    </row>
    <row r="210" spans="1:5" x14ac:dyDescent="0.2">
      <c r="A210" s="1">
        <v>41030</v>
      </c>
      <c r="B210">
        <v>304081.17060000001</v>
      </c>
      <c r="C210" s="6">
        <f t="shared" si="10"/>
        <v>334976.15999999992</v>
      </c>
      <c r="D210" s="6">
        <f t="shared" si="11"/>
        <v>0.10160112623560093</v>
      </c>
      <c r="E210" s="6">
        <f t="shared" si="9"/>
        <v>954500370.02610648</v>
      </c>
    </row>
    <row r="211" spans="1:5" x14ac:dyDescent="0.2">
      <c r="A211" s="1">
        <v>41061</v>
      </c>
      <c r="B211">
        <v>306823.39010000002</v>
      </c>
      <c r="C211" s="6">
        <f t="shared" si="10"/>
        <v>336330.23999999999</v>
      </c>
      <c r="D211" s="6">
        <f t="shared" si="11"/>
        <v>9.6168841268532645E-2</v>
      </c>
      <c r="E211" s="6">
        <f t="shared" si="9"/>
        <v>870654191.0211283</v>
      </c>
    </row>
    <row r="212" spans="1:5" x14ac:dyDescent="0.2">
      <c r="A212" s="1">
        <v>41091</v>
      </c>
      <c r="B212">
        <v>308961.50170000002</v>
      </c>
      <c r="C212" s="6">
        <f t="shared" si="10"/>
        <v>337640.6399999999</v>
      </c>
      <c r="D212" s="6">
        <f t="shared" si="11"/>
        <v>9.2824310285257366E-2</v>
      </c>
      <c r="E212" s="6">
        <f t="shared" si="9"/>
        <v>822492973.63051975</v>
      </c>
    </row>
    <row r="213" spans="1:5" x14ac:dyDescent="0.2">
      <c r="A213" s="1">
        <v>41122</v>
      </c>
      <c r="B213">
        <v>310043.00910000002</v>
      </c>
      <c r="C213" s="6">
        <f t="shared" si="10"/>
        <v>338994.72</v>
      </c>
      <c r="D213" s="6">
        <f t="shared" si="11"/>
        <v>9.3379660402734571E-2</v>
      </c>
      <c r="E213" s="6">
        <f t="shared" si="9"/>
        <v>838201564.03717577</v>
      </c>
    </row>
    <row r="214" spans="1:5" x14ac:dyDescent="0.2">
      <c r="A214" s="1">
        <v>41153</v>
      </c>
      <c r="B214">
        <v>308468.73379999999</v>
      </c>
      <c r="C214" s="6">
        <f t="shared" si="10"/>
        <v>340348.80000000005</v>
      </c>
      <c r="D214" s="6">
        <f t="shared" si="11"/>
        <v>0.10334942477726104</v>
      </c>
      <c r="E214" s="6">
        <f t="shared" si="9"/>
        <v>1016338620.9163862</v>
      </c>
    </row>
    <row r="215" spans="1:5" x14ac:dyDescent="0.2">
      <c r="A215" s="1">
        <v>41183</v>
      </c>
      <c r="B215">
        <v>310281.07809999998</v>
      </c>
      <c r="C215" s="6">
        <f t="shared" si="10"/>
        <v>341659.19999999995</v>
      </c>
      <c r="D215" s="6">
        <f t="shared" si="11"/>
        <v>0.10112805489829826</v>
      </c>
      <c r="E215" s="6">
        <f t="shared" si="9"/>
        <v>984586533.97125769</v>
      </c>
    </row>
    <row r="216" spans="1:5" x14ac:dyDescent="0.2">
      <c r="A216" s="1">
        <v>41214</v>
      </c>
      <c r="B216">
        <v>308539.58260000002</v>
      </c>
      <c r="C216" s="6">
        <f t="shared" si="10"/>
        <v>343013.28</v>
      </c>
      <c r="D216" s="6">
        <f t="shared" si="11"/>
        <v>0.11173184688167787</v>
      </c>
      <c r="E216" s="6">
        <f t="shared" si="9"/>
        <v>1188435812.4267671</v>
      </c>
    </row>
    <row r="217" spans="1:5" x14ac:dyDescent="0.2">
      <c r="A217" s="1">
        <v>41244</v>
      </c>
      <c r="B217">
        <v>313744.23269999999</v>
      </c>
      <c r="C217" s="6">
        <f t="shared" si="10"/>
        <v>344323.67999999993</v>
      </c>
      <c r="D217" s="6">
        <f t="shared" si="11"/>
        <v>9.7466165471286267E-2</v>
      </c>
      <c r="E217" s="6">
        <f t="shared" si="9"/>
        <v>935102597.17347372</v>
      </c>
    </row>
    <row r="218" spans="1:5" x14ac:dyDescent="0.2">
      <c r="A218" s="1">
        <v>41275</v>
      </c>
      <c r="B218">
        <v>311364.34110000002</v>
      </c>
      <c r="C218" s="6">
        <f t="shared" si="10"/>
        <v>345677.76</v>
      </c>
      <c r="D218" s="6">
        <f t="shared" si="11"/>
        <v>0.11020343170568669</v>
      </c>
      <c r="E218" s="6">
        <f t="shared" si="9"/>
        <v>1177410716.6068766</v>
      </c>
    </row>
    <row r="219" spans="1:5" x14ac:dyDescent="0.2">
      <c r="A219" s="1">
        <v>41306</v>
      </c>
      <c r="B219">
        <v>313549.90340000001</v>
      </c>
      <c r="C219" s="6">
        <f t="shared" si="10"/>
        <v>347031.84000000008</v>
      </c>
      <c r="D219" s="6">
        <f t="shared" si="11"/>
        <v>0.10678343777796256</v>
      </c>
      <c r="E219" s="6">
        <f t="shared" si="9"/>
        <v>1121040078.4864244</v>
      </c>
    </row>
    <row r="220" spans="1:5" x14ac:dyDescent="0.2">
      <c r="A220" s="1">
        <v>41334</v>
      </c>
      <c r="B220">
        <v>312289.30930000002</v>
      </c>
      <c r="C220" s="6">
        <f t="shared" si="10"/>
        <v>348254.87999999989</v>
      </c>
      <c r="D220" s="6">
        <f t="shared" si="11"/>
        <v>0.11516747332983346</v>
      </c>
      <c r="E220" s="6">
        <f t="shared" si="9"/>
        <v>1293522275.7766888</v>
      </c>
    </row>
    <row r="221" spans="1:5" x14ac:dyDescent="0.2">
      <c r="A221" s="1">
        <v>41365</v>
      </c>
      <c r="B221">
        <v>320921.25270000001</v>
      </c>
      <c r="C221" s="6">
        <f t="shared" si="10"/>
        <v>349608.95999999996</v>
      </c>
      <c r="D221" s="6">
        <f t="shared" si="11"/>
        <v>8.9391734136154172E-2</v>
      </c>
      <c r="E221" s="6">
        <f t="shared" si="9"/>
        <v>822984550.13047051</v>
      </c>
    </row>
    <row r="222" spans="1:5" x14ac:dyDescent="0.2">
      <c r="A222" s="1">
        <v>41395</v>
      </c>
      <c r="B222">
        <v>322324.27899999998</v>
      </c>
      <c r="C222" s="6">
        <f t="shared" si="10"/>
        <v>350919.3600000001</v>
      </c>
      <c r="D222" s="6">
        <f t="shared" si="11"/>
        <v>8.8715256228030295E-2</v>
      </c>
      <c r="E222" s="6">
        <f t="shared" si="9"/>
        <v>817678657.39656794</v>
      </c>
    </row>
    <row r="223" spans="1:5" x14ac:dyDescent="0.2">
      <c r="A223" s="1">
        <v>41426</v>
      </c>
      <c r="B223">
        <v>324518.34409999999</v>
      </c>
      <c r="C223" s="6">
        <f t="shared" si="10"/>
        <v>352273.43999999994</v>
      </c>
      <c r="D223" s="6">
        <f t="shared" si="11"/>
        <v>8.552704771428038E-2</v>
      </c>
      <c r="E223" s="6">
        <f t="shared" si="9"/>
        <v>770345348.41819441</v>
      </c>
    </row>
    <row r="224" spans="1:5" x14ac:dyDescent="0.2">
      <c r="A224" s="1">
        <v>41456</v>
      </c>
      <c r="B224">
        <v>332988.32089999999</v>
      </c>
      <c r="C224" s="6">
        <f t="shared" si="10"/>
        <v>353583.84000000008</v>
      </c>
      <c r="D224" s="6">
        <f t="shared" si="11"/>
        <v>6.1850574952102153E-2</v>
      </c>
      <c r="E224" s="6">
        <f t="shared" si="9"/>
        <v>424175406.99846864</v>
      </c>
    </row>
    <row r="225" spans="1:5" x14ac:dyDescent="0.2">
      <c r="A225" s="1">
        <v>41487</v>
      </c>
      <c r="B225">
        <v>335742.52980000002</v>
      </c>
      <c r="C225" s="6">
        <f t="shared" si="10"/>
        <v>354937.91999999993</v>
      </c>
      <c r="D225" s="6">
        <f t="shared" si="11"/>
        <v>5.717294800701745E-2</v>
      </c>
      <c r="E225" s="6">
        <f t="shared" si="9"/>
        <v>368463004.93025249</v>
      </c>
    </row>
    <row r="226" spans="1:5" x14ac:dyDescent="0.2">
      <c r="A226" s="1">
        <v>41518</v>
      </c>
      <c r="B226">
        <v>340494.01770000003</v>
      </c>
      <c r="C226" s="6">
        <f t="shared" si="10"/>
        <v>356292</v>
      </c>
      <c r="D226" s="6">
        <f t="shared" si="11"/>
        <v>4.6397238949199823E-2</v>
      </c>
      <c r="E226" s="6">
        <f t="shared" si="9"/>
        <v>249576244.75111246</v>
      </c>
    </row>
    <row r="227" spans="1:5" x14ac:dyDescent="0.2">
      <c r="A227" s="1">
        <v>41548</v>
      </c>
      <c r="B227">
        <v>340044.83390000003</v>
      </c>
      <c r="C227" s="6">
        <f t="shared" si="10"/>
        <v>357602.39999999991</v>
      </c>
      <c r="D227" s="6">
        <f t="shared" si="11"/>
        <v>5.1633091726849135E-2</v>
      </c>
      <c r="E227" s="6">
        <f t="shared" si="9"/>
        <v>308268127.355865</v>
      </c>
    </row>
    <row r="228" spans="1:5" x14ac:dyDescent="0.2">
      <c r="A228" s="1">
        <v>41579</v>
      </c>
      <c r="B228">
        <v>343749.32419999997</v>
      </c>
      <c r="C228" s="6">
        <f t="shared" si="10"/>
        <v>358956.48</v>
      </c>
      <c r="D228" s="6">
        <f t="shared" si="11"/>
        <v>4.4239085663342836E-2</v>
      </c>
      <c r="E228" s="6">
        <f t="shared" si="9"/>
        <v>231257587.52547386</v>
      </c>
    </row>
    <row r="229" spans="1:5" x14ac:dyDescent="0.2">
      <c r="A229" s="1">
        <v>41609</v>
      </c>
      <c r="B229">
        <v>352028.12699999998</v>
      </c>
      <c r="C229" s="6">
        <f t="shared" si="10"/>
        <v>360266.87999999989</v>
      </c>
      <c r="D229" s="6">
        <f t="shared" si="11"/>
        <v>2.3403678195293497E-2</v>
      </c>
      <c r="E229" s="6">
        <f t="shared" si="9"/>
        <v>67877050.995007515</v>
      </c>
    </row>
    <row r="230" spans="1:5" x14ac:dyDescent="0.2">
      <c r="A230" s="1">
        <v>41640</v>
      </c>
      <c r="B230">
        <v>355829.65110000002</v>
      </c>
      <c r="C230" s="6">
        <f t="shared" si="10"/>
        <v>361620.95999999996</v>
      </c>
      <c r="D230" s="6">
        <f t="shared" si="11"/>
        <v>1.6275509593135042E-2</v>
      </c>
      <c r="E230" s="6">
        <f t="shared" si="9"/>
        <v>33539258.775218576</v>
      </c>
    </row>
    <row r="231" spans="1:5" x14ac:dyDescent="0.2">
      <c r="A231" s="1">
        <v>41671</v>
      </c>
      <c r="B231">
        <v>357875.83620000002</v>
      </c>
      <c r="C231" s="6">
        <f t="shared" si="10"/>
        <v>362975.04000000004</v>
      </c>
      <c r="D231" s="6">
        <f t="shared" si="11"/>
        <v>1.4248527797082985E-2</v>
      </c>
      <c r="E231" s="6">
        <f t="shared" si="9"/>
        <v>26001879.393934619</v>
      </c>
    </row>
    <row r="232" spans="1:5" x14ac:dyDescent="0.2">
      <c r="A232" s="1">
        <v>41699</v>
      </c>
      <c r="B232">
        <v>361400.03889999999</v>
      </c>
      <c r="C232" s="6">
        <f t="shared" si="10"/>
        <v>364198.08000000007</v>
      </c>
      <c r="D232" s="6">
        <f t="shared" si="11"/>
        <v>7.7422268921623228E-3</v>
      </c>
      <c r="E232" s="6">
        <f t="shared" si="9"/>
        <v>7829033.9972897107</v>
      </c>
    </row>
    <row r="233" spans="1:5" x14ac:dyDescent="0.2">
      <c r="A233" s="1">
        <v>41730</v>
      </c>
      <c r="B233">
        <v>375336.80310000002</v>
      </c>
      <c r="C233" s="6">
        <f t="shared" si="10"/>
        <v>365552.15999999992</v>
      </c>
      <c r="D233" s="6">
        <f t="shared" si="11"/>
        <v>2.6068967975392505E-2</v>
      </c>
      <c r="E233" s="6">
        <f t="shared" si="9"/>
        <v>95739240.594379619</v>
      </c>
    </row>
    <row r="234" spans="1:5" x14ac:dyDescent="0.2">
      <c r="A234" s="1">
        <v>41760</v>
      </c>
      <c r="B234">
        <v>382704.60869999998</v>
      </c>
      <c r="C234" s="6">
        <f t="shared" si="10"/>
        <v>366862.56000000006</v>
      </c>
      <c r="D234" s="6">
        <f t="shared" si="11"/>
        <v>4.1394977588102212E-2</v>
      </c>
      <c r="E234" s="6">
        <f t="shared" si="9"/>
        <v>250970507.01316938</v>
      </c>
    </row>
    <row r="235" spans="1:5" x14ac:dyDescent="0.2">
      <c r="A235" s="1">
        <v>41791</v>
      </c>
      <c r="B235">
        <v>387182.10430000001</v>
      </c>
      <c r="C235" s="6">
        <f t="shared" si="10"/>
        <v>368216.6399999999</v>
      </c>
      <c r="D235" s="6">
        <f t="shared" si="11"/>
        <v>4.8983318416248686E-2</v>
      </c>
      <c r="E235" s="6">
        <f t="shared" si="9"/>
        <v>359688836.1145786</v>
      </c>
    </row>
    <row r="236" spans="1:5" x14ac:dyDescent="0.2">
      <c r="A236" s="1">
        <v>41821</v>
      </c>
      <c r="B236">
        <v>398737.37180000002</v>
      </c>
      <c r="C236" s="6">
        <f t="shared" si="10"/>
        <v>369527.04000000004</v>
      </c>
      <c r="D236" s="6">
        <f t="shared" si="11"/>
        <v>7.3257070607997576E-2</v>
      </c>
      <c r="E236" s="6">
        <f t="shared" si="9"/>
        <v>853243483.86609042</v>
      </c>
    </row>
    <row r="237" spans="1:5" x14ac:dyDescent="0.2">
      <c r="A237" s="1">
        <v>41852</v>
      </c>
      <c r="B237">
        <v>404754.44809999998</v>
      </c>
      <c r="C237" s="6">
        <f t="shared" si="10"/>
        <v>370881.12000000011</v>
      </c>
      <c r="D237" s="6">
        <f t="shared" si="11"/>
        <v>8.3688587633831288E-2</v>
      </c>
      <c r="E237" s="6">
        <f t="shared" si="9"/>
        <v>1147402356.5702407</v>
      </c>
    </row>
    <row r="238" spans="1:5" x14ac:dyDescent="0.2">
      <c r="A238" s="1">
        <v>41883</v>
      </c>
      <c r="B238">
        <v>403669.61680000002</v>
      </c>
      <c r="C238" s="6">
        <f t="shared" si="10"/>
        <v>372235.19999999995</v>
      </c>
      <c r="D238" s="6">
        <f t="shared" si="11"/>
        <v>7.7871644264904866E-2</v>
      </c>
      <c r="E238" s="6">
        <f t="shared" si="9"/>
        <v>988122559.55612636</v>
      </c>
    </row>
    <row r="239" spans="1:5" x14ac:dyDescent="0.2">
      <c r="A239" s="1">
        <v>41913</v>
      </c>
      <c r="B239">
        <v>402300.02220000001</v>
      </c>
      <c r="C239" s="6">
        <f t="shared" si="10"/>
        <v>373545.60000000009</v>
      </c>
      <c r="D239" s="6">
        <f t="shared" si="11"/>
        <v>7.1475069881315842E-2</v>
      </c>
      <c r="E239" s="6">
        <f t="shared" si="9"/>
        <v>826816796.05584788</v>
      </c>
    </row>
    <row r="240" spans="1:5" x14ac:dyDescent="0.2">
      <c r="A240" s="1">
        <v>41944</v>
      </c>
      <c r="B240">
        <v>400803.16269999999</v>
      </c>
      <c r="C240" s="6">
        <f t="shared" si="10"/>
        <v>374899.67999999993</v>
      </c>
      <c r="D240" s="6">
        <f t="shared" si="11"/>
        <v>6.4628937869406822E-2</v>
      </c>
      <c r="E240" s="6">
        <f t="shared" si="9"/>
        <v>670990415.9892019</v>
      </c>
    </row>
    <row r="241" spans="1:7" x14ac:dyDescent="0.2">
      <c r="A241" s="1">
        <v>41974</v>
      </c>
      <c r="B241">
        <v>402898.36229999998</v>
      </c>
      <c r="C241" s="6">
        <f t="shared" si="10"/>
        <v>376210.08000000007</v>
      </c>
      <c r="D241" s="6">
        <f t="shared" si="11"/>
        <v>6.6240731651640933E-2</v>
      </c>
      <c r="E241" s="6">
        <f t="shared" si="9"/>
        <v>712264412.12448823</v>
      </c>
    </row>
    <row r="242" spans="1:7" x14ac:dyDescent="0.2">
      <c r="A242" s="1">
        <v>42005</v>
      </c>
      <c r="B242">
        <v>402847.44929999998</v>
      </c>
      <c r="C242" s="6">
        <f t="shared" si="10"/>
        <v>377564.15999999992</v>
      </c>
      <c r="D242" s="6">
        <f t="shared" si="11"/>
        <v>6.2761448146024204E-2</v>
      </c>
      <c r="E242" s="6">
        <f t="shared" si="9"/>
        <v>639244717.8274976</v>
      </c>
    </row>
    <row r="243" spans="1:7" x14ac:dyDescent="0.2">
      <c r="A243" s="1">
        <v>42036</v>
      </c>
      <c r="B243">
        <v>404773.42019999999</v>
      </c>
      <c r="C243" s="6">
        <f t="shared" si="10"/>
        <v>378918.24</v>
      </c>
      <c r="D243" s="6">
        <f t="shared" si="11"/>
        <v>6.3875686766252743E-2</v>
      </c>
      <c r="E243" s="6">
        <f t="shared" si="9"/>
        <v>668490343.17447221</v>
      </c>
    </row>
    <row r="244" spans="1:7" x14ac:dyDescent="0.2">
      <c r="A244" s="1">
        <v>42064</v>
      </c>
      <c r="B244">
        <v>404705.90130000003</v>
      </c>
      <c r="C244" s="6">
        <f t="shared" si="10"/>
        <v>380141.28</v>
      </c>
      <c r="D244" s="6">
        <f t="shared" si="11"/>
        <v>6.0697462579846984E-2</v>
      </c>
      <c r="E244" s="6">
        <f t="shared" si="9"/>
        <v>603420619.61241364</v>
      </c>
    </row>
    <row r="245" spans="1:7" x14ac:dyDescent="0.2">
      <c r="A245" s="1">
        <v>42095</v>
      </c>
      <c r="B245">
        <v>410445.06939999998</v>
      </c>
      <c r="C245" s="6">
        <f t="shared" si="10"/>
        <v>381495.3600000001</v>
      </c>
      <c r="D245" s="6">
        <f t="shared" si="11"/>
        <v>7.0532481830807139E-2</v>
      </c>
      <c r="E245" s="6">
        <f t="shared" si="9"/>
        <v>838085674.34444118</v>
      </c>
    </row>
    <row r="246" spans="1:7" x14ac:dyDescent="0.2">
      <c r="A246" s="1">
        <v>42125</v>
      </c>
      <c r="B246">
        <v>415816.91960000002</v>
      </c>
      <c r="C246" s="6">
        <f t="shared" si="10"/>
        <v>382805.76000000001</v>
      </c>
      <c r="D246" s="6">
        <f t="shared" si="11"/>
        <v>7.9388687770943725E-2</v>
      </c>
      <c r="E246" s="6">
        <f t="shared" si="9"/>
        <v>1089736658.136673</v>
      </c>
    </row>
    <row r="247" spans="1:7" x14ac:dyDescent="0.2">
      <c r="A247" s="1">
        <v>42156</v>
      </c>
      <c r="B247">
        <v>419474.31040000002</v>
      </c>
      <c r="C247" s="6">
        <f t="shared" si="10"/>
        <v>384159.84000000008</v>
      </c>
      <c r="D247" s="6">
        <f t="shared" si="11"/>
        <v>8.4187444914862491E-2</v>
      </c>
      <c r="E247" s="6">
        <f t="shared" si="9"/>
        <v>1247111819.6324713</v>
      </c>
    </row>
    <row r="248" spans="1:7" x14ac:dyDescent="0.2">
      <c r="A248" s="1">
        <v>42186</v>
      </c>
      <c r="B248">
        <v>431643.61200000002</v>
      </c>
      <c r="C248" s="6">
        <f t="shared" si="10"/>
        <v>385470.24</v>
      </c>
      <c r="D248" s="6">
        <f t="shared" si="11"/>
        <v>0.1069710537034428</v>
      </c>
      <c r="E248" s="6">
        <f t="shared" si="9"/>
        <v>2131980281.8503869</v>
      </c>
    </row>
    <row r="249" spans="1:7" x14ac:dyDescent="0.2">
      <c r="A249" s="1">
        <v>42217</v>
      </c>
      <c r="B249">
        <v>436151.64309999999</v>
      </c>
      <c r="C249" s="6">
        <f t="shared" si="10"/>
        <v>386824.32000000007</v>
      </c>
      <c r="D249" s="6">
        <f t="shared" si="11"/>
        <v>0.11309672651786903</v>
      </c>
      <c r="E249" s="6">
        <f t="shared" si="9"/>
        <v>2433184804.2117858</v>
      </c>
    </row>
    <row r="250" spans="1:7" x14ac:dyDescent="0.2">
      <c r="A250" s="1">
        <v>42248</v>
      </c>
      <c r="B250">
        <v>439729.31280000001</v>
      </c>
      <c r="C250" s="6">
        <f t="shared" si="10"/>
        <v>388178.39999999991</v>
      </c>
      <c r="D250" s="6">
        <f t="shared" si="11"/>
        <v>0.11723328715965488</v>
      </c>
      <c r="E250" s="6">
        <f t="shared" si="9"/>
        <v>2657496610.5132151</v>
      </c>
    </row>
    <row r="251" spans="1:7" x14ac:dyDescent="0.2">
      <c r="A251" s="1">
        <v>42278</v>
      </c>
      <c r="B251">
        <v>440484.38449999999</v>
      </c>
      <c r="C251" s="6">
        <f t="shared" si="10"/>
        <v>389488.80000000005</v>
      </c>
      <c r="D251" s="6">
        <f t="shared" si="11"/>
        <v>0.11577160574690007</v>
      </c>
      <c r="E251" s="6">
        <f t="shared" si="9"/>
        <v>2600549638.496634</v>
      </c>
    </row>
    <row r="252" spans="1:7" x14ac:dyDescent="0.2">
      <c r="A252" s="1">
        <v>42309</v>
      </c>
      <c r="B252">
        <v>445484.75719999999</v>
      </c>
      <c r="C252" s="6">
        <f t="shared" si="10"/>
        <v>390842.87999999989</v>
      </c>
      <c r="D252" s="6">
        <f t="shared" si="11"/>
        <v>0.12265711972602618</v>
      </c>
      <c r="E252" s="6">
        <f t="shared" si="9"/>
        <v>2985734743.9398913</v>
      </c>
    </row>
    <row r="253" spans="1:7" x14ac:dyDescent="0.2">
      <c r="A253" s="1">
        <v>42339</v>
      </c>
      <c r="B253">
        <v>450053.16080000001</v>
      </c>
      <c r="C253" s="6">
        <f t="shared" si="10"/>
        <v>392153.28</v>
      </c>
      <c r="D253" s="6">
        <f t="shared" si="11"/>
        <v>0.12865120355355136</v>
      </c>
      <c r="E253" s="6">
        <f t="shared" si="9"/>
        <v>3352396196.6542068</v>
      </c>
    </row>
    <row r="254" spans="1:7" s="5" customFormat="1" x14ac:dyDescent="0.2">
      <c r="A254" s="7">
        <v>42370</v>
      </c>
      <c r="B254" s="5">
        <v>457465.58850000001</v>
      </c>
      <c r="C254" s="6">
        <f t="shared" si="10"/>
        <v>393507.3600000001</v>
      </c>
      <c r="D254" s="6">
        <f t="shared" si="11"/>
        <v>0.13980992255551897</v>
      </c>
      <c r="E254" s="6">
        <f t="shared" si="9"/>
        <v>4090654992.8582006</v>
      </c>
    </row>
    <row r="255" spans="1:7" x14ac:dyDescent="0.2">
      <c r="A255" s="1">
        <v>42401</v>
      </c>
      <c r="B255" s="8">
        <v>457758.54830000002</v>
      </c>
      <c r="C255" s="6">
        <f t="shared" si="10"/>
        <v>394861.43999999994</v>
      </c>
      <c r="D255" s="6">
        <f t="shared" si="11"/>
        <v>0.13740236754416515</v>
      </c>
      <c r="E255" s="6">
        <f t="shared" si="9"/>
        <v>3956046232.5019388</v>
      </c>
      <c r="F255" t="s">
        <v>26</v>
      </c>
      <c r="G255" s="6">
        <f>SUM(E255:E266)</f>
        <v>53953103228.814774</v>
      </c>
    </row>
    <row r="256" spans="1:7" x14ac:dyDescent="0.2">
      <c r="A256" s="1">
        <v>42430</v>
      </c>
      <c r="B256" s="8">
        <v>464647.4486</v>
      </c>
      <c r="C256" s="6">
        <f t="shared" si="10"/>
        <v>396128.15999999992</v>
      </c>
      <c r="D256" s="6">
        <f t="shared" si="11"/>
        <v>0.14746511318732353</v>
      </c>
      <c r="E256" s="6">
        <f t="shared" si="9"/>
        <v>4694892910.250102</v>
      </c>
      <c r="F256" t="s">
        <v>27</v>
      </c>
      <c r="G256">
        <f>SQRT(G255/12)</f>
        <v>67052.904006721175</v>
      </c>
    </row>
    <row r="257" spans="1:7" x14ac:dyDescent="0.2">
      <c r="A257" s="1">
        <v>42461</v>
      </c>
      <c r="B257" s="8">
        <v>461068.15470000001</v>
      </c>
      <c r="C257" s="6">
        <f t="shared" si="10"/>
        <v>397482.23999999999</v>
      </c>
      <c r="D257" s="6">
        <f t="shared" si="11"/>
        <v>0.13791001189698956</v>
      </c>
      <c r="E257" s="6">
        <f t="shared" si="9"/>
        <v>4043168548.2356791</v>
      </c>
    </row>
    <row r="258" spans="1:7" x14ac:dyDescent="0.2">
      <c r="A258" s="1">
        <v>42491</v>
      </c>
      <c r="B258" s="8">
        <v>467484.52269999997</v>
      </c>
      <c r="C258" s="6">
        <f t="shared" si="10"/>
        <v>398792.6399999999</v>
      </c>
      <c r="D258" s="6">
        <f t="shared" si="11"/>
        <v>0.14693937310108957</v>
      </c>
      <c r="E258" s="6">
        <f t="shared" ref="E258:E266" si="12">(C258-B258)^2</f>
        <v>4718574748.8705692</v>
      </c>
      <c r="F258" t="s">
        <v>28</v>
      </c>
      <c r="G258">
        <f xml:space="preserve"> 1/12*SUM(D255:D266)</f>
        <v>0.14276761384331188</v>
      </c>
    </row>
    <row r="259" spans="1:7" x14ac:dyDescent="0.2">
      <c r="A259" s="1">
        <v>42522</v>
      </c>
      <c r="B259" s="8">
        <v>468119.98979999998</v>
      </c>
      <c r="C259" s="6">
        <f t="shared" ref="C259:C266" si="13">43.68*A259-1457214.24</f>
        <v>400146.72</v>
      </c>
      <c r="D259" s="6">
        <f t="shared" ref="D259:D266" si="14">ABS(B259-C259)/B259</f>
        <v>0.14520480065173241</v>
      </c>
      <c r="E259" s="6">
        <f t="shared" si="12"/>
        <v>4620365407.3035936</v>
      </c>
    </row>
    <row r="260" spans="1:7" x14ac:dyDescent="0.2">
      <c r="A260" s="1">
        <v>42552</v>
      </c>
      <c r="B260" s="8">
        <v>475529.78370000003</v>
      </c>
      <c r="C260" s="6">
        <f t="shared" si="13"/>
        <v>401457.12000000011</v>
      </c>
      <c r="D260" s="6">
        <f t="shared" si="14"/>
        <v>0.155768715733546</v>
      </c>
      <c r="E260" s="6">
        <f t="shared" si="12"/>
        <v>5486759507.6132851</v>
      </c>
    </row>
    <row r="261" spans="1:7" x14ac:dyDescent="0.2">
      <c r="A261" s="1">
        <v>42583</v>
      </c>
      <c r="B261" s="8">
        <v>471902.32179999998</v>
      </c>
      <c r="C261" s="6">
        <f t="shared" si="13"/>
        <v>402811.19999999995</v>
      </c>
      <c r="D261" s="6">
        <f t="shared" si="14"/>
        <v>0.14640979416346669</v>
      </c>
      <c r="E261" s="6">
        <f t="shared" si="12"/>
        <v>4773583111.5824385</v>
      </c>
    </row>
    <row r="262" spans="1:7" x14ac:dyDescent="0.2">
      <c r="A262" s="1">
        <v>42614</v>
      </c>
      <c r="B262" s="8">
        <v>471620.32640000002</v>
      </c>
      <c r="C262" s="6">
        <f t="shared" si="13"/>
        <v>404165.28</v>
      </c>
      <c r="D262" s="6">
        <f t="shared" si="14"/>
        <v>0.14302828488098004</v>
      </c>
      <c r="E262" s="6">
        <f t="shared" si="12"/>
        <v>4550183284.8261518</v>
      </c>
    </row>
    <row r="263" spans="1:7" x14ac:dyDescent="0.2">
      <c r="A263" s="1">
        <v>42644</v>
      </c>
      <c r="B263" s="8">
        <v>471401.38010000001</v>
      </c>
      <c r="C263" s="6">
        <f t="shared" si="13"/>
        <v>405475.67999999993</v>
      </c>
      <c r="D263" s="6">
        <f t="shared" si="14"/>
        <v>0.13985046052689754</v>
      </c>
      <c r="E263" s="6">
        <f t="shared" si="12"/>
        <v>4346197933.6751499</v>
      </c>
    </row>
    <row r="264" spans="1:7" x14ac:dyDescent="0.2">
      <c r="A264" s="1">
        <v>42675</v>
      </c>
      <c r="B264" s="8">
        <v>470562.11859999999</v>
      </c>
      <c r="C264" s="6">
        <f t="shared" si="13"/>
        <v>406829.76</v>
      </c>
      <c r="D264" s="6">
        <f t="shared" si="14"/>
        <v>0.13543877860294889</v>
      </c>
      <c r="E264" s="6">
        <f t="shared" si="12"/>
        <v>4061813532.7189913</v>
      </c>
    </row>
    <row r="265" spans="1:7" x14ac:dyDescent="0.2">
      <c r="A265" s="1">
        <v>42705</v>
      </c>
      <c r="B265" s="8">
        <v>472792.47360000003</v>
      </c>
      <c r="C265" s="6">
        <f t="shared" si="13"/>
        <v>408140.15999999992</v>
      </c>
      <c r="D265" s="6">
        <f t="shared" si="14"/>
        <v>0.1367456489053554</v>
      </c>
      <c r="E265" s="6">
        <f t="shared" si="12"/>
        <v>4179921653.8327594</v>
      </c>
    </row>
    <row r="266" spans="1:7" x14ac:dyDescent="0.2">
      <c r="A266" s="1">
        <v>42736</v>
      </c>
      <c r="B266" s="8">
        <v>476737.0564</v>
      </c>
      <c r="C266" s="6">
        <f t="shared" si="13"/>
        <v>409494.24</v>
      </c>
      <c r="D266" s="6">
        <f t="shared" si="14"/>
        <v>0.14104801692524779</v>
      </c>
      <c r="E266" s="6">
        <f t="shared" si="12"/>
        <v>4521596357.40411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562"/>
  <sheetViews>
    <sheetView tabSelected="1" zoomScale="125" workbookViewId="0">
      <selection activeCell="G7" sqref="G7"/>
    </sheetView>
  </sheetViews>
  <sheetFormatPr baseColWidth="10" defaultRowHeight="16" x14ac:dyDescent="0.2"/>
  <cols>
    <col min="1" max="1" width="10.83203125" style="1"/>
    <col min="2" max="2" width="18.83203125" bestFit="1" customWidth="1"/>
    <col min="6" max="6" width="14.33203125" bestFit="1" customWidth="1"/>
    <col min="9" max="9" width="6.6640625" bestFit="1" customWidth="1"/>
    <col min="10" max="10" width="6.5" bestFit="1" customWidth="1"/>
    <col min="11" max="11" width="5.33203125" bestFit="1" customWidth="1"/>
    <col min="12" max="12" width="4.6640625" bestFit="1" customWidth="1"/>
    <col min="13" max="13" width="4.33203125" bestFit="1" customWidth="1"/>
    <col min="14" max="14" width="4.1640625" bestFit="1" customWidth="1"/>
    <col min="15" max="15" width="5.83203125" bestFit="1" customWidth="1"/>
    <col min="16" max="16" width="4.83203125" bestFit="1" customWidth="1"/>
    <col min="17" max="17" width="10" bestFit="1" customWidth="1"/>
    <col min="18" max="18" width="7.33203125" bestFit="1" customWidth="1"/>
    <col min="19" max="20" width="9.33203125" bestFit="1" customWidth="1"/>
  </cols>
  <sheetData>
    <row r="1" spans="1:20" x14ac:dyDescent="0.2">
      <c r="A1" t="s">
        <v>0</v>
      </c>
      <c r="B1" s="5" t="s">
        <v>1</v>
      </c>
      <c r="D1" t="s">
        <v>2</v>
      </c>
      <c r="E1" t="s">
        <v>3</v>
      </c>
      <c r="F1" t="s">
        <v>4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23</v>
      </c>
    </row>
    <row r="2" spans="1:20" x14ac:dyDescent="0.2">
      <c r="A2" s="1">
        <v>34731</v>
      </c>
      <c r="B2">
        <v>72777.937089999905</v>
      </c>
      <c r="D2">
        <f>SUM(B2:B7)/12</f>
        <v>37346.048360833323</v>
      </c>
      <c r="E2">
        <f t="shared" ref="E2:E15" si="0">(D2+D3)/2</f>
        <v>40493.104397499985</v>
      </c>
      <c r="F2">
        <f t="shared" ref="F2:F15" si="1">B2/E2</f>
        <v>1.7972921111598734</v>
      </c>
      <c r="I2" s="3" t="s">
        <v>43</v>
      </c>
    </row>
    <row r="3" spans="1:20" x14ac:dyDescent="0.2">
      <c r="A3" s="1">
        <v>34759</v>
      </c>
      <c r="B3">
        <v>73896.842040000003</v>
      </c>
      <c r="D3">
        <f>SUM(B2:B8)/12</f>
        <v>43640.160434166646</v>
      </c>
      <c r="E3">
        <f t="shared" si="0"/>
        <v>46762.694130833312</v>
      </c>
      <c r="F3">
        <f t="shared" si="1"/>
        <v>1.5802520238301583</v>
      </c>
    </row>
    <row r="4" spans="1:20" x14ac:dyDescent="0.2">
      <c r="A4" s="1">
        <v>34790</v>
      </c>
      <c r="B4">
        <v>74455.287540000005</v>
      </c>
      <c r="D4">
        <f>SUM(B2:B9)/12</f>
        <v>49885.227827499977</v>
      </c>
      <c r="E4">
        <f t="shared" si="0"/>
        <v>52981.147839999976</v>
      </c>
      <c r="F4">
        <f t="shared" si="1"/>
        <v>1.4053166187499504</v>
      </c>
    </row>
    <row r="5" spans="1:20" x14ac:dyDescent="0.2">
      <c r="A5" s="1">
        <v>34820</v>
      </c>
      <c r="B5">
        <v>75432.027860000002</v>
      </c>
      <c r="D5">
        <f>SUM(B2:B10)/12</f>
        <v>56077.067852499982</v>
      </c>
      <c r="E5">
        <f t="shared" si="0"/>
        <v>59165.309138749988</v>
      </c>
      <c r="F5">
        <f t="shared" si="1"/>
        <v>1.2749367654464974</v>
      </c>
    </row>
    <row r="6" spans="1:20" x14ac:dyDescent="0.2">
      <c r="A6" s="1">
        <v>34851</v>
      </c>
      <c r="B6">
        <v>75606.245009999999</v>
      </c>
      <c r="D6">
        <f>SUM(B2:B11)/12</f>
        <v>62253.550424999987</v>
      </c>
      <c r="E6">
        <f t="shared" si="0"/>
        <v>65385.94862833331</v>
      </c>
      <c r="F6">
        <f t="shared" si="1"/>
        <v>1.1563072280217404</v>
      </c>
    </row>
    <row r="7" spans="1:20" x14ac:dyDescent="0.2">
      <c r="A7" s="1">
        <v>34881</v>
      </c>
      <c r="B7">
        <v>75984.240789999996</v>
      </c>
      <c r="D7">
        <f>SUM(B2:B12)/12</f>
        <v>68518.34683166664</v>
      </c>
      <c r="E7">
        <f t="shared" si="0"/>
        <v>71657.593643333312</v>
      </c>
      <c r="F7">
        <f t="shared" si="1"/>
        <v>1.0603794647110538</v>
      </c>
    </row>
    <row r="8" spans="1:20" x14ac:dyDescent="0.2">
      <c r="A8" s="1">
        <v>34912</v>
      </c>
      <c r="B8">
        <v>75529.344879999902</v>
      </c>
      <c r="D8">
        <f t="shared" ref="D8:D33" si="2">SUM(B2:B13)/12</f>
        <v>74796.840454999983</v>
      </c>
      <c r="E8">
        <f t="shared" si="0"/>
        <v>74934.702935833309</v>
      </c>
      <c r="F8">
        <f t="shared" si="1"/>
        <v>1.0079354680924777</v>
      </c>
      <c r="G8" t="s">
        <v>10</v>
      </c>
    </row>
    <row r="9" spans="1:20" x14ac:dyDescent="0.2">
      <c r="A9" s="1">
        <v>34943</v>
      </c>
      <c r="B9">
        <v>74940.808720000001</v>
      </c>
      <c r="D9">
        <f t="shared" si="2"/>
        <v>75072.56541666665</v>
      </c>
      <c r="E9">
        <f t="shared" si="0"/>
        <v>75147.30727083332</v>
      </c>
      <c r="F9">
        <f t="shared" si="1"/>
        <v>0.99725208316395031</v>
      </c>
      <c r="G9">
        <f>MIN(F2:F248)</f>
        <v>0.95936060404511347</v>
      </c>
      <c r="H9" t="s">
        <v>6</v>
      </c>
    </row>
    <row r="10" spans="1:20" x14ac:dyDescent="0.2">
      <c r="A10" s="1">
        <v>34973</v>
      </c>
      <c r="B10">
        <v>74302.080300000001</v>
      </c>
      <c r="D10">
        <f t="shared" si="2"/>
        <v>75222.04912499999</v>
      </c>
      <c r="E10">
        <f t="shared" si="0"/>
        <v>75318.381026666655</v>
      </c>
      <c r="F10">
        <f t="shared" si="1"/>
        <v>0.98650660419391079</v>
      </c>
      <c r="G10">
        <f>MAX(F2:F248)</f>
        <v>1.7972921111598734</v>
      </c>
      <c r="H10" t="s">
        <v>7</v>
      </c>
    </row>
    <row r="11" spans="1:20" x14ac:dyDescent="0.2">
      <c r="A11" s="1">
        <v>35004</v>
      </c>
      <c r="B11">
        <v>74117.790869999997</v>
      </c>
      <c r="D11">
        <f t="shared" si="2"/>
        <v>75414.71292833332</v>
      </c>
      <c r="E11">
        <f t="shared" si="0"/>
        <v>75488.998376249976</v>
      </c>
      <c r="F11">
        <f t="shared" si="1"/>
        <v>0.9818356643253412</v>
      </c>
      <c r="G11">
        <f>MEDIAN((F2:F248))</f>
        <v>0.99919400658479074</v>
      </c>
      <c r="H11" t="s">
        <v>8</v>
      </c>
    </row>
    <row r="12" spans="1:20" x14ac:dyDescent="0.2">
      <c r="A12" s="1">
        <v>35034</v>
      </c>
      <c r="B12">
        <v>75177.556879999902</v>
      </c>
      <c r="D12">
        <f t="shared" si="2"/>
        <v>75563.283824166647</v>
      </c>
      <c r="E12">
        <f t="shared" si="0"/>
        <v>75668.808783749977</v>
      </c>
      <c r="F12">
        <f t="shared" si="1"/>
        <v>0.99350786788313272</v>
      </c>
      <c r="G12">
        <f>AVERAGE((F2:F248))</f>
        <v>1.0085287585846883</v>
      </c>
      <c r="H12" t="s">
        <v>9</v>
      </c>
      <c r="I12" s="4">
        <f>COUNTA(F2:F248)</f>
        <v>247</v>
      </c>
    </row>
    <row r="13" spans="1:20" x14ac:dyDescent="0.2">
      <c r="A13" s="1">
        <v>35065</v>
      </c>
      <c r="B13">
        <v>75341.923479999998</v>
      </c>
      <c r="D13">
        <f t="shared" si="2"/>
        <v>75774.333743333307</v>
      </c>
      <c r="E13">
        <f t="shared" si="0"/>
        <v>75891.614325416653</v>
      </c>
      <c r="F13">
        <f t="shared" si="1"/>
        <v>0.99275689613005691</v>
      </c>
      <c r="G13">
        <f>STDEVA((F2:F248))</f>
        <v>7.1683558674971254E-2</v>
      </c>
      <c r="H13" t="s">
        <v>11</v>
      </c>
      <c r="I13" s="4">
        <v>0.05</v>
      </c>
    </row>
    <row r="14" spans="1:20" x14ac:dyDescent="0.2">
      <c r="A14" s="1">
        <v>35096</v>
      </c>
      <c r="B14">
        <v>76086.636629999994</v>
      </c>
      <c r="D14">
        <f t="shared" si="2"/>
        <v>76008.894907499984</v>
      </c>
      <c r="E14">
        <f t="shared" si="0"/>
        <v>76155.934845833312</v>
      </c>
      <c r="F14">
        <f t="shared" si="1"/>
        <v>0.99909004838593862</v>
      </c>
      <c r="G14" s="3">
        <f>_xlfn.CONFIDENCE.NORM(I13, G13, I12)</f>
        <v>8.9396223329131011E-3</v>
      </c>
      <c r="H14" t="s">
        <v>24</v>
      </c>
    </row>
    <row r="15" spans="1:20" x14ac:dyDescent="0.2">
      <c r="A15" s="1">
        <v>35125</v>
      </c>
      <c r="B15">
        <v>75690.646540000002</v>
      </c>
      <c r="D15">
        <f t="shared" si="2"/>
        <v>76302.974784166654</v>
      </c>
      <c r="E15">
        <f t="shared" si="0"/>
        <v>76503.444046249992</v>
      </c>
      <c r="F15">
        <f t="shared" si="1"/>
        <v>0.98937567430613171</v>
      </c>
    </row>
    <row r="16" spans="1:20" x14ac:dyDescent="0.2">
      <c r="A16" s="1">
        <v>35156</v>
      </c>
      <c r="B16">
        <v>76767.25318</v>
      </c>
      <c r="D16">
        <f t="shared" si="2"/>
        <v>76703.913308333314</v>
      </c>
      <c r="E16">
        <f t="shared" ref="E16:E79" si="3">(D16+D17)/2</f>
        <v>76920.677671249985</v>
      </c>
      <c r="F16">
        <f t="shared" ref="F16:F79" si="4">B16/E16</f>
        <v>0.99800541940223531</v>
      </c>
    </row>
    <row r="17" spans="1:6" x14ac:dyDescent="0.2">
      <c r="A17" s="1">
        <v>35186</v>
      </c>
      <c r="B17">
        <v>77214.87861</v>
      </c>
      <c r="D17">
        <f t="shared" si="2"/>
        <v>77137.442034166656</v>
      </c>
      <c r="E17">
        <f t="shared" si="3"/>
        <v>77391.866209999978</v>
      </c>
      <c r="F17">
        <f t="shared" si="4"/>
        <v>0.99771309817597975</v>
      </c>
    </row>
    <row r="18" spans="1:6" x14ac:dyDescent="0.2">
      <c r="A18" s="1">
        <v>35217</v>
      </c>
      <c r="B18">
        <v>78138.844039999996</v>
      </c>
      <c r="D18">
        <f t="shared" si="2"/>
        <v>77646.290385833316</v>
      </c>
      <c r="E18">
        <f t="shared" si="3"/>
        <v>77906.257366249978</v>
      </c>
      <c r="F18">
        <f t="shared" si="4"/>
        <v>1.0029854684541781</v>
      </c>
    </row>
    <row r="19" spans="1:6" x14ac:dyDescent="0.2">
      <c r="A19" s="1">
        <v>35247</v>
      </c>
      <c r="B19">
        <v>78798.974759999997</v>
      </c>
      <c r="D19">
        <f t="shared" si="2"/>
        <v>78166.224346666655</v>
      </c>
      <c r="E19">
        <f t="shared" si="3"/>
        <v>78488.049885416665</v>
      </c>
      <c r="F19">
        <f t="shared" si="4"/>
        <v>1.0039614294792296</v>
      </c>
    </row>
    <row r="20" spans="1:6" x14ac:dyDescent="0.2">
      <c r="A20" s="1">
        <v>35278</v>
      </c>
      <c r="B20">
        <v>79058.303400000004</v>
      </c>
      <c r="D20">
        <f t="shared" si="2"/>
        <v>78809.875424166661</v>
      </c>
      <c r="E20">
        <f t="shared" si="3"/>
        <v>79122.075271666661</v>
      </c>
      <c r="F20">
        <f t="shared" si="4"/>
        <v>0.99919400658479074</v>
      </c>
    </row>
    <row r="21" spans="1:6" x14ac:dyDescent="0.2">
      <c r="A21" s="1">
        <v>35309</v>
      </c>
      <c r="B21">
        <v>79752.07101</v>
      </c>
      <c r="D21">
        <f t="shared" si="2"/>
        <v>79434.275119166661</v>
      </c>
      <c r="E21">
        <f t="shared" si="3"/>
        <v>79804.488505833331</v>
      </c>
      <c r="F21">
        <f t="shared" si="4"/>
        <v>0.99934317609429324</v>
      </c>
    </row>
    <row r="22" spans="1:6" x14ac:dyDescent="0.2">
      <c r="A22" s="1">
        <v>35339</v>
      </c>
      <c r="B22">
        <v>79504.425010000006</v>
      </c>
      <c r="D22">
        <f t="shared" si="2"/>
        <v>80174.701892500001</v>
      </c>
      <c r="E22">
        <f t="shared" si="3"/>
        <v>80563.047843333334</v>
      </c>
      <c r="F22">
        <f t="shared" si="4"/>
        <v>0.98685969732187917</v>
      </c>
    </row>
    <row r="23" spans="1:6" x14ac:dyDescent="0.2">
      <c r="A23" s="1">
        <v>35370</v>
      </c>
      <c r="B23">
        <v>80223.971089999905</v>
      </c>
      <c r="D23">
        <f t="shared" si="2"/>
        <v>80951.393794166666</v>
      </c>
      <c r="E23">
        <f t="shared" si="3"/>
        <v>81423.427321666662</v>
      </c>
      <c r="F23">
        <f t="shared" si="4"/>
        <v>0.9852689051404302</v>
      </c>
    </row>
    <row r="24" spans="1:6" x14ac:dyDescent="0.2">
      <c r="A24" s="1">
        <v>35400</v>
      </c>
      <c r="B24">
        <v>81416.764410000003</v>
      </c>
      <c r="D24">
        <f t="shared" si="2"/>
        <v>81895.460849166659</v>
      </c>
      <c r="E24">
        <f t="shared" si="3"/>
        <v>82357.640039999998</v>
      </c>
      <c r="F24">
        <f t="shared" si="4"/>
        <v>0.98857573347727035</v>
      </c>
    </row>
    <row r="25" spans="1:6" x14ac:dyDescent="0.2">
      <c r="A25" s="1">
        <v>35431</v>
      </c>
      <c r="B25">
        <v>83065.736409999998</v>
      </c>
      <c r="D25">
        <f t="shared" si="2"/>
        <v>82819.819230833324</v>
      </c>
      <c r="E25">
        <f t="shared" si="3"/>
        <v>83375.221614166658</v>
      </c>
      <c r="F25">
        <f t="shared" si="4"/>
        <v>0.99628804339976618</v>
      </c>
    </row>
    <row r="26" spans="1:6" x14ac:dyDescent="0.2">
      <c r="A26" s="1">
        <v>35462</v>
      </c>
      <c r="B26">
        <v>83579.432969999994</v>
      </c>
      <c r="D26">
        <f t="shared" si="2"/>
        <v>83930.623997499992</v>
      </c>
      <c r="E26">
        <f t="shared" si="3"/>
        <v>84474.863610416651</v>
      </c>
      <c r="F26">
        <f t="shared" si="4"/>
        <v>0.98940003449373737</v>
      </c>
    </row>
    <row r="27" spans="1:6" x14ac:dyDescent="0.2">
      <c r="A27" s="1">
        <v>35490</v>
      </c>
      <c r="B27">
        <v>84575.767819999994</v>
      </c>
      <c r="D27">
        <f t="shared" si="2"/>
        <v>85019.103223333324</v>
      </c>
      <c r="E27">
        <f t="shared" si="3"/>
        <v>85620.283778750003</v>
      </c>
      <c r="F27">
        <f t="shared" si="4"/>
        <v>0.98780060153211913</v>
      </c>
    </row>
    <row r="28" spans="1:6" x14ac:dyDescent="0.2">
      <c r="A28" s="1">
        <v>35521</v>
      </c>
      <c r="B28">
        <v>86087.555999999997</v>
      </c>
      <c r="D28">
        <f t="shared" si="2"/>
        <v>86221.464334166682</v>
      </c>
      <c r="E28">
        <f t="shared" si="3"/>
        <v>86822.024128749996</v>
      </c>
      <c r="F28">
        <f t="shared" si="4"/>
        <v>0.99154053206982551</v>
      </c>
    </row>
    <row r="29" spans="1:6" x14ac:dyDescent="0.2">
      <c r="A29" s="1">
        <v>35551</v>
      </c>
      <c r="B29">
        <v>88543.683269999994</v>
      </c>
      <c r="D29">
        <f t="shared" si="2"/>
        <v>87422.583923333324</v>
      </c>
      <c r="E29">
        <f t="shared" si="3"/>
        <v>88039.662791666662</v>
      </c>
      <c r="F29">
        <f t="shared" si="4"/>
        <v>1.005724925134323</v>
      </c>
    </row>
    <row r="30" spans="1:6" x14ac:dyDescent="0.2">
      <c r="A30" s="1">
        <v>35582</v>
      </c>
      <c r="B30">
        <v>89231.144620000006</v>
      </c>
      <c r="D30">
        <f t="shared" si="2"/>
        <v>88656.74166</v>
      </c>
      <c r="E30">
        <f t="shared" si="3"/>
        <v>89300.330881250004</v>
      </c>
      <c r="F30">
        <f t="shared" si="4"/>
        <v>0.9992252407066442</v>
      </c>
    </row>
    <row r="31" spans="1:6" x14ac:dyDescent="0.2">
      <c r="A31" s="1">
        <v>35612</v>
      </c>
      <c r="B31">
        <v>92128.631959999999</v>
      </c>
      <c r="D31">
        <f t="shared" si="2"/>
        <v>89943.920102499993</v>
      </c>
      <c r="E31">
        <f t="shared" si="3"/>
        <v>90562.591205416655</v>
      </c>
      <c r="F31">
        <f t="shared" si="4"/>
        <v>1.0172923580668225</v>
      </c>
    </row>
    <row r="32" spans="1:6" x14ac:dyDescent="0.2">
      <c r="A32" s="1">
        <v>35643</v>
      </c>
      <c r="B32">
        <v>92120.054109999997</v>
      </c>
      <c r="D32">
        <f t="shared" si="2"/>
        <v>91181.262308333316</v>
      </c>
      <c r="E32">
        <f t="shared" si="3"/>
        <v>91738.126046249992</v>
      </c>
      <c r="F32">
        <f t="shared" si="4"/>
        <v>1.0041632424839095</v>
      </c>
    </row>
    <row r="33" spans="1:6" x14ac:dyDescent="0.2">
      <c r="A33" s="1">
        <v>35674</v>
      </c>
      <c r="B33">
        <v>94180.404339999994</v>
      </c>
      <c r="D33">
        <f t="shared" si="2"/>
        <v>92294.989784166668</v>
      </c>
      <c r="E33">
        <f t="shared" si="3"/>
        <v>92893.246907916662</v>
      </c>
      <c r="F33">
        <f t="shared" si="4"/>
        <v>1.0138563079118041</v>
      </c>
    </row>
    <row r="34" spans="1:6" x14ac:dyDescent="0.2">
      <c r="A34" s="1">
        <v>35704</v>
      </c>
      <c r="B34">
        <v>93917.860079999999</v>
      </c>
      <c r="D34">
        <f t="shared" ref="D34:D97" si="5">SUM(B28:B39)/12</f>
        <v>93491.504031666656</v>
      </c>
      <c r="E34">
        <f t="shared" si="3"/>
        <v>94124.806689999998</v>
      </c>
      <c r="F34">
        <f t="shared" si="4"/>
        <v>0.99780135952170845</v>
      </c>
    </row>
    <row r="35" spans="1:6" x14ac:dyDescent="0.2">
      <c r="A35" s="1">
        <v>35735</v>
      </c>
      <c r="B35">
        <v>95033.863929999905</v>
      </c>
      <c r="D35">
        <f t="shared" si="5"/>
        <v>94758.109348333324</v>
      </c>
      <c r="E35">
        <f t="shared" si="3"/>
        <v>95280.350391249987</v>
      </c>
      <c r="F35">
        <f t="shared" si="4"/>
        <v>0.99741303993700758</v>
      </c>
    </row>
    <row r="36" spans="1:6" x14ac:dyDescent="0.2">
      <c r="A36" s="1">
        <v>35765</v>
      </c>
      <c r="B36">
        <v>96862.905719999995</v>
      </c>
      <c r="D36">
        <f t="shared" si="5"/>
        <v>95802.591434166665</v>
      </c>
      <c r="E36">
        <f t="shared" si="3"/>
        <v>96371.742433333333</v>
      </c>
      <c r="F36">
        <f t="shared" si="4"/>
        <v>1.0050965487835444</v>
      </c>
    </row>
    <row r="37" spans="1:6" x14ac:dyDescent="0.2">
      <c r="A37" s="1">
        <v>35796</v>
      </c>
      <c r="B37">
        <v>97913.842879999997</v>
      </c>
      <c r="D37">
        <f t="shared" si="5"/>
        <v>96940.893432500015</v>
      </c>
      <c r="E37">
        <f t="shared" si="3"/>
        <v>97450.857967499993</v>
      </c>
      <c r="F37">
        <f t="shared" si="4"/>
        <v>1.0047509577868921</v>
      </c>
    </row>
    <row r="38" spans="1:6" x14ac:dyDescent="0.2">
      <c r="A38" s="1">
        <v>35827</v>
      </c>
      <c r="B38">
        <v>96944.162679999994</v>
      </c>
      <c r="D38">
        <f t="shared" si="5"/>
        <v>97960.822502499985</v>
      </c>
      <c r="E38">
        <f t="shared" si="3"/>
        <v>98459.050772916657</v>
      </c>
      <c r="F38">
        <f t="shared" si="4"/>
        <v>0.98461402907071938</v>
      </c>
    </row>
    <row r="39" spans="1:6" x14ac:dyDescent="0.2">
      <c r="A39" s="1">
        <v>35855</v>
      </c>
      <c r="B39">
        <v>98933.93879</v>
      </c>
      <c r="D39">
        <f t="shared" si="5"/>
        <v>98957.279043333328</v>
      </c>
      <c r="E39">
        <f t="shared" si="3"/>
        <v>99391.901845833316</v>
      </c>
      <c r="F39">
        <f t="shared" si="4"/>
        <v>0.99539235040955687</v>
      </c>
    </row>
    <row r="40" spans="1:6" x14ac:dyDescent="0.2">
      <c r="A40" s="1">
        <v>35886</v>
      </c>
      <c r="B40">
        <v>101286.8198</v>
      </c>
      <c r="D40">
        <f t="shared" si="5"/>
        <v>99826.524648333303</v>
      </c>
      <c r="E40">
        <f t="shared" si="3"/>
        <v>100254.08255333331</v>
      </c>
      <c r="F40">
        <f t="shared" si="4"/>
        <v>1.0103011989174335</v>
      </c>
    </row>
    <row r="41" spans="1:6" x14ac:dyDescent="0.2">
      <c r="A41" s="1">
        <v>35916</v>
      </c>
      <c r="B41">
        <v>101077.46829999999</v>
      </c>
      <c r="D41">
        <f t="shared" si="5"/>
        <v>100681.64045833332</v>
      </c>
      <c r="E41">
        <f t="shared" si="3"/>
        <v>101066.04186124999</v>
      </c>
      <c r="F41">
        <f t="shared" si="4"/>
        <v>1.0001130591298479</v>
      </c>
    </row>
    <row r="42" spans="1:6" x14ac:dyDescent="0.2">
      <c r="A42" s="1">
        <v>35947</v>
      </c>
      <c r="B42">
        <v>102890.7686</v>
      </c>
      <c r="D42">
        <f t="shared" si="5"/>
        <v>101450.44326416666</v>
      </c>
      <c r="E42">
        <f t="shared" si="3"/>
        <v>101780.52742999999</v>
      </c>
      <c r="F42">
        <f t="shared" si="4"/>
        <v>1.0109081884131872</v>
      </c>
    </row>
    <row r="43" spans="1:6" x14ac:dyDescent="0.2">
      <c r="A43" s="1">
        <v>35977</v>
      </c>
      <c r="B43">
        <v>104367.78079999999</v>
      </c>
      <c r="D43">
        <f t="shared" si="5"/>
        <v>102110.61159583332</v>
      </c>
      <c r="E43">
        <f t="shared" si="3"/>
        <v>102434.84000916666</v>
      </c>
      <c r="F43">
        <f t="shared" si="4"/>
        <v>1.0188699547015485</v>
      </c>
    </row>
    <row r="44" spans="1:6" x14ac:dyDescent="0.2">
      <c r="A44" s="1">
        <v>36008</v>
      </c>
      <c r="B44">
        <v>104077.53260000001</v>
      </c>
      <c r="D44">
        <f t="shared" si="5"/>
        <v>102759.0684225</v>
      </c>
      <c r="E44">
        <f t="shared" si="3"/>
        <v>103106.11386916667</v>
      </c>
      <c r="F44">
        <f t="shared" si="4"/>
        <v>1.0094215434408282</v>
      </c>
    </row>
    <row r="45" spans="1:6" x14ac:dyDescent="0.2">
      <c r="A45" s="1">
        <v>36039</v>
      </c>
      <c r="B45">
        <v>104611.35159999999</v>
      </c>
      <c r="D45">
        <f t="shared" si="5"/>
        <v>103453.15931583334</v>
      </c>
      <c r="E45">
        <f t="shared" si="3"/>
        <v>103805.81328291669</v>
      </c>
      <c r="F45">
        <f t="shared" si="4"/>
        <v>1.0077600501514097</v>
      </c>
    </row>
    <row r="46" spans="1:6" x14ac:dyDescent="0.2">
      <c r="A46" s="1">
        <v>36069</v>
      </c>
      <c r="B46">
        <v>104179.24980000001</v>
      </c>
      <c r="D46">
        <f t="shared" si="5"/>
        <v>104158.46725000003</v>
      </c>
      <c r="E46">
        <f t="shared" si="3"/>
        <v>104505.73393750002</v>
      </c>
      <c r="F46">
        <f t="shared" si="4"/>
        <v>0.99687592129925362</v>
      </c>
    </row>
    <row r="47" spans="1:6" x14ac:dyDescent="0.2">
      <c r="A47" s="1">
        <v>36100</v>
      </c>
      <c r="B47">
        <v>104259.4976</v>
      </c>
      <c r="D47">
        <f t="shared" si="5"/>
        <v>104853.000625</v>
      </c>
      <c r="E47">
        <f t="shared" si="3"/>
        <v>105275.42727499999</v>
      </c>
      <c r="F47">
        <f t="shared" si="4"/>
        <v>0.99034979290707426</v>
      </c>
    </row>
    <row r="48" spans="1:6" x14ac:dyDescent="0.2">
      <c r="A48" s="1">
        <v>36130</v>
      </c>
      <c r="B48">
        <v>104784.92570000001</v>
      </c>
      <c r="D48">
        <f t="shared" si="5"/>
        <v>105697.853925</v>
      </c>
      <c r="E48">
        <f t="shared" si="3"/>
        <v>106132.35117499999</v>
      </c>
      <c r="F48">
        <f t="shared" si="4"/>
        <v>0.98730429072679038</v>
      </c>
    </row>
    <row r="49" spans="1:6" x14ac:dyDescent="0.2">
      <c r="A49" s="1">
        <v>36161</v>
      </c>
      <c r="B49">
        <v>105695.3248</v>
      </c>
      <c r="D49">
        <f t="shared" si="5"/>
        <v>106566.84842499999</v>
      </c>
      <c r="E49">
        <f t="shared" si="3"/>
        <v>107094.5494125</v>
      </c>
      <c r="F49">
        <f t="shared" si="4"/>
        <v>0.98693467949418645</v>
      </c>
    </row>
    <row r="50" spans="1:6" x14ac:dyDescent="0.2">
      <c r="A50" s="1">
        <v>36192</v>
      </c>
      <c r="B50">
        <v>105273.2534</v>
      </c>
      <c r="D50">
        <f t="shared" si="5"/>
        <v>107622.2504</v>
      </c>
      <c r="E50">
        <f t="shared" si="3"/>
        <v>108258.93055</v>
      </c>
      <c r="F50">
        <f t="shared" si="4"/>
        <v>0.97242096208754758</v>
      </c>
    </row>
    <row r="51" spans="1:6" x14ac:dyDescent="0.2">
      <c r="A51" s="1">
        <v>36220</v>
      </c>
      <c r="B51">
        <v>107397.63400000001</v>
      </c>
      <c r="D51">
        <f t="shared" si="5"/>
        <v>108895.6107</v>
      </c>
      <c r="E51">
        <f t="shared" si="3"/>
        <v>109645.58960833334</v>
      </c>
      <c r="F51">
        <f t="shared" si="4"/>
        <v>0.97949798422022005</v>
      </c>
    </row>
    <row r="52" spans="1:6" x14ac:dyDescent="0.2">
      <c r="A52" s="1">
        <v>36251</v>
      </c>
      <c r="B52">
        <v>109621.2203</v>
      </c>
      <c r="D52">
        <f t="shared" si="5"/>
        <v>110395.56851666667</v>
      </c>
      <c r="E52">
        <f t="shared" si="3"/>
        <v>111179.83741666666</v>
      </c>
      <c r="F52">
        <f t="shared" si="4"/>
        <v>0.9859811171442403</v>
      </c>
    </row>
    <row r="53" spans="1:6" x14ac:dyDescent="0.2">
      <c r="A53" s="1">
        <v>36281</v>
      </c>
      <c r="B53">
        <v>111215.70789999999</v>
      </c>
      <c r="D53">
        <f t="shared" si="5"/>
        <v>111964.10631666666</v>
      </c>
      <c r="E53">
        <f t="shared" si="3"/>
        <v>112861.3145375</v>
      </c>
      <c r="F53">
        <f t="shared" si="4"/>
        <v>0.98541921433182289</v>
      </c>
    </row>
    <row r="54" spans="1:6" x14ac:dyDescent="0.2">
      <c r="A54" s="1">
        <v>36312</v>
      </c>
      <c r="B54">
        <v>113318.7026</v>
      </c>
      <c r="D54">
        <f t="shared" si="5"/>
        <v>113758.52275833335</v>
      </c>
      <c r="E54">
        <f t="shared" si="3"/>
        <v>114722.39133750001</v>
      </c>
      <c r="F54">
        <f t="shared" si="4"/>
        <v>0.98776447456215832</v>
      </c>
    </row>
    <row r="55" spans="1:6" x14ac:dyDescent="0.2">
      <c r="A55" s="1">
        <v>36342</v>
      </c>
      <c r="B55">
        <v>117032.6045</v>
      </c>
      <c r="D55">
        <f t="shared" si="5"/>
        <v>115686.25991666668</v>
      </c>
      <c r="E55">
        <f t="shared" si="3"/>
        <v>116716.06351666668</v>
      </c>
      <c r="F55">
        <f t="shared" si="4"/>
        <v>1.002712060138047</v>
      </c>
    </row>
    <row r="56" spans="1:6" x14ac:dyDescent="0.2">
      <c r="A56" s="1">
        <v>36373</v>
      </c>
      <c r="B56">
        <v>119357.85619999999</v>
      </c>
      <c r="D56">
        <f t="shared" si="5"/>
        <v>117745.86711666668</v>
      </c>
      <c r="E56">
        <f t="shared" si="3"/>
        <v>118888.87241666668</v>
      </c>
      <c r="F56">
        <f t="shared" si="4"/>
        <v>1.0039447239577619</v>
      </c>
    </row>
    <row r="57" spans="1:6" x14ac:dyDescent="0.2">
      <c r="A57" s="1">
        <v>36404</v>
      </c>
      <c r="B57">
        <v>122610.84540000001</v>
      </c>
      <c r="D57">
        <f t="shared" si="5"/>
        <v>120031.87771666667</v>
      </c>
      <c r="E57">
        <f t="shared" si="3"/>
        <v>121152.23018333333</v>
      </c>
      <c r="F57">
        <f t="shared" si="4"/>
        <v>1.0120395242783351</v>
      </c>
    </row>
    <row r="58" spans="1:6" x14ac:dyDescent="0.2">
      <c r="A58" s="1">
        <v>36434</v>
      </c>
      <c r="B58">
        <v>123001.7034</v>
      </c>
      <c r="D58">
        <f t="shared" si="5"/>
        <v>122272.58265</v>
      </c>
      <c r="E58">
        <f t="shared" si="3"/>
        <v>123566.29316249999</v>
      </c>
      <c r="F58">
        <f t="shared" si="4"/>
        <v>0.99543087562109267</v>
      </c>
    </row>
    <row r="59" spans="1:6" x14ac:dyDescent="0.2">
      <c r="A59" s="1">
        <v>36465</v>
      </c>
      <c r="B59">
        <v>125792.49490000001</v>
      </c>
      <c r="D59">
        <f t="shared" si="5"/>
        <v>124860.003675</v>
      </c>
      <c r="E59">
        <f t="shared" si="3"/>
        <v>126095.25935000001</v>
      </c>
      <c r="F59">
        <f t="shared" si="4"/>
        <v>0.99759892281787033</v>
      </c>
    </row>
    <row r="60" spans="1:6" x14ac:dyDescent="0.2">
      <c r="A60" s="1">
        <v>36495</v>
      </c>
      <c r="B60">
        <v>127917.77159999999</v>
      </c>
      <c r="D60">
        <f t="shared" si="5"/>
        <v>127330.51502500002</v>
      </c>
      <c r="E60">
        <f t="shared" si="3"/>
        <v>128589.81426666668</v>
      </c>
      <c r="F60">
        <f t="shared" si="4"/>
        <v>0.99477374883462366</v>
      </c>
    </row>
    <row r="61" spans="1:6" x14ac:dyDescent="0.2">
      <c r="A61" s="1">
        <v>36526</v>
      </c>
      <c r="B61">
        <v>130410.6112</v>
      </c>
      <c r="D61">
        <f t="shared" si="5"/>
        <v>129849.11350833335</v>
      </c>
      <c r="E61">
        <f t="shared" si="3"/>
        <v>131065.59689583335</v>
      </c>
      <c r="F61">
        <f t="shared" si="4"/>
        <v>0.99500261158270298</v>
      </c>
    </row>
    <row r="62" spans="1:6" x14ac:dyDescent="0.2">
      <c r="A62" s="1">
        <v>36557</v>
      </c>
      <c r="B62">
        <v>132705.3806</v>
      </c>
      <c r="D62">
        <f t="shared" si="5"/>
        <v>132282.08028333334</v>
      </c>
      <c r="E62">
        <f t="shared" si="3"/>
        <v>133445.68059166666</v>
      </c>
      <c r="F62">
        <f t="shared" si="4"/>
        <v>0.99445242447425541</v>
      </c>
    </row>
    <row r="63" spans="1:6" x14ac:dyDescent="0.2">
      <c r="A63" s="1">
        <v>36586</v>
      </c>
      <c r="B63">
        <v>134286.0932</v>
      </c>
      <c r="D63">
        <f t="shared" si="5"/>
        <v>134609.28089999998</v>
      </c>
      <c r="E63">
        <f t="shared" si="3"/>
        <v>135638.68066666665</v>
      </c>
      <c r="F63">
        <f t="shared" si="4"/>
        <v>0.99002801074134117</v>
      </c>
    </row>
    <row r="64" spans="1:6" x14ac:dyDescent="0.2">
      <c r="A64" s="1">
        <v>36617</v>
      </c>
      <c r="B64">
        <v>140670.2726</v>
      </c>
      <c r="D64">
        <f t="shared" si="5"/>
        <v>136668.08043333332</v>
      </c>
      <c r="E64">
        <f t="shared" si="3"/>
        <v>137610.75750833331</v>
      </c>
      <c r="F64">
        <f t="shared" si="4"/>
        <v>1.0222331098750141</v>
      </c>
    </row>
    <row r="65" spans="1:6" x14ac:dyDescent="0.2">
      <c r="A65" s="1">
        <v>36647</v>
      </c>
      <c r="B65">
        <v>140861.84409999999</v>
      </c>
      <c r="D65">
        <f t="shared" si="5"/>
        <v>138553.43458333332</v>
      </c>
      <c r="E65">
        <f t="shared" si="3"/>
        <v>139464.84417499998</v>
      </c>
      <c r="F65">
        <f t="shared" si="4"/>
        <v>1.0100168607598849</v>
      </c>
    </row>
    <row r="66" spans="1:6" x14ac:dyDescent="0.2">
      <c r="A66" s="1">
        <v>36678</v>
      </c>
      <c r="B66">
        <v>143541.88440000001</v>
      </c>
      <c r="D66">
        <f t="shared" si="5"/>
        <v>140376.25376666666</v>
      </c>
      <c r="E66">
        <f t="shared" si="3"/>
        <v>141191.47350833332</v>
      </c>
      <c r="F66">
        <f t="shared" si="4"/>
        <v>1.0166469747305809</v>
      </c>
    </row>
    <row r="67" spans="1:6" x14ac:dyDescent="0.2">
      <c r="A67" s="1">
        <v>36708</v>
      </c>
      <c r="B67">
        <v>146228.2058</v>
      </c>
      <c r="D67">
        <f t="shared" si="5"/>
        <v>142006.69324999998</v>
      </c>
      <c r="E67">
        <f t="shared" si="3"/>
        <v>142803.88694166666</v>
      </c>
      <c r="F67">
        <f t="shared" si="4"/>
        <v>1.0239791712373496</v>
      </c>
    </row>
    <row r="68" spans="1:6" x14ac:dyDescent="0.2">
      <c r="A68" s="1">
        <v>36739</v>
      </c>
      <c r="B68">
        <v>147284.26360000001</v>
      </c>
      <c r="D68">
        <f t="shared" si="5"/>
        <v>143601.08063333333</v>
      </c>
      <c r="E68">
        <f t="shared" si="3"/>
        <v>144312.37052499998</v>
      </c>
      <c r="F68">
        <f t="shared" si="4"/>
        <v>1.020593474171261</v>
      </c>
    </row>
    <row r="69" spans="1:6" x14ac:dyDescent="0.2">
      <c r="A69" s="1">
        <v>36770</v>
      </c>
      <c r="B69">
        <v>147316.43979999999</v>
      </c>
      <c r="D69">
        <f t="shared" si="5"/>
        <v>145023.66041666665</v>
      </c>
      <c r="E69">
        <f t="shared" si="3"/>
        <v>145717.62954583333</v>
      </c>
      <c r="F69">
        <f t="shared" si="4"/>
        <v>1.0109719754510813</v>
      </c>
    </row>
    <row r="70" spans="1:6" x14ac:dyDescent="0.2">
      <c r="A70" s="1">
        <v>36800</v>
      </c>
      <c r="B70">
        <v>145625.95319999999</v>
      </c>
      <c r="D70">
        <f t="shared" si="5"/>
        <v>146411.59867499999</v>
      </c>
      <c r="E70">
        <f t="shared" si="3"/>
        <v>146919.73232083331</v>
      </c>
      <c r="F70">
        <f t="shared" si="4"/>
        <v>0.99119397306001034</v>
      </c>
    </row>
    <row r="71" spans="1:6" x14ac:dyDescent="0.2">
      <c r="A71" s="1">
        <v>36831</v>
      </c>
      <c r="B71">
        <v>147666.32509999999</v>
      </c>
      <c r="D71">
        <f t="shared" si="5"/>
        <v>147427.86596666666</v>
      </c>
      <c r="E71">
        <f t="shared" si="3"/>
        <v>148106.7879125</v>
      </c>
      <c r="F71">
        <f t="shared" si="4"/>
        <v>0.99702604574234477</v>
      </c>
    </row>
    <row r="72" spans="1:6" x14ac:dyDescent="0.2">
      <c r="A72" s="1">
        <v>36861</v>
      </c>
      <c r="B72">
        <v>147483.0454</v>
      </c>
      <c r="D72">
        <f t="shared" si="5"/>
        <v>148785.70985833334</v>
      </c>
      <c r="E72">
        <f t="shared" si="3"/>
        <v>149419.80538749998</v>
      </c>
      <c r="F72">
        <f t="shared" si="4"/>
        <v>0.9870381307051147</v>
      </c>
    </row>
    <row r="73" spans="1:6" x14ac:dyDescent="0.2">
      <c r="A73" s="1">
        <v>36892</v>
      </c>
      <c r="B73">
        <v>149543.2598</v>
      </c>
      <c r="D73">
        <f t="shared" si="5"/>
        <v>150053.90091666664</v>
      </c>
      <c r="E73">
        <f t="shared" si="3"/>
        <v>150674.48725416666</v>
      </c>
      <c r="F73">
        <f t="shared" si="4"/>
        <v>0.99249224288211157</v>
      </c>
    </row>
    <row r="74" spans="1:6" x14ac:dyDescent="0.2">
      <c r="A74" s="1">
        <v>36923</v>
      </c>
      <c r="B74">
        <v>149776.33799999999</v>
      </c>
      <c r="D74">
        <f t="shared" si="5"/>
        <v>151295.07359166667</v>
      </c>
      <c r="E74">
        <f t="shared" si="3"/>
        <v>152017.74427916668</v>
      </c>
      <c r="F74">
        <f t="shared" si="4"/>
        <v>0.98525562729670191</v>
      </c>
    </row>
    <row r="75" spans="1:6" x14ac:dyDescent="0.2">
      <c r="A75" s="1">
        <v>36951</v>
      </c>
      <c r="B75">
        <v>150941.3523</v>
      </c>
      <c r="D75">
        <f t="shared" si="5"/>
        <v>152740.41496666666</v>
      </c>
      <c r="E75">
        <f t="shared" si="3"/>
        <v>153469.74445</v>
      </c>
      <c r="F75">
        <f t="shared" si="4"/>
        <v>0.98352514263276336</v>
      </c>
    </row>
    <row r="76" spans="1:6" x14ac:dyDescent="0.2">
      <c r="A76" s="1">
        <v>36982</v>
      </c>
      <c r="B76">
        <v>152865.48009999999</v>
      </c>
      <c r="D76">
        <f t="shared" si="5"/>
        <v>154199.0739333333</v>
      </c>
      <c r="E76">
        <f t="shared" si="3"/>
        <v>155055.88222083333</v>
      </c>
      <c r="F76">
        <f t="shared" si="4"/>
        <v>0.98587346645957141</v>
      </c>
    </row>
    <row r="77" spans="1:6" x14ac:dyDescent="0.2">
      <c r="A77" s="1">
        <v>37012</v>
      </c>
      <c r="B77">
        <v>157155.97080000001</v>
      </c>
      <c r="D77">
        <f t="shared" si="5"/>
        <v>155912.69050833333</v>
      </c>
      <c r="E77">
        <f t="shared" si="3"/>
        <v>156727.17029166664</v>
      </c>
      <c r="F77">
        <f t="shared" si="4"/>
        <v>1.0027359679086618</v>
      </c>
    </row>
    <row r="78" spans="1:6" x14ac:dyDescent="0.2">
      <c r="A78" s="1">
        <v>37043</v>
      </c>
      <c r="B78">
        <v>158760.1771</v>
      </c>
      <c r="D78">
        <f t="shared" si="5"/>
        <v>157541.65007499998</v>
      </c>
      <c r="E78">
        <f t="shared" si="3"/>
        <v>158383.72116666666</v>
      </c>
      <c r="F78">
        <f t="shared" si="4"/>
        <v>1.0023768600116245</v>
      </c>
    </row>
    <row r="79" spans="1:6" x14ac:dyDescent="0.2">
      <c r="A79" s="1">
        <v>37073</v>
      </c>
      <c r="B79">
        <v>161122.27789999999</v>
      </c>
      <c r="D79">
        <f t="shared" si="5"/>
        <v>159225.79225833336</v>
      </c>
      <c r="E79">
        <f t="shared" si="3"/>
        <v>160071.51740000001</v>
      </c>
      <c r="F79">
        <f t="shared" si="4"/>
        <v>1.0065643189810856</v>
      </c>
    </row>
    <row r="80" spans="1:6" x14ac:dyDescent="0.2">
      <c r="A80" s="1">
        <v>37104</v>
      </c>
      <c r="B80">
        <v>164628.36009999999</v>
      </c>
      <c r="D80">
        <f t="shared" si="5"/>
        <v>160917.2425416667</v>
      </c>
      <c r="E80">
        <f t="shared" ref="E80:E143" si="6">(D80+D81)/2</f>
        <v>161780.79369583336</v>
      </c>
      <c r="F80">
        <f t="shared" ref="F80:F143" si="7">B80/E80</f>
        <v>1.0176013872791376</v>
      </c>
    </row>
    <row r="81" spans="1:6" x14ac:dyDescent="0.2">
      <c r="A81" s="1">
        <v>37135</v>
      </c>
      <c r="B81">
        <v>164820.3474</v>
      </c>
      <c r="D81">
        <f t="shared" si="5"/>
        <v>162644.34485000002</v>
      </c>
      <c r="E81">
        <f t="shared" si="6"/>
        <v>163552.99503750002</v>
      </c>
      <c r="F81">
        <f t="shared" si="7"/>
        <v>1.0077488789625002</v>
      </c>
    </row>
    <row r="82" spans="1:6" x14ac:dyDescent="0.2">
      <c r="A82" s="1">
        <v>37165</v>
      </c>
      <c r="B82">
        <v>166189.35209999999</v>
      </c>
      <c r="D82">
        <f t="shared" si="5"/>
        <v>164461.64522500001</v>
      </c>
      <c r="E82">
        <f t="shared" si="6"/>
        <v>165517.98027500001</v>
      </c>
      <c r="F82">
        <f t="shared" si="7"/>
        <v>1.0040561866685693</v>
      </c>
    </row>
    <row r="83" spans="1:6" x14ac:dyDescent="0.2">
      <c r="A83" s="1">
        <v>37196</v>
      </c>
      <c r="B83">
        <v>167213.83989999999</v>
      </c>
      <c r="D83">
        <f t="shared" si="5"/>
        <v>166574.315325</v>
      </c>
      <c r="E83">
        <f t="shared" si="6"/>
        <v>167643.0357375</v>
      </c>
      <c r="F83">
        <f t="shared" si="7"/>
        <v>0.99743982304059409</v>
      </c>
    </row>
    <row r="84" spans="1:6" x14ac:dyDescent="0.2">
      <c r="A84" s="1">
        <v>37226</v>
      </c>
      <c r="B84">
        <v>167692.75159999999</v>
      </c>
      <c r="D84">
        <f t="shared" si="5"/>
        <v>168711.75615</v>
      </c>
      <c r="E84">
        <f t="shared" si="6"/>
        <v>169848.34557916666</v>
      </c>
      <c r="F84">
        <f t="shared" si="7"/>
        <v>0.98730871371271645</v>
      </c>
    </row>
    <row r="85" spans="1:6" x14ac:dyDescent="0.2">
      <c r="A85" s="1">
        <v>37257</v>
      </c>
      <c r="B85">
        <v>169840.66320000001</v>
      </c>
      <c r="D85">
        <f t="shared" si="5"/>
        <v>170984.93500833333</v>
      </c>
      <c r="E85">
        <f t="shared" si="6"/>
        <v>172236.59794166667</v>
      </c>
      <c r="F85">
        <f t="shared" si="7"/>
        <v>0.98608928200916901</v>
      </c>
    </row>
    <row r="86" spans="1:6" x14ac:dyDescent="0.2">
      <c r="A86" s="1">
        <v>37288</v>
      </c>
      <c r="B86">
        <v>170501.56570000001</v>
      </c>
      <c r="D86">
        <f t="shared" si="5"/>
        <v>173488.26087500001</v>
      </c>
      <c r="E86">
        <f t="shared" si="6"/>
        <v>174767.62586666667</v>
      </c>
      <c r="F86">
        <f t="shared" si="7"/>
        <v>0.975590100594939</v>
      </c>
    </row>
    <row r="87" spans="1:6" x14ac:dyDescent="0.2">
      <c r="A87" s="1">
        <v>37316</v>
      </c>
      <c r="B87">
        <v>172748.95680000001</v>
      </c>
      <c r="D87">
        <f t="shared" si="5"/>
        <v>176046.9908583333</v>
      </c>
      <c r="E87">
        <f t="shared" si="6"/>
        <v>177389.67840833333</v>
      </c>
      <c r="F87">
        <f t="shared" si="7"/>
        <v>0.97383882957580636</v>
      </c>
    </row>
    <row r="88" spans="1:6" x14ac:dyDescent="0.2">
      <c r="A88" s="1">
        <v>37347</v>
      </c>
      <c r="B88">
        <v>178217.52129999999</v>
      </c>
      <c r="D88">
        <f t="shared" si="5"/>
        <v>178732.36595833334</v>
      </c>
      <c r="E88">
        <f t="shared" si="6"/>
        <v>180103.32502500003</v>
      </c>
      <c r="F88">
        <f t="shared" si="7"/>
        <v>0.98952932309973585</v>
      </c>
    </row>
    <row r="89" spans="1:6" x14ac:dyDescent="0.2">
      <c r="A89" s="1">
        <v>37377</v>
      </c>
      <c r="B89">
        <v>182805.26070000001</v>
      </c>
      <c r="D89">
        <f t="shared" si="5"/>
        <v>181474.28409166669</v>
      </c>
      <c r="E89">
        <f t="shared" si="6"/>
        <v>182945.65671250003</v>
      </c>
      <c r="F89">
        <f t="shared" si="7"/>
        <v>0.99923258078369881</v>
      </c>
    </row>
    <row r="90" spans="1:6" x14ac:dyDescent="0.2">
      <c r="A90" s="1">
        <v>37408</v>
      </c>
      <c r="B90">
        <v>186038.32339999999</v>
      </c>
      <c r="D90">
        <f t="shared" si="5"/>
        <v>184417.02933333334</v>
      </c>
      <c r="E90">
        <f t="shared" si="6"/>
        <v>185906.39162916667</v>
      </c>
      <c r="F90">
        <f t="shared" si="7"/>
        <v>1.0007096677509426</v>
      </c>
    </row>
    <row r="91" spans="1:6" x14ac:dyDescent="0.2">
      <c r="A91" s="1">
        <v>37438</v>
      </c>
      <c r="B91">
        <v>191162.18830000001</v>
      </c>
      <c r="D91">
        <f t="shared" si="5"/>
        <v>187395.753925</v>
      </c>
      <c r="E91">
        <f t="shared" si="6"/>
        <v>188950.82379166665</v>
      </c>
      <c r="F91">
        <f t="shared" si="7"/>
        <v>1.0117033864365237</v>
      </c>
    </row>
    <row r="92" spans="1:6" x14ac:dyDescent="0.2">
      <c r="A92" s="1">
        <v>37469</v>
      </c>
      <c r="B92">
        <v>195333.11989999999</v>
      </c>
      <c r="D92">
        <f t="shared" si="5"/>
        <v>190505.89365833331</v>
      </c>
      <c r="E92">
        <f t="shared" si="6"/>
        <v>192004.33766666666</v>
      </c>
      <c r="F92">
        <f t="shared" si="7"/>
        <v>1.0173370157871764</v>
      </c>
    </row>
    <row r="93" spans="1:6" x14ac:dyDescent="0.2">
      <c r="A93" s="1">
        <v>37500</v>
      </c>
      <c r="B93">
        <v>197044.8486</v>
      </c>
      <c r="D93">
        <f t="shared" si="5"/>
        <v>193502.78167499998</v>
      </c>
      <c r="E93">
        <f t="shared" si="6"/>
        <v>194870.45482499996</v>
      </c>
      <c r="F93">
        <f t="shared" si="7"/>
        <v>1.0111581500487219</v>
      </c>
    </row>
    <row r="94" spans="1:6" x14ac:dyDescent="0.2">
      <c r="A94" s="1">
        <v>37530</v>
      </c>
      <c r="B94">
        <v>199092.36970000001</v>
      </c>
      <c r="D94">
        <f t="shared" si="5"/>
        <v>196238.12797499998</v>
      </c>
      <c r="E94">
        <f t="shared" si="6"/>
        <v>197477.12123333331</v>
      </c>
      <c r="F94">
        <f t="shared" si="7"/>
        <v>1.0081794207682326</v>
      </c>
    </row>
    <row r="95" spans="1:6" x14ac:dyDescent="0.2">
      <c r="A95" s="1">
        <v>37561</v>
      </c>
      <c r="B95">
        <v>202526.78279999999</v>
      </c>
      <c r="D95">
        <f t="shared" si="5"/>
        <v>198716.11449166667</v>
      </c>
      <c r="E95">
        <f t="shared" si="6"/>
        <v>199873.50209999998</v>
      </c>
      <c r="F95">
        <f t="shared" si="7"/>
        <v>1.0132747996714069</v>
      </c>
    </row>
    <row r="96" spans="1:6" x14ac:dyDescent="0.2">
      <c r="A96" s="1">
        <v>37591</v>
      </c>
      <c r="B96">
        <v>203437.4467</v>
      </c>
      <c r="D96">
        <f t="shared" si="5"/>
        <v>201030.88970833333</v>
      </c>
      <c r="E96">
        <f t="shared" si="6"/>
        <v>201985.15866666666</v>
      </c>
      <c r="F96">
        <f t="shared" si="7"/>
        <v>1.0071900729881349</v>
      </c>
    </row>
    <row r="97" spans="1:6" x14ac:dyDescent="0.2">
      <c r="A97" s="1">
        <v>37622</v>
      </c>
      <c r="B97">
        <v>207162.34</v>
      </c>
      <c r="D97">
        <f t="shared" si="5"/>
        <v>202939.42762500001</v>
      </c>
      <c r="E97">
        <f t="shared" si="6"/>
        <v>203882.9387</v>
      </c>
      <c r="F97">
        <f t="shared" si="7"/>
        <v>1.0160847264656383</v>
      </c>
    </row>
    <row r="98" spans="1:6" x14ac:dyDescent="0.2">
      <c r="A98" s="1">
        <v>37653</v>
      </c>
      <c r="B98">
        <v>206464.2219</v>
      </c>
      <c r="D98">
        <f t="shared" ref="D98:D161" si="8">SUM(B92:B103)/12</f>
        <v>204826.44977500002</v>
      </c>
      <c r="E98">
        <f t="shared" si="6"/>
        <v>205549.74340416666</v>
      </c>
      <c r="F98">
        <f t="shared" si="7"/>
        <v>1.0044489400993084</v>
      </c>
    </row>
    <row r="99" spans="1:6" x14ac:dyDescent="0.2">
      <c r="A99" s="1">
        <v>37681</v>
      </c>
      <c r="B99">
        <v>205573.11240000001</v>
      </c>
      <c r="D99">
        <f t="shared" si="8"/>
        <v>206273.03703333333</v>
      </c>
      <c r="E99">
        <f t="shared" si="6"/>
        <v>206933.69627083332</v>
      </c>
      <c r="F99">
        <f t="shared" si="7"/>
        <v>0.99342502504254993</v>
      </c>
    </row>
    <row r="100" spans="1:6" x14ac:dyDescent="0.2">
      <c r="A100" s="1">
        <v>37712</v>
      </c>
      <c r="B100">
        <v>207953.35949999999</v>
      </c>
      <c r="D100">
        <f t="shared" si="8"/>
        <v>207594.3555083333</v>
      </c>
      <c r="E100">
        <f t="shared" si="6"/>
        <v>208240.83236666664</v>
      </c>
      <c r="F100">
        <f t="shared" si="7"/>
        <v>0.99861951729927556</v>
      </c>
    </row>
    <row r="101" spans="1:6" x14ac:dyDescent="0.2">
      <c r="A101" s="1">
        <v>37742</v>
      </c>
      <c r="B101">
        <v>210582.56330000001</v>
      </c>
      <c r="D101">
        <f t="shared" si="8"/>
        <v>208887.309225</v>
      </c>
      <c r="E101">
        <f t="shared" si="6"/>
        <v>209430.19996666667</v>
      </c>
      <c r="F101">
        <f t="shared" si="7"/>
        <v>1.0055023742207034</v>
      </c>
    </row>
    <row r="102" spans="1:6" x14ac:dyDescent="0.2">
      <c r="A102" s="1">
        <v>37773</v>
      </c>
      <c r="B102">
        <v>208940.77840000001</v>
      </c>
      <c r="D102">
        <f t="shared" si="8"/>
        <v>209973.09070833333</v>
      </c>
      <c r="E102">
        <f t="shared" si="6"/>
        <v>210537.00615416668</v>
      </c>
      <c r="F102">
        <f t="shared" si="7"/>
        <v>0.99241830316045332</v>
      </c>
    </row>
    <row r="103" spans="1:6" x14ac:dyDescent="0.2">
      <c r="A103" s="1">
        <v>37803</v>
      </c>
      <c r="B103">
        <v>213806.4541</v>
      </c>
      <c r="D103">
        <f t="shared" si="8"/>
        <v>211100.92160000003</v>
      </c>
      <c r="E103">
        <f t="shared" si="6"/>
        <v>211588.13482916667</v>
      </c>
      <c r="F103">
        <f t="shared" si="7"/>
        <v>1.0104841383125021</v>
      </c>
    </row>
    <row r="104" spans="1:6" x14ac:dyDescent="0.2">
      <c r="A104" s="1">
        <v>37834</v>
      </c>
      <c r="B104">
        <v>212692.16699999999</v>
      </c>
      <c r="D104">
        <f t="shared" si="8"/>
        <v>212075.3480583333</v>
      </c>
      <c r="E104">
        <f t="shared" si="6"/>
        <v>212631.15574166665</v>
      </c>
      <c r="F104">
        <f t="shared" si="7"/>
        <v>1.0002869347068191</v>
      </c>
    </row>
    <row r="105" spans="1:6" x14ac:dyDescent="0.2">
      <c r="A105" s="1">
        <v>37865</v>
      </c>
      <c r="B105">
        <v>212900.6703</v>
      </c>
      <c r="D105">
        <f t="shared" si="8"/>
        <v>213186.96342499999</v>
      </c>
      <c r="E105">
        <f t="shared" si="6"/>
        <v>213843.24016666666</v>
      </c>
      <c r="F105">
        <f t="shared" si="7"/>
        <v>0.99559223912838191</v>
      </c>
    </row>
    <row r="106" spans="1:6" x14ac:dyDescent="0.2">
      <c r="A106" s="1">
        <v>37895</v>
      </c>
      <c r="B106">
        <v>214607.8143</v>
      </c>
      <c r="D106">
        <f t="shared" si="8"/>
        <v>214499.51690833332</v>
      </c>
      <c r="E106">
        <f t="shared" si="6"/>
        <v>215245.74016249998</v>
      </c>
      <c r="F106">
        <f t="shared" si="7"/>
        <v>0.99703629041848463</v>
      </c>
    </row>
    <row r="107" spans="1:6" x14ac:dyDescent="0.2">
      <c r="A107" s="1">
        <v>37926</v>
      </c>
      <c r="B107">
        <v>215556.1606</v>
      </c>
      <c r="D107">
        <f t="shared" si="8"/>
        <v>215991.96341666664</v>
      </c>
      <c r="E107">
        <f t="shared" si="6"/>
        <v>216689.78638333332</v>
      </c>
      <c r="F107">
        <f t="shared" si="7"/>
        <v>0.9947684392409345</v>
      </c>
    </row>
    <row r="108" spans="1:6" x14ac:dyDescent="0.2">
      <c r="A108" s="1">
        <v>37956</v>
      </c>
      <c r="B108">
        <v>216971.41740000001</v>
      </c>
      <c r="D108">
        <f t="shared" si="8"/>
        <v>217387.60935000001</v>
      </c>
      <c r="E108">
        <f t="shared" si="6"/>
        <v>218271.59025416669</v>
      </c>
      <c r="F108">
        <f t="shared" si="7"/>
        <v>0.99404332532395678</v>
      </c>
    </row>
    <row r="109" spans="1:6" x14ac:dyDescent="0.2">
      <c r="A109" s="1">
        <v>37987</v>
      </c>
      <c r="B109">
        <v>218855.45749999999</v>
      </c>
      <c r="D109">
        <f t="shared" si="8"/>
        <v>219155.57115833333</v>
      </c>
      <c r="E109">
        <f t="shared" si="6"/>
        <v>219991.83789583336</v>
      </c>
      <c r="F109">
        <f t="shared" si="7"/>
        <v>0.99483444291978029</v>
      </c>
    </row>
    <row r="110" spans="1:6" x14ac:dyDescent="0.2">
      <c r="A110" s="1">
        <v>38018</v>
      </c>
      <c r="B110">
        <v>219803.60630000001</v>
      </c>
      <c r="D110">
        <f t="shared" si="8"/>
        <v>220828.10463333337</v>
      </c>
      <c r="E110">
        <f t="shared" si="6"/>
        <v>221750.74459166671</v>
      </c>
      <c r="F110">
        <f t="shared" si="7"/>
        <v>0.99121924801085937</v>
      </c>
    </row>
    <row r="111" spans="1:6" x14ac:dyDescent="0.2">
      <c r="A111" s="1">
        <v>38047</v>
      </c>
      <c r="B111">
        <v>221323.7542</v>
      </c>
      <c r="D111">
        <f t="shared" si="8"/>
        <v>222673.38455000005</v>
      </c>
      <c r="E111">
        <f t="shared" si="6"/>
        <v>223558.09103333339</v>
      </c>
      <c r="F111">
        <f t="shared" si="7"/>
        <v>0.99000556489364433</v>
      </c>
    </row>
    <row r="112" spans="1:6" x14ac:dyDescent="0.2">
      <c r="A112" s="1">
        <v>38078</v>
      </c>
      <c r="B112">
        <v>225862.7176</v>
      </c>
      <c r="D112">
        <f t="shared" si="8"/>
        <v>224442.7975166667</v>
      </c>
      <c r="E112">
        <f t="shared" si="6"/>
        <v>225179.43325416668</v>
      </c>
      <c r="F112">
        <f t="shared" si="7"/>
        <v>1.0030343994385227</v>
      </c>
    </row>
    <row r="113" spans="1:6" x14ac:dyDescent="0.2">
      <c r="A113" s="1">
        <v>38108</v>
      </c>
      <c r="B113">
        <v>227330.31450000001</v>
      </c>
      <c r="D113">
        <f t="shared" si="8"/>
        <v>225916.06899166669</v>
      </c>
      <c r="E113">
        <f t="shared" si="6"/>
        <v>226714.48817083336</v>
      </c>
      <c r="F113">
        <f t="shared" si="7"/>
        <v>1.0027163077848937</v>
      </c>
    </row>
    <row r="114" spans="1:6" x14ac:dyDescent="0.2">
      <c r="A114" s="1">
        <v>38139</v>
      </c>
      <c r="B114">
        <v>230156.32010000001</v>
      </c>
      <c r="D114">
        <f t="shared" si="8"/>
        <v>227512.90735000002</v>
      </c>
      <c r="E114">
        <f t="shared" si="6"/>
        <v>228063.47193333335</v>
      </c>
      <c r="F114">
        <f t="shared" si="7"/>
        <v>1.0091766039906576</v>
      </c>
    </row>
    <row r="115" spans="1:6" x14ac:dyDescent="0.2">
      <c r="A115" s="1">
        <v>38169</v>
      </c>
      <c r="B115">
        <v>233876.85579999999</v>
      </c>
      <c r="D115">
        <f t="shared" si="8"/>
        <v>228614.03651666667</v>
      </c>
      <c r="E115">
        <f t="shared" si="6"/>
        <v>229179.31581250002</v>
      </c>
      <c r="F115">
        <f t="shared" si="7"/>
        <v>1.020497224938673</v>
      </c>
    </row>
    <row r="116" spans="1:6" x14ac:dyDescent="0.2">
      <c r="A116" s="1">
        <v>38200</v>
      </c>
      <c r="B116">
        <v>234835.52600000001</v>
      </c>
      <c r="D116">
        <f t="shared" si="8"/>
        <v>229744.59510833336</v>
      </c>
      <c r="E116">
        <f t="shared" si="6"/>
        <v>230224.49071666668</v>
      </c>
      <c r="F116">
        <f t="shared" si="7"/>
        <v>1.0200284308110732</v>
      </c>
    </row>
    <row r="117" spans="1:6" x14ac:dyDescent="0.2">
      <c r="A117" s="1">
        <v>38231</v>
      </c>
      <c r="B117">
        <v>234133.62590000001</v>
      </c>
      <c r="D117">
        <f t="shared" si="8"/>
        <v>230704.386325</v>
      </c>
      <c r="E117">
        <f t="shared" si="6"/>
        <v>231118.5298625</v>
      </c>
      <c r="F117">
        <f t="shared" si="7"/>
        <v>1.0130456698530135</v>
      </c>
    </row>
    <row r="118" spans="1:6" x14ac:dyDescent="0.2">
      <c r="A118" s="1">
        <v>38261</v>
      </c>
      <c r="B118">
        <v>232287.07199999999</v>
      </c>
      <c r="D118">
        <f t="shared" si="8"/>
        <v>231532.6734</v>
      </c>
      <c r="E118">
        <f t="shared" si="6"/>
        <v>231928.69538333334</v>
      </c>
      <c r="F118">
        <f t="shared" si="7"/>
        <v>1.0015452017098372</v>
      </c>
    </row>
    <row r="119" spans="1:6" x14ac:dyDescent="0.2">
      <c r="A119" s="1">
        <v>38292</v>
      </c>
      <c r="B119">
        <v>234718.22089999999</v>
      </c>
      <c r="D119">
        <f t="shared" si="8"/>
        <v>232324.71736666668</v>
      </c>
      <c r="E119">
        <f t="shared" si="6"/>
        <v>232672.83604583333</v>
      </c>
      <c r="F119">
        <f t="shared" si="7"/>
        <v>1.0087908192848252</v>
      </c>
    </row>
    <row r="120" spans="1:6" x14ac:dyDescent="0.2">
      <c r="A120" s="1">
        <v>38322</v>
      </c>
      <c r="B120">
        <v>230184.96739999999</v>
      </c>
      <c r="D120">
        <f t="shared" si="8"/>
        <v>233020.95472499999</v>
      </c>
      <c r="E120">
        <f t="shared" si="6"/>
        <v>233260.22612499999</v>
      </c>
      <c r="F120">
        <f t="shared" si="7"/>
        <v>0.98681618904308177</v>
      </c>
    </row>
    <row r="121" spans="1:6" x14ac:dyDescent="0.2">
      <c r="A121" s="1">
        <v>38353</v>
      </c>
      <c r="B121">
        <v>232422.1606</v>
      </c>
      <c r="D121">
        <f t="shared" si="8"/>
        <v>233499.49752499998</v>
      </c>
      <c r="E121">
        <f t="shared" si="6"/>
        <v>233665.945725</v>
      </c>
      <c r="F121">
        <f t="shared" si="7"/>
        <v>0.99467708004629907</v>
      </c>
    </row>
    <row r="122" spans="1:6" x14ac:dyDescent="0.2">
      <c r="A122" s="1">
        <v>38384</v>
      </c>
      <c r="B122">
        <v>231321.10089999999</v>
      </c>
      <c r="D122">
        <f t="shared" si="8"/>
        <v>233832.39392500001</v>
      </c>
      <c r="E122">
        <f t="shared" si="6"/>
        <v>233963.04304166665</v>
      </c>
      <c r="F122">
        <f t="shared" si="7"/>
        <v>0.98870786553585666</v>
      </c>
    </row>
    <row r="123" spans="1:6" x14ac:dyDescent="0.2">
      <c r="A123" s="1">
        <v>38412</v>
      </c>
      <c r="B123">
        <v>231263.1991</v>
      </c>
      <c r="D123">
        <f t="shared" si="8"/>
        <v>234093.69215833329</v>
      </c>
      <c r="E123">
        <f t="shared" si="6"/>
        <v>234209.60454583331</v>
      </c>
      <c r="F123">
        <f t="shared" si="7"/>
        <v>0.98741979240541045</v>
      </c>
    </row>
    <row r="124" spans="1:6" x14ac:dyDescent="0.2">
      <c r="A124" s="1">
        <v>38443</v>
      </c>
      <c r="B124">
        <v>235367.2452</v>
      </c>
      <c r="D124">
        <f t="shared" si="8"/>
        <v>234325.51693333336</v>
      </c>
      <c r="E124">
        <f t="shared" si="6"/>
        <v>234409.30000000005</v>
      </c>
      <c r="F124">
        <f t="shared" si="7"/>
        <v>1.004086634787954</v>
      </c>
    </row>
    <row r="125" spans="1:6" x14ac:dyDescent="0.2">
      <c r="A125" s="1">
        <v>38473</v>
      </c>
      <c r="B125">
        <v>235685.16279999999</v>
      </c>
      <c r="D125">
        <f t="shared" si="8"/>
        <v>234493.0830666667</v>
      </c>
      <c r="E125">
        <f t="shared" si="6"/>
        <v>234569.85587500004</v>
      </c>
      <c r="F125">
        <f t="shared" si="7"/>
        <v>1.0047546899018187</v>
      </c>
    </row>
    <row r="126" spans="1:6" x14ac:dyDescent="0.2">
      <c r="A126" s="1">
        <v>38504</v>
      </c>
      <c r="B126">
        <v>235898.83369999999</v>
      </c>
      <c r="D126">
        <f t="shared" si="8"/>
        <v>234646.62868333337</v>
      </c>
      <c r="E126">
        <f t="shared" si="6"/>
        <v>234987.94890833338</v>
      </c>
      <c r="F126">
        <f t="shared" si="7"/>
        <v>1.003876304278148</v>
      </c>
    </row>
    <row r="127" spans="1:6" x14ac:dyDescent="0.2">
      <c r="A127" s="1">
        <v>38534</v>
      </c>
      <c r="B127">
        <v>237871.61259999999</v>
      </c>
      <c r="D127">
        <f t="shared" si="8"/>
        <v>235329.26913333335</v>
      </c>
      <c r="E127">
        <f t="shared" si="6"/>
        <v>235638.57622916671</v>
      </c>
      <c r="F127">
        <f t="shared" si="7"/>
        <v>1.009476531417596</v>
      </c>
    </row>
    <row r="128" spans="1:6" x14ac:dyDescent="0.2">
      <c r="A128" s="1">
        <v>38565</v>
      </c>
      <c r="B128">
        <v>237971.1048</v>
      </c>
      <c r="D128">
        <f t="shared" si="8"/>
        <v>235947.88332500003</v>
      </c>
      <c r="E128">
        <f t="shared" si="6"/>
        <v>236272.62797500001</v>
      </c>
      <c r="F128">
        <f t="shared" si="7"/>
        <v>1.0071886313685887</v>
      </c>
    </row>
    <row r="129" spans="1:6" x14ac:dyDescent="0.2">
      <c r="A129" s="1">
        <v>38596</v>
      </c>
      <c r="B129">
        <v>236915.5232</v>
      </c>
      <c r="D129">
        <f t="shared" si="8"/>
        <v>236597.37262499999</v>
      </c>
      <c r="E129">
        <f t="shared" si="6"/>
        <v>237018.91980833333</v>
      </c>
      <c r="F129">
        <f t="shared" si="7"/>
        <v>0.99956376221604193</v>
      </c>
    </row>
    <row r="130" spans="1:6" x14ac:dyDescent="0.2">
      <c r="A130" s="1">
        <v>38626</v>
      </c>
      <c r="B130">
        <v>234297.86559999999</v>
      </c>
      <c r="D130">
        <f t="shared" si="8"/>
        <v>237440.46699166668</v>
      </c>
      <c r="E130">
        <f t="shared" si="6"/>
        <v>237861.59907916666</v>
      </c>
      <c r="F130">
        <f t="shared" si="7"/>
        <v>0.98501761741717475</v>
      </c>
    </row>
    <row r="131" spans="1:6" x14ac:dyDescent="0.2">
      <c r="A131" s="1">
        <v>38657</v>
      </c>
      <c r="B131">
        <v>236560.7683</v>
      </c>
      <c r="D131">
        <f t="shared" si="8"/>
        <v>238282.73116666664</v>
      </c>
      <c r="E131">
        <f t="shared" si="6"/>
        <v>238778.81385833331</v>
      </c>
      <c r="F131">
        <f t="shared" si="7"/>
        <v>0.99071087789367585</v>
      </c>
    </row>
    <row r="132" spans="1:6" x14ac:dyDescent="0.2">
      <c r="A132" s="1">
        <v>38687</v>
      </c>
      <c r="B132">
        <v>238376.65280000001</v>
      </c>
      <c r="D132">
        <f t="shared" si="8"/>
        <v>239274.89654999998</v>
      </c>
      <c r="E132">
        <f t="shared" si="6"/>
        <v>239921.50475833332</v>
      </c>
      <c r="F132">
        <f t="shared" si="7"/>
        <v>0.99356101088191573</v>
      </c>
    </row>
    <row r="133" spans="1:6" x14ac:dyDescent="0.2">
      <c r="A133" s="1">
        <v>38718</v>
      </c>
      <c r="B133">
        <v>239845.53090000001</v>
      </c>
      <c r="D133">
        <f t="shared" si="8"/>
        <v>240568.11296666667</v>
      </c>
      <c r="E133">
        <f t="shared" si="6"/>
        <v>241235.24330000003</v>
      </c>
      <c r="F133">
        <f t="shared" si="7"/>
        <v>0.99423918171744174</v>
      </c>
    </row>
    <row r="134" spans="1:6" x14ac:dyDescent="0.2">
      <c r="A134" s="1">
        <v>38749</v>
      </c>
      <c r="B134">
        <v>239114.9725</v>
      </c>
      <c r="D134">
        <f t="shared" si="8"/>
        <v>241902.37363333337</v>
      </c>
      <c r="E134">
        <f t="shared" si="6"/>
        <v>242682.90087499999</v>
      </c>
      <c r="F134">
        <f t="shared" si="7"/>
        <v>0.98529798200806185</v>
      </c>
    </row>
    <row r="135" spans="1:6" x14ac:dyDescent="0.2">
      <c r="A135" s="1">
        <v>38777</v>
      </c>
      <c r="B135">
        <v>241380.3315</v>
      </c>
      <c r="D135">
        <f t="shared" si="8"/>
        <v>243463.42811666665</v>
      </c>
      <c r="E135">
        <f t="shared" si="6"/>
        <v>244322.84236666665</v>
      </c>
      <c r="F135">
        <f t="shared" si="7"/>
        <v>0.98795646433152295</v>
      </c>
    </row>
    <row r="136" spans="1:6" x14ac:dyDescent="0.2">
      <c r="A136" s="1">
        <v>38808</v>
      </c>
      <c r="B136">
        <v>245474.41529999999</v>
      </c>
      <c r="D136">
        <f t="shared" si="8"/>
        <v>245182.25661666668</v>
      </c>
      <c r="E136">
        <f t="shared" si="6"/>
        <v>246216.28719583334</v>
      </c>
      <c r="F136">
        <f t="shared" si="7"/>
        <v>0.99698690974393878</v>
      </c>
    </row>
    <row r="137" spans="1:6" x14ac:dyDescent="0.2">
      <c r="A137" s="1">
        <v>38838</v>
      </c>
      <c r="B137">
        <v>247591.14739999999</v>
      </c>
      <c r="D137">
        <f t="shared" si="8"/>
        <v>247250.31777499997</v>
      </c>
      <c r="E137">
        <f t="shared" si="6"/>
        <v>248177.51713333331</v>
      </c>
      <c r="F137">
        <f t="shared" si="7"/>
        <v>0.99763729712462912</v>
      </c>
    </row>
    <row r="138" spans="1:6" x14ac:dyDescent="0.2">
      <c r="A138" s="1">
        <v>38869</v>
      </c>
      <c r="B138">
        <v>251417.4307</v>
      </c>
      <c r="D138">
        <f t="shared" si="8"/>
        <v>249104.71649166662</v>
      </c>
      <c r="E138">
        <f t="shared" si="6"/>
        <v>250192.947025</v>
      </c>
      <c r="F138">
        <f t="shared" si="7"/>
        <v>1.0048941574475225</v>
      </c>
    </row>
    <row r="139" spans="1:6" x14ac:dyDescent="0.2">
      <c r="A139" s="1">
        <v>38899</v>
      </c>
      <c r="B139">
        <v>253882.74059999999</v>
      </c>
      <c r="D139">
        <f t="shared" si="8"/>
        <v>251281.17755833335</v>
      </c>
      <c r="E139">
        <f t="shared" si="6"/>
        <v>252440.04417083334</v>
      </c>
      <c r="F139">
        <f t="shared" si="7"/>
        <v>1.0057150062459597</v>
      </c>
    </row>
    <row r="140" spans="1:6" x14ac:dyDescent="0.2">
      <c r="A140" s="1">
        <v>38930</v>
      </c>
      <c r="B140">
        <v>256703.7586</v>
      </c>
      <c r="D140">
        <f t="shared" si="8"/>
        <v>253598.91078333333</v>
      </c>
      <c r="E140">
        <f t="shared" si="6"/>
        <v>254918.27927500001</v>
      </c>
      <c r="F140">
        <f t="shared" si="7"/>
        <v>1.0070041243416439</v>
      </c>
    </row>
    <row r="141" spans="1:6" x14ac:dyDescent="0.2">
      <c r="A141" s="1">
        <v>38961</v>
      </c>
      <c r="B141">
        <v>257541.46520000001</v>
      </c>
      <c r="D141">
        <f t="shared" si="8"/>
        <v>256237.64776666669</v>
      </c>
      <c r="E141">
        <f t="shared" si="6"/>
        <v>257575.10082916668</v>
      </c>
      <c r="F141">
        <f t="shared" si="7"/>
        <v>0.99986941428321918</v>
      </c>
    </row>
    <row r="142" spans="1:6" x14ac:dyDescent="0.2">
      <c r="A142" s="1">
        <v>38991</v>
      </c>
      <c r="B142">
        <v>259114.59950000001</v>
      </c>
      <c r="D142">
        <f t="shared" si="8"/>
        <v>258912.55389166667</v>
      </c>
      <c r="E142">
        <f t="shared" si="6"/>
        <v>260301.33050000001</v>
      </c>
      <c r="F142">
        <f t="shared" si="7"/>
        <v>0.99544093379115484</v>
      </c>
    </row>
    <row r="143" spans="1:6" x14ac:dyDescent="0.2">
      <c r="A143" s="1">
        <v>39022</v>
      </c>
      <c r="B143">
        <v>258813.55290000001</v>
      </c>
      <c r="D143">
        <f t="shared" si="8"/>
        <v>261690.10710833335</v>
      </c>
      <c r="E143">
        <f t="shared" si="6"/>
        <v>263154.06984583335</v>
      </c>
      <c r="F143">
        <f t="shared" si="7"/>
        <v>0.98350579586940767</v>
      </c>
    </row>
    <row r="144" spans="1:6" x14ac:dyDescent="0.2">
      <c r="A144" s="1">
        <v>39052</v>
      </c>
      <c r="B144">
        <v>264494.18560000003</v>
      </c>
      <c r="D144">
        <f t="shared" si="8"/>
        <v>264618.03258333332</v>
      </c>
      <c r="E144">
        <f t="shared" ref="E144:E207" si="9">(D144+D145)/2</f>
        <v>266057.20237499999</v>
      </c>
      <c r="F144">
        <f t="shared" ref="F144:F207" si="10">B144/E144</f>
        <v>0.99412526042878202</v>
      </c>
    </row>
    <row r="145" spans="1:6" x14ac:dyDescent="0.2">
      <c r="A145" s="1">
        <v>39083</v>
      </c>
      <c r="B145">
        <v>267658.3296</v>
      </c>
      <c r="D145">
        <f t="shared" si="8"/>
        <v>267496.37216666667</v>
      </c>
      <c r="E145">
        <f t="shared" si="9"/>
        <v>269238.49373333331</v>
      </c>
      <c r="F145">
        <f t="shared" si="10"/>
        <v>0.99413098732123206</v>
      </c>
    </row>
    <row r="146" spans="1:6" x14ac:dyDescent="0.2">
      <c r="A146" s="1">
        <v>39114</v>
      </c>
      <c r="B146">
        <v>270779.81630000001</v>
      </c>
      <c r="D146">
        <f t="shared" si="8"/>
        <v>270980.6153</v>
      </c>
      <c r="E146">
        <f t="shared" si="9"/>
        <v>272686.85112499999</v>
      </c>
      <c r="F146">
        <f t="shared" si="10"/>
        <v>0.99300650245095323</v>
      </c>
    </row>
    <row r="147" spans="1:6" x14ac:dyDescent="0.2">
      <c r="A147" s="1">
        <v>39142</v>
      </c>
      <c r="B147">
        <v>273479.20500000002</v>
      </c>
      <c r="D147">
        <f t="shared" si="8"/>
        <v>274393.08694999997</v>
      </c>
      <c r="E147">
        <f t="shared" si="9"/>
        <v>276096.10122083331</v>
      </c>
      <c r="F147">
        <f t="shared" si="10"/>
        <v>0.99052179219749215</v>
      </c>
    </row>
    <row r="148" spans="1:6" x14ac:dyDescent="0.2">
      <c r="A148" s="1">
        <v>39173</v>
      </c>
      <c r="B148">
        <v>278805.0539</v>
      </c>
      <c r="D148">
        <f t="shared" si="8"/>
        <v>277799.11549166666</v>
      </c>
      <c r="E148">
        <f t="shared" si="9"/>
        <v>279442.63521666662</v>
      </c>
      <c r="F148">
        <f t="shared" si="10"/>
        <v>0.99771838210668073</v>
      </c>
    </row>
    <row r="149" spans="1:6" x14ac:dyDescent="0.2">
      <c r="A149" s="1">
        <v>39203</v>
      </c>
      <c r="B149">
        <v>282726.25309999997</v>
      </c>
      <c r="D149">
        <f t="shared" si="8"/>
        <v>281086.15494166664</v>
      </c>
      <c r="E149">
        <f t="shared" si="9"/>
        <v>282704.24555416661</v>
      </c>
      <c r="F149">
        <f t="shared" si="10"/>
        <v>1.000077846534601</v>
      </c>
    </row>
    <row r="150" spans="1:6" x14ac:dyDescent="0.2">
      <c r="A150" s="1">
        <v>39234</v>
      </c>
      <c r="B150">
        <v>285957.50569999998</v>
      </c>
      <c r="D150">
        <f t="shared" si="8"/>
        <v>284322.33616666665</v>
      </c>
      <c r="E150">
        <f t="shared" si="9"/>
        <v>285718.17585</v>
      </c>
      <c r="F150">
        <f t="shared" si="10"/>
        <v>1.0008376430700916</v>
      </c>
    </row>
    <row r="151" spans="1:6" x14ac:dyDescent="0.2">
      <c r="A151" s="1">
        <v>39264</v>
      </c>
      <c r="B151">
        <v>295693.65820000001</v>
      </c>
      <c r="D151">
        <f t="shared" si="8"/>
        <v>287114.0155333333</v>
      </c>
      <c r="E151">
        <f t="shared" si="9"/>
        <v>288403.10233333334</v>
      </c>
      <c r="F151">
        <f t="shared" si="10"/>
        <v>1.0252790479980354</v>
      </c>
    </row>
    <row r="152" spans="1:6" x14ac:dyDescent="0.2">
      <c r="A152" s="1">
        <v>39295</v>
      </c>
      <c r="B152">
        <v>297653.41840000002</v>
      </c>
      <c r="D152">
        <f t="shared" si="8"/>
        <v>289692.18913333333</v>
      </c>
      <c r="E152">
        <f t="shared" si="9"/>
        <v>290730.548625</v>
      </c>
      <c r="F152">
        <f t="shared" si="10"/>
        <v>1.0238119791942797</v>
      </c>
    </row>
    <row r="153" spans="1:6" x14ac:dyDescent="0.2">
      <c r="A153" s="1">
        <v>39326</v>
      </c>
      <c r="B153">
        <v>298413.8077</v>
      </c>
      <c r="D153">
        <f t="shared" si="8"/>
        <v>291768.90811666666</v>
      </c>
      <c r="E153">
        <f t="shared" si="9"/>
        <v>292607.46387916664</v>
      </c>
      <c r="F153">
        <f t="shared" si="10"/>
        <v>1.0198434576611863</v>
      </c>
    </row>
    <row r="154" spans="1:6" x14ac:dyDescent="0.2">
      <c r="A154" s="1">
        <v>39356</v>
      </c>
      <c r="B154">
        <v>298559.07290000003</v>
      </c>
      <c r="D154">
        <f t="shared" si="8"/>
        <v>293446.01964166667</v>
      </c>
      <c r="E154">
        <f t="shared" si="9"/>
        <v>294093.57043333328</v>
      </c>
      <c r="F154">
        <f t="shared" si="10"/>
        <v>1.0151839513529215</v>
      </c>
    </row>
    <row r="155" spans="1:6" x14ac:dyDescent="0.2">
      <c r="A155" s="1">
        <v>39387</v>
      </c>
      <c r="B155">
        <v>297647.72759999998</v>
      </c>
      <c r="D155">
        <f t="shared" si="8"/>
        <v>294741.12122499995</v>
      </c>
      <c r="E155">
        <f t="shared" si="9"/>
        <v>295259.3326208333</v>
      </c>
      <c r="F155">
        <f t="shared" si="10"/>
        <v>1.0080891430525376</v>
      </c>
    </row>
    <row r="156" spans="1:6" x14ac:dyDescent="0.2">
      <c r="A156" s="1">
        <v>39417</v>
      </c>
      <c r="B156">
        <v>297994.33799999999</v>
      </c>
      <c r="D156">
        <f t="shared" si="8"/>
        <v>295777.54401666665</v>
      </c>
      <c r="E156">
        <f t="shared" si="9"/>
        <v>295950.16820833331</v>
      </c>
      <c r="F156">
        <f t="shared" si="10"/>
        <v>1.0069071418477036</v>
      </c>
    </row>
    <row r="157" spans="1:6" x14ac:dyDescent="0.2">
      <c r="A157" s="1">
        <v>39448</v>
      </c>
      <c r="B157">
        <v>298596.41279999999</v>
      </c>
      <c r="D157">
        <f t="shared" si="8"/>
        <v>296122.79239999998</v>
      </c>
      <c r="E157">
        <f t="shared" si="9"/>
        <v>295896.43317500001</v>
      </c>
      <c r="F157">
        <f t="shared" si="10"/>
        <v>1.0091247454253804</v>
      </c>
    </row>
    <row r="158" spans="1:6" x14ac:dyDescent="0.2">
      <c r="A158" s="1">
        <v>39479</v>
      </c>
      <c r="B158">
        <v>295700.44410000002</v>
      </c>
      <c r="D158">
        <f t="shared" si="8"/>
        <v>295670.07394999999</v>
      </c>
      <c r="E158">
        <f t="shared" si="9"/>
        <v>295006.24069583334</v>
      </c>
      <c r="F158">
        <f t="shared" si="10"/>
        <v>1.0023531820971965</v>
      </c>
    </row>
    <row r="159" spans="1:6" x14ac:dyDescent="0.2">
      <c r="A159" s="1">
        <v>39508</v>
      </c>
      <c r="B159">
        <v>293604.54330000002</v>
      </c>
      <c r="D159">
        <f t="shared" si="8"/>
        <v>294342.40744166664</v>
      </c>
      <c r="E159">
        <f t="shared" si="9"/>
        <v>293428.77387916663</v>
      </c>
      <c r="F159">
        <f t="shared" si="10"/>
        <v>1.0005990190345333</v>
      </c>
    </row>
    <row r="160" spans="1:6" x14ac:dyDescent="0.2">
      <c r="A160" s="1">
        <v>39539</v>
      </c>
      <c r="B160">
        <v>294346.27289999998</v>
      </c>
      <c r="D160">
        <f t="shared" si="8"/>
        <v>292515.14031666663</v>
      </c>
      <c r="E160">
        <f t="shared" si="9"/>
        <v>291200.13940833329</v>
      </c>
      <c r="F160">
        <f t="shared" si="10"/>
        <v>1.0108040246754657</v>
      </c>
    </row>
    <row r="161" spans="1:6" x14ac:dyDescent="0.2">
      <c r="A161" s="1">
        <v>39569</v>
      </c>
      <c r="B161">
        <v>295163.32659999997</v>
      </c>
      <c r="D161">
        <f t="shared" si="8"/>
        <v>289885.13849999994</v>
      </c>
      <c r="E161">
        <f t="shared" si="9"/>
        <v>288260.12892499997</v>
      </c>
      <c r="F161">
        <f t="shared" si="10"/>
        <v>1.0239478061039655</v>
      </c>
    </row>
    <row r="162" spans="1:6" x14ac:dyDescent="0.2">
      <c r="A162" s="1">
        <v>39600</v>
      </c>
      <c r="B162">
        <v>290100.48629999999</v>
      </c>
      <c r="D162">
        <f t="shared" ref="D162:D225" si="11">SUM(B156:B167)/12</f>
        <v>286635.11934999999</v>
      </c>
      <c r="E162">
        <f t="shared" si="9"/>
        <v>284797.06572499999</v>
      </c>
      <c r="F162">
        <f t="shared" si="10"/>
        <v>1.0186217528663759</v>
      </c>
    </row>
    <row r="163" spans="1:6" x14ac:dyDescent="0.2">
      <c r="A163" s="1">
        <v>39630</v>
      </c>
      <c r="B163">
        <v>290261.0368</v>
      </c>
      <c r="D163">
        <f t="shared" si="11"/>
        <v>282959.01209999999</v>
      </c>
      <c r="E163">
        <f t="shared" si="9"/>
        <v>281063.01999583328</v>
      </c>
      <c r="F163">
        <f t="shared" si="10"/>
        <v>1.0327258164532036</v>
      </c>
    </row>
    <row r="164" spans="1:6" x14ac:dyDescent="0.2">
      <c r="A164" s="1">
        <v>39661</v>
      </c>
      <c r="B164">
        <v>281721.4203</v>
      </c>
      <c r="D164">
        <f t="shared" si="11"/>
        <v>279167.02789166663</v>
      </c>
      <c r="E164">
        <f t="shared" si="9"/>
        <v>277256.45200416667</v>
      </c>
      <c r="F164">
        <f t="shared" si="10"/>
        <v>1.0161041096196608</v>
      </c>
    </row>
    <row r="165" spans="1:6" x14ac:dyDescent="0.2">
      <c r="A165" s="1">
        <v>39692</v>
      </c>
      <c r="B165">
        <v>276486.60220000002</v>
      </c>
      <c r="D165">
        <f t="shared" si="11"/>
        <v>275345.87611666665</v>
      </c>
      <c r="E165">
        <f t="shared" si="9"/>
        <v>273415.01902083331</v>
      </c>
      <c r="F165">
        <f t="shared" si="10"/>
        <v>1.0112341421117494</v>
      </c>
    </row>
    <row r="166" spans="1:6" x14ac:dyDescent="0.2">
      <c r="A166" s="1">
        <v>39722</v>
      </c>
      <c r="B166">
        <v>266999.05109999998</v>
      </c>
      <c r="D166">
        <f t="shared" si="11"/>
        <v>271484.16192499996</v>
      </c>
      <c r="E166">
        <f t="shared" si="9"/>
        <v>269442.68179166666</v>
      </c>
      <c r="F166">
        <f t="shared" si="10"/>
        <v>0.9909307958359912</v>
      </c>
    </row>
    <row r="167" spans="1:6" x14ac:dyDescent="0.2">
      <c r="A167" s="1">
        <v>39753</v>
      </c>
      <c r="B167">
        <v>258647.49780000001</v>
      </c>
      <c r="D167">
        <f t="shared" si="11"/>
        <v>267401.20165833336</v>
      </c>
      <c r="E167">
        <f t="shared" si="9"/>
        <v>265519.03191666666</v>
      </c>
      <c r="F167">
        <f t="shared" si="10"/>
        <v>0.97412037070539148</v>
      </c>
    </row>
    <row r="168" spans="1:6" x14ac:dyDescent="0.2">
      <c r="A168" s="1">
        <v>39783</v>
      </c>
      <c r="B168">
        <v>253881.05100000001</v>
      </c>
      <c r="D168">
        <f t="shared" si="11"/>
        <v>263636.86217500002</v>
      </c>
      <c r="E168">
        <f t="shared" si="9"/>
        <v>262115.83874583337</v>
      </c>
      <c r="F168">
        <f t="shared" si="10"/>
        <v>0.96858340272287624</v>
      </c>
    </row>
    <row r="169" spans="1:6" x14ac:dyDescent="0.2">
      <c r="A169" s="1">
        <v>39814</v>
      </c>
      <c r="B169">
        <v>253092.6023</v>
      </c>
      <c r="D169">
        <f t="shared" si="11"/>
        <v>260594.8153166667</v>
      </c>
      <c r="E169">
        <f t="shared" si="9"/>
        <v>259325.29800833337</v>
      </c>
      <c r="F169">
        <f t="shared" si="10"/>
        <v>0.97596572429993667</v>
      </c>
    </row>
    <row r="170" spans="1:6" x14ac:dyDescent="0.2">
      <c r="A170" s="1">
        <v>39845</v>
      </c>
      <c r="B170">
        <v>249846.62280000001</v>
      </c>
      <c r="D170">
        <f t="shared" si="11"/>
        <v>258055.7807</v>
      </c>
      <c r="E170">
        <f t="shared" si="9"/>
        <v>257237.20265833335</v>
      </c>
      <c r="F170">
        <f t="shared" si="10"/>
        <v>0.97126939734238349</v>
      </c>
    </row>
    <row r="171" spans="1:6" x14ac:dyDescent="0.2">
      <c r="A171" s="1">
        <v>39873</v>
      </c>
      <c r="B171">
        <v>247263.973</v>
      </c>
      <c r="D171">
        <f t="shared" si="11"/>
        <v>256418.6246166667</v>
      </c>
      <c r="E171">
        <f t="shared" si="9"/>
        <v>256044.22128750006</v>
      </c>
      <c r="F171">
        <f t="shared" si="10"/>
        <v>0.96570807869301167</v>
      </c>
    </row>
    <row r="172" spans="1:6" x14ac:dyDescent="0.2">
      <c r="A172" s="1">
        <v>39904</v>
      </c>
      <c r="B172">
        <v>245350.74969999999</v>
      </c>
      <c r="D172">
        <f t="shared" si="11"/>
        <v>255669.81795833338</v>
      </c>
      <c r="E172">
        <f t="shared" si="9"/>
        <v>255744.0327083334</v>
      </c>
      <c r="F172">
        <f t="shared" si="10"/>
        <v>0.95936060404511347</v>
      </c>
    </row>
    <row r="173" spans="1:6" x14ac:dyDescent="0.2">
      <c r="A173" s="1">
        <v>39934</v>
      </c>
      <c r="B173">
        <v>249991.25279999999</v>
      </c>
      <c r="D173">
        <f t="shared" si="11"/>
        <v>255818.24745833338</v>
      </c>
      <c r="E173">
        <f t="shared" si="9"/>
        <v>256159.45699999999</v>
      </c>
      <c r="F173">
        <f t="shared" si="10"/>
        <v>0.97592045098690228</v>
      </c>
    </row>
    <row r="174" spans="1:6" x14ac:dyDescent="0.2">
      <c r="A174" s="1">
        <v>39965</v>
      </c>
      <c r="B174">
        <v>253595.924</v>
      </c>
      <c r="D174">
        <f t="shared" si="11"/>
        <v>256500.66654166664</v>
      </c>
      <c r="E174">
        <f t="shared" si="9"/>
        <v>257177.21152083331</v>
      </c>
      <c r="F174">
        <f t="shared" si="10"/>
        <v>0.98607463118658478</v>
      </c>
    </row>
    <row r="175" spans="1:6" x14ac:dyDescent="0.2">
      <c r="A175" s="1">
        <v>39995</v>
      </c>
      <c r="B175">
        <v>259792.6214</v>
      </c>
      <c r="D175">
        <f t="shared" si="11"/>
        <v>257853.75649999999</v>
      </c>
      <c r="E175">
        <f t="shared" si="9"/>
        <v>258963.39807083335</v>
      </c>
      <c r="F175">
        <f t="shared" si="10"/>
        <v>1.0032020869950888</v>
      </c>
    </row>
    <row r="176" spans="1:6" x14ac:dyDescent="0.2">
      <c r="A176" s="1">
        <v>40026</v>
      </c>
      <c r="B176">
        <v>262075.54730000001</v>
      </c>
      <c r="D176">
        <f t="shared" si="11"/>
        <v>260073.03964166669</v>
      </c>
      <c r="E176">
        <f t="shared" si="9"/>
        <v>261277.48986250002</v>
      </c>
      <c r="F176">
        <f t="shared" si="10"/>
        <v>1.0030544439091174</v>
      </c>
    </row>
    <row r="177" spans="1:6" x14ac:dyDescent="0.2">
      <c r="A177" s="1">
        <v>40057</v>
      </c>
      <c r="B177">
        <v>267500.92229999998</v>
      </c>
      <c r="D177">
        <f t="shared" si="11"/>
        <v>262481.94008333335</v>
      </c>
      <c r="E177">
        <f t="shared" si="9"/>
        <v>263865.61419583333</v>
      </c>
      <c r="F177">
        <f t="shared" si="10"/>
        <v>1.0137771195206535</v>
      </c>
    </row>
    <row r="178" spans="1:6" x14ac:dyDescent="0.2">
      <c r="A178" s="1">
        <v>40087</v>
      </c>
      <c r="B178">
        <v>268780.20510000002</v>
      </c>
      <c r="D178">
        <f t="shared" si="11"/>
        <v>265249.28830833331</v>
      </c>
      <c r="E178">
        <f t="shared" si="9"/>
        <v>266775.54927083332</v>
      </c>
      <c r="F178">
        <f t="shared" si="10"/>
        <v>1.0075143911600817</v>
      </c>
    </row>
    <row r="179" spans="1:6" x14ac:dyDescent="0.2">
      <c r="A179" s="1">
        <v>40118</v>
      </c>
      <c r="B179">
        <v>266836.52679999999</v>
      </c>
      <c r="D179">
        <f t="shared" si="11"/>
        <v>268301.81023333332</v>
      </c>
      <c r="E179">
        <f t="shared" si="9"/>
        <v>269625.60160416667</v>
      </c>
      <c r="F179">
        <f t="shared" si="10"/>
        <v>0.98965574935179457</v>
      </c>
    </row>
    <row r="180" spans="1:6" x14ac:dyDescent="0.2">
      <c r="A180" s="1">
        <v>40148</v>
      </c>
      <c r="B180">
        <v>270118.13050000003</v>
      </c>
      <c r="D180">
        <f t="shared" si="11"/>
        <v>270949.39297500002</v>
      </c>
      <c r="E180">
        <f t="shared" si="9"/>
        <v>272238.76051250001</v>
      </c>
      <c r="F180">
        <f t="shared" si="10"/>
        <v>0.99221040380690895</v>
      </c>
    </row>
    <row r="181" spans="1:6" x14ac:dyDescent="0.2">
      <c r="A181" s="1">
        <v>40179</v>
      </c>
      <c r="B181">
        <v>279724</v>
      </c>
      <c r="D181">
        <f t="shared" si="11"/>
        <v>273528.12805</v>
      </c>
      <c r="E181">
        <f t="shared" si="9"/>
        <v>274902.25757916667</v>
      </c>
      <c r="F181">
        <f t="shared" si="10"/>
        <v>1.0175398429365199</v>
      </c>
    </row>
    <row r="182" spans="1:6" x14ac:dyDescent="0.2">
      <c r="A182" s="1">
        <v>40210</v>
      </c>
      <c r="B182">
        <v>278753.42810000002</v>
      </c>
      <c r="D182">
        <f t="shared" si="11"/>
        <v>276276.38710833329</v>
      </c>
      <c r="E182">
        <f t="shared" si="9"/>
        <v>277466.81752083328</v>
      </c>
      <c r="F182">
        <f t="shared" si="10"/>
        <v>1.0046369889944413</v>
      </c>
    </row>
    <row r="183" spans="1:6" x14ac:dyDescent="0.2">
      <c r="A183" s="1">
        <v>40238</v>
      </c>
      <c r="B183">
        <v>280472.15169999999</v>
      </c>
      <c r="D183">
        <f t="shared" si="11"/>
        <v>278657.24793333327</v>
      </c>
      <c r="E183">
        <f t="shared" si="9"/>
        <v>279598.58719583333</v>
      </c>
      <c r="F183">
        <f t="shared" si="10"/>
        <v>1.0031243523543085</v>
      </c>
    </row>
    <row r="184" spans="1:6" x14ac:dyDescent="0.2">
      <c r="A184" s="1">
        <v>40269</v>
      </c>
      <c r="B184">
        <v>281981.01280000003</v>
      </c>
      <c r="D184">
        <f t="shared" si="11"/>
        <v>280539.92645833333</v>
      </c>
      <c r="E184">
        <f t="shared" si="9"/>
        <v>281262.86254583334</v>
      </c>
      <c r="F184">
        <f t="shared" si="10"/>
        <v>1.0025533063542993</v>
      </c>
    </row>
    <row r="185" spans="1:6" x14ac:dyDescent="0.2">
      <c r="A185" s="1">
        <v>40299</v>
      </c>
      <c r="B185">
        <v>281762.24570000003</v>
      </c>
      <c r="D185">
        <f t="shared" si="11"/>
        <v>281985.79863333335</v>
      </c>
      <c r="E185">
        <f t="shared" si="9"/>
        <v>282629.67402500001</v>
      </c>
      <c r="F185">
        <f t="shared" si="10"/>
        <v>0.99693086606000447</v>
      </c>
    </row>
    <row r="186" spans="1:6" x14ac:dyDescent="0.2">
      <c r="A186" s="1">
        <v>40330</v>
      </c>
      <c r="B186">
        <v>284540.74489999999</v>
      </c>
      <c r="D186">
        <f t="shared" si="11"/>
        <v>283273.54941666668</v>
      </c>
      <c r="E186">
        <f t="shared" si="9"/>
        <v>283908.33873333334</v>
      </c>
      <c r="F186">
        <f t="shared" si="10"/>
        <v>1.0022275012051007</v>
      </c>
    </row>
    <row r="187" spans="1:6" x14ac:dyDescent="0.2">
      <c r="A187" s="1">
        <v>40360</v>
      </c>
      <c r="B187">
        <v>292771.73009999999</v>
      </c>
      <c r="D187">
        <f t="shared" si="11"/>
        <v>284543.12805</v>
      </c>
      <c r="E187">
        <f t="shared" si="9"/>
        <v>284887.24839166668</v>
      </c>
      <c r="F187">
        <f t="shared" si="10"/>
        <v>1.0276757971893975</v>
      </c>
    </row>
    <row r="188" spans="1:6" x14ac:dyDescent="0.2">
      <c r="A188" s="1">
        <v>40391</v>
      </c>
      <c r="B188">
        <v>290645.87719999999</v>
      </c>
      <c r="D188">
        <f t="shared" si="11"/>
        <v>285231.36873333337</v>
      </c>
      <c r="E188">
        <f t="shared" si="9"/>
        <v>285501.08935000002</v>
      </c>
      <c r="F188">
        <f t="shared" si="10"/>
        <v>1.0180202039218593</v>
      </c>
    </row>
    <row r="189" spans="1:6" x14ac:dyDescent="0.2">
      <c r="A189" s="1">
        <v>40422</v>
      </c>
      <c r="B189">
        <v>290093.06459999998</v>
      </c>
      <c r="D189">
        <f t="shared" si="11"/>
        <v>285770.80996666668</v>
      </c>
      <c r="E189">
        <f t="shared" si="9"/>
        <v>286046.63457916665</v>
      </c>
      <c r="F189">
        <f t="shared" si="10"/>
        <v>1.0141460500900017</v>
      </c>
    </row>
    <row r="190" spans="1:6" x14ac:dyDescent="0.2">
      <c r="A190" s="1">
        <v>40452</v>
      </c>
      <c r="B190">
        <v>286130.67119999998</v>
      </c>
      <c r="D190">
        <f t="shared" si="11"/>
        <v>286322.45919166662</v>
      </c>
      <c r="E190">
        <f t="shared" si="9"/>
        <v>286822.93790416664</v>
      </c>
      <c r="F190">
        <f t="shared" si="10"/>
        <v>0.99758643186202234</v>
      </c>
    </row>
    <row r="191" spans="1:6" x14ac:dyDescent="0.2">
      <c r="A191" s="1">
        <v>40483</v>
      </c>
      <c r="B191">
        <v>282289.53619999997</v>
      </c>
      <c r="D191">
        <f t="shared" si="11"/>
        <v>287323.41661666665</v>
      </c>
      <c r="E191">
        <f t="shared" si="9"/>
        <v>287446.7293375</v>
      </c>
      <c r="F191">
        <f t="shared" si="10"/>
        <v>0.98205861256662685</v>
      </c>
    </row>
    <row r="192" spans="1:6" x14ac:dyDescent="0.2">
      <c r="A192" s="1">
        <v>40513</v>
      </c>
      <c r="B192">
        <v>285353.07410000003</v>
      </c>
      <c r="D192">
        <f t="shared" si="11"/>
        <v>287570.04205833335</v>
      </c>
      <c r="E192">
        <f t="shared" si="9"/>
        <v>287626.92625833338</v>
      </c>
      <c r="F192">
        <f t="shared" si="10"/>
        <v>0.99209443918233486</v>
      </c>
    </row>
    <row r="193" spans="1:6" x14ac:dyDescent="0.2">
      <c r="A193" s="1">
        <v>40544</v>
      </c>
      <c r="B193">
        <v>287982.88819999999</v>
      </c>
      <c r="D193">
        <f t="shared" si="11"/>
        <v>287683.81045833335</v>
      </c>
      <c r="E193">
        <f t="shared" si="9"/>
        <v>287811.78903333331</v>
      </c>
      <c r="F193">
        <f t="shared" si="10"/>
        <v>1.0005944828293565</v>
      </c>
    </row>
    <row r="194" spans="1:6" x14ac:dyDescent="0.2">
      <c r="A194" s="1">
        <v>40575</v>
      </c>
      <c r="B194">
        <v>285226.72289999999</v>
      </c>
      <c r="D194">
        <f t="shared" si="11"/>
        <v>287939.76760833332</v>
      </c>
      <c r="E194">
        <f t="shared" si="9"/>
        <v>288117.14384166664</v>
      </c>
      <c r="F194">
        <f t="shared" si="10"/>
        <v>0.98996789672725949</v>
      </c>
    </row>
    <row r="195" spans="1:6" x14ac:dyDescent="0.2">
      <c r="A195" s="1">
        <v>40603</v>
      </c>
      <c r="B195">
        <v>287091.9424</v>
      </c>
      <c r="D195">
        <f t="shared" si="11"/>
        <v>288294.52007500001</v>
      </c>
      <c r="E195">
        <f t="shared" si="9"/>
        <v>288513.89584583335</v>
      </c>
      <c r="F195">
        <f t="shared" si="10"/>
        <v>0.9950714559461179</v>
      </c>
    </row>
    <row r="196" spans="1:6" x14ac:dyDescent="0.2">
      <c r="A196" s="1">
        <v>40634</v>
      </c>
      <c r="B196">
        <v>293992.50189999997</v>
      </c>
      <c r="D196">
        <f t="shared" si="11"/>
        <v>288733.27161666669</v>
      </c>
      <c r="E196">
        <f t="shared" si="9"/>
        <v>288988.93471250002</v>
      </c>
      <c r="F196">
        <f t="shared" si="10"/>
        <v>1.0173140441950752</v>
      </c>
    </row>
    <row r="197" spans="1:6" x14ac:dyDescent="0.2">
      <c r="A197" s="1">
        <v>40664</v>
      </c>
      <c r="B197">
        <v>284721.75099999999</v>
      </c>
      <c r="D197">
        <f t="shared" si="11"/>
        <v>289244.59780833335</v>
      </c>
      <c r="E197">
        <f t="shared" si="9"/>
        <v>289609.04645000002</v>
      </c>
      <c r="F197">
        <f t="shared" si="10"/>
        <v>0.9831245069520167</v>
      </c>
    </row>
    <row r="198" spans="1:6" x14ac:dyDescent="0.2">
      <c r="A198" s="1">
        <v>40695</v>
      </c>
      <c r="B198">
        <v>285905.9657</v>
      </c>
      <c r="D198">
        <f t="shared" si="11"/>
        <v>289973.4950916667</v>
      </c>
      <c r="E198">
        <f t="shared" si="9"/>
        <v>290262.28778749995</v>
      </c>
      <c r="F198">
        <f t="shared" si="10"/>
        <v>0.98499177374813085</v>
      </c>
    </row>
    <row r="199" spans="1:6" x14ac:dyDescent="0.2">
      <c r="A199" s="1">
        <v>40725</v>
      </c>
      <c r="B199">
        <v>295843.21590000001</v>
      </c>
      <c r="D199">
        <f t="shared" si="11"/>
        <v>290551.08048333327</v>
      </c>
      <c r="E199">
        <f t="shared" si="9"/>
        <v>290816.81179999991</v>
      </c>
      <c r="F199">
        <f t="shared" si="10"/>
        <v>1.0172837466613067</v>
      </c>
    </row>
    <row r="200" spans="1:6" x14ac:dyDescent="0.2">
      <c r="A200" s="1">
        <v>40756</v>
      </c>
      <c r="B200">
        <v>294902.9068</v>
      </c>
      <c r="D200">
        <f t="shared" si="11"/>
        <v>291082.54311666661</v>
      </c>
      <c r="E200">
        <f t="shared" si="9"/>
        <v>291380.65699166665</v>
      </c>
      <c r="F200">
        <f t="shared" si="10"/>
        <v>1.0120881387415983</v>
      </c>
    </row>
    <row r="201" spans="1:6" x14ac:dyDescent="0.2">
      <c r="A201" s="1">
        <v>40787</v>
      </c>
      <c r="B201">
        <v>295358.08309999999</v>
      </c>
      <c r="D201">
        <f t="shared" si="11"/>
        <v>291678.77086666663</v>
      </c>
      <c r="E201">
        <f t="shared" si="9"/>
        <v>291815.71538333327</v>
      </c>
      <c r="F201">
        <f t="shared" si="10"/>
        <v>1.0121390573911122</v>
      </c>
    </row>
    <row r="202" spans="1:6" x14ac:dyDescent="0.2">
      <c r="A202" s="1">
        <v>40817</v>
      </c>
      <c r="B202">
        <v>292266.58549999999</v>
      </c>
      <c r="D202">
        <f t="shared" si="11"/>
        <v>291952.65989999997</v>
      </c>
      <c r="E202">
        <f t="shared" si="9"/>
        <v>292164.0033333333</v>
      </c>
      <c r="F202">
        <f t="shared" si="10"/>
        <v>1.0003511115862882</v>
      </c>
    </row>
    <row r="203" spans="1:6" x14ac:dyDescent="0.2">
      <c r="A203" s="1">
        <v>40848</v>
      </c>
      <c r="B203">
        <v>291036.30359999998</v>
      </c>
      <c r="D203">
        <f t="shared" si="11"/>
        <v>292375.34676666663</v>
      </c>
      <c r="E203">
        <f t="shared" si="9"/>
        <v>293181.98924999998</v>
      </c>
      <c r="F203">
        <f t="shared" si="10"/>
        <v>0.99268138654939564</v>
      </c>
    </row>
    <row r="204" spans="1:6" x14ac:dyDescent="0.2">
      <c r="A204" s="1">
        <v>40878</v>
      </c>
      <c r="B204">
        <v>292284.09879999998</v>
      </c>
      <c r="D204">
        <f t="shared" si="11"/>
        <v>293988.63173333328</v>
      </c>
      <c r="E204">
        <f t="shared" si="9"/>
        <v>294860.19108333328</v>
      </c>
      <c r="F204">
        <f t="shared" si="10"/>
        <v>0.99126334323440346</v>
      </c>
    </row>
    <row r="205" spans="1:6" x14ac:dyDescent="0.2">
      <c r="A205" s="1">
        <v>40909</v>
      </c>
      <c r="B205">
        <v>294360.43979999999</v>
      </c>
      <c r="D205">
        <f t="shared" si="11"/>
        <v>295731.75043333328</v>
      </c>
      <c r="E205">
        <f t="shared" si="9"/>
        <v>296278.34567499999</v>
      </c>
      <c r="F205">
        <f t="shared" si="10"/>
        <v>0.99352667549621121</v>
      </c>
    </row>
    <row r="206" spans="1:6" x14ac:dyDescent="0.2">
      <c r="A206" s="1">
        <v>40940</v>
      </c>
      <c r="B206">
        <v>292381.4559</v>
      </c>
      <c r="D206">
        <f t="shared" si="11"/>
        <v>296824.94091666664</v>
      </c>
      <c r="E206">
        <f t="shared" si="9"/>
        <v>297455.77851249999</v>
      </c>
      <c r="F206">
        <f t="shared" si="10"/>
        <v>0.98294091767900638</v>
      </c>
    </row>
    <row r="207" spans="1:6" x14ac:dyDescent="0.2">
      <c r="A207" s="1">
        <v>40969</v>
      </c>
      <c r="B207">
        <v>290378.61080000002</v>
      </c>
      <c r="D207">
        <f t="shared" si="11"/>
        <v>298086.61610833328</v>
      </c>
      <c r="E207">
        <f t="shared" si="9"/>
        <v>298632.89322083327</v>
      </c>
      <c r="F207">
        <f t="shared" si="10"/>
        <v>0.97235976810253999</v>
      </c>
    </row>
    <row r="208" spans="1:6" x14ac:dyDescent="0.2">
      <c r="A208" s="1">
        <v>41000</v>
      </c>
      <c r="B208">
        <v>299064.74430000002</v>
      </c>
      <c r="D208">
        <f t="shared" si="11"/>
        <v>299179.17033333331</v>
      </c>
      <c r="E208">
        <f t="shared" ref="E208:E252" si="12">(D208+D209)/2</f>
        <v>299929.77419166663</v>
      </c>
      <c r="F208">
        <f t="shared" ref="F208:F253" si="13">B208/E208</f>
        <v>0.9971158918983688</v>
      </c>
    </row>
    <row r="209" spans="1:6" x14ac:dyDescent="0.2">
      <c r="A209" s="1">
        <v>41030</v>
      </c>
      <c r="B209">
        <v>304081.17060000001</v>
      </c>
      <c r="D209">
        <f t="shared" si="11"/>
        <v>300680.37805</v>
      </c>
      <c r="E209">
        <f t="shared" si="12"/>
        <v>301409.68134166667</v>
      </c>
      <c r="F209">
        <f t="shared" si="13"/>
        <v>1.0088633160236982</v>
      </c>
    </row>
    <row r="210" spans="1:6" x14ac:dyDescent="0.2">
      <c r="A210" s="1">
        <v>41061</v>
      </c>
      <c r="B210">
        <v>306823.39010000002</v>
      </c>
      <c r="D210">
        <f t="shared" si="11"/>
        <v>302138.98463333334</v>
      </c>
      <c r="E210">
        <f t="shared" si="12"/>
        <v>303033.15687916667</v>
      </c>
      <c r="F210">
        <f t="shared" si="13"/>
        <v>1.0125076518354217</v>
      </c>
    </row>
    <row r="211" spans="1:6" x14ac:dyDescent="0.2">
      <c r="A211" s="1">
        <v>41091</v>
      </c>
      <c r="B211">
        <v>308961.50170000002</v>
      </c>
      <c r="D211">
        <f t="shared" si="11"/>
        <v>303927.32912499999</v>
      </c>
      <c r="E211">
        <f t="shared" si="12"/>
        <v>304635.82501249999</v>
      </c>
      <c r="F211">
        <f t="shared" si="13"/>
        <v>1.0141995009527278</v>
      </c>
    </row>
    <row r="212" spans="1:6" x14ac:dyDescent="0.2">
      <c r="A212" s="1">
        <v>41122</v>
      </c>
      <c r="B212">
        <v>310043.00910000002</v>
      </c>
      <c r="D212">
        <f t="shared" si="11"/>
        <v>305344.32089999999</v>
      </c>
      <c r="E212">
        <f t="shared" si="12"/>
        <v>306226.3395458333</v>
      </c>
      <c r="F212">
        <f t="shared" si="13"/>
        <v>1.0124635573799017</v>
      </c>
    </row>
    <row r="213" spans="1:6" x14ac:dyDescent="0.2">
      <c r="A213" s="1">
        <v>41153</v>
      </c>
      <c r="B213">
        <v>308468.73379999999</v>
      </c>
      <c r="D213">
        <f t="shared" si="11"/>
        <v>307108.35819166666</v>
      </c>
      <c r="E213">
        <f t="shared" si="12"/>
        <v>308021.30396249995</v>
      </c>
      <c r="F213">
        <f t="shared" si="13"/>
        <v>1.0014525938035588</v>
      </c>
    </row>
    <row r="214" spans="1:6" x14ac:dyDescent="0.2">
      <c r="A214" s="1">
        <v>41183</v>
      </c>
      <c r="B214">
        <v>310281.07809999998</v>
      </c>
      <c r="D214">
        <f t="shared" si="11"/>
        <v>308934.2497333333</v>
      </c>
      <c r="E214">
        <f t="shared" si="12"/>
        <v>309844.93758333335</v>
      </c>
      <c r="F214">
        <f t="shared" si="13"/>
        <v>1.001407608980377</v>
      </c>
    </row>
    <row r="215" spans="1:6" x14ac:dyDescent="0.2">
      <c r="A215" s="1">
        <v>41214</v>
      </c>
      <c r="B215">
        <v>308539.58260000002</v>
      </c>
      <c r="D215">
        <f t="shared" si="11"/>
        <v>310755.62543333333</v>
      </c>
      <c r="E215">
        <f t="shared" si="12"/>
        <v>311515.75494999997</v>
      </c>
      <c r="F215">
        <f t="shared" si="13"/>
        <v>0.99044615785009771</v>
      </c>
    </row>
    <row r="216" spans="1:6" x14ac:dyDescent="0.2">
      <c r="A216" s="1">
        <v>41244</v>
      </c>
      <c r="B216">
        <v>313744.23269999999</v>
      </c>
      <c r="D216">
        <f t="shared" si="11"/>
        <v>312275.88446666667</v>
      </c>
      <c r="E216">
        <f t="shared" si="12"/>
        <v>313013.17421666667</v>
      </c>
      <c r="F216">
        <f t="shared" si="13"/>
        <v>1.0023355518027726</v>
      </c>
    </row>
    <row r="217" spans="1:6" x14ac:dyDescent="0.2">
      <c r="A217" s="1">
        <v>41275</v>
      </c>
      <c r="B217">
        <v>311364.34110000002</v>
      </c>
      <c r="D217">
        <f t="shared" si="11"/>
        <v>313750.46396666666</v>
      </c>
      <c r="E217">
        <f t="shared" si="12"/>
        <v>314751.58143333334</v>
      </c>
      <c r="F217">
        <f t="shared" si="13"/>
        <v>0.98923836913572183</v>
      </c>
    </row>
    <row r="218" spans="1:6" x14ac:dyDescent="0.2">
      <c r="A218" s="1">
        <v>41306</v>
      </c>
      <c r="B218">
        <v>313549.90340000001</v>
      </c>
      <c r="D218">
        <f t="shared" si="11"/>
        <v>315752.69890000002</v>
      </c>
      <c r="E218">
        <f t="shared" si="12"/>
        <v>316823.51226250001</v>
      </c>
      <c r="F218">
        <f t="shared" si="13"/>
        <v>0.98966740555610122</v>
      </c>
    </row>
    <row r="219" spans="1:6" x14ac:dyDescent="0.2">
      <c r="A219" s="1">
        <v>41334</v>
      </c>
      <c r="B219">
        <v>312289.30930000002</v>
      </c>
      <c r="D219">
        <f t="shared" si="11"/>
        <v>317894.325625</v>
      </c>
      <c r="E219">
        <f t="shared" si="12"/>
        <v>319228.71245416667</v>
      </c>
      <c r="F219">
        <f t="shared" si="13"/>
        <v>0.97826197054513708</v>
      </c>
    </row>
    <row r="220" spans="1:6" x14ac:dyDescent="0.2">
      <c r="A220" s="1">
        <v>41365</v>
      </c>
      <c r="B220">
        <v>320921.25270000001</v>
      </c>
      <c r="D220">
        <f t="shared" si="11"/>
        <v>320563.09928333334</v>
      </c>
      <c r="E220">
        <f t="shared" si="12"/>
        <v>321803.25577500003</v>
      </c>
      <c r="F220">
        <f t="shared" si="13"/>
        <v>0.99725918535884328</v>
      </c>
    </row>
    <row r="221" spans="1:6" x14ac:dyDescent="0.2">
      <c r="A221" s="1">
        <v>41395</v>
      </c>
      <c r="B221">
        <v>322324.27899999998</v>
      </c>
      <c r="D221">
        <f t="shared" si="11"/>
        <v>323043.41226666671</v>
      </c>
      <c r="E221">
        <f t="shared" si="12"/>
        <v>324510.48483333341</v>
      </c>
      <c r="F221">
        <f t="shared" si="13"/>
        <v>0.99326306564653455</v>
      </c>
    </row>
    <row r="222" spans="1:6" x14ac:dyDescent="0.2">
      <c r="A222" s="1">
        <v>41426</v>
      </c>
      <c r="B222">
        <v>324518.34409999999</v>
      </c>
      <c r="D222">
        <f t="shared" si="11"/>
        <v>325977.55740000005</v>
      </c>
      <c r="E222">
        <f t="shared" si="12"/>
        <v>327572.71966250008</v>
      </c>
      <c r="F222">
        <f t="shared" si="13"/>
        <v>0.99067573280935284</v>
      </c>
    </row>
    <row r="223" spans="1:6" x14ac:dyDescent="0.2">
      <c r="A223" s="1">
        <v>41456</v>
      </c>
      <c r="B223">
        <v>332988.32089999999</v>
      </c>
      <c r="D223">
        <f t="shared" si="11"/>
        <v>329167.88192500005</v>
      </c>
      <c r="E223">
        <f t="shared" si="12"/>
        <v>331020.60317500005</v>
      </c>
      <c r="F223">
        <f t="shared" si="13"/>
        <v>1.0059443965303865</v>
      </c>
    </row>
    <row r="224" spans="1:6" x14ac:dyDescent="0.2">
      <c r="A224" s="1">
        <v>41487</v>
      </c>
      <c r="B224">
        <v>335742.52980000002</v>
      </c>
      <c r="D224">
        <f t="shared" si="11"/>
        <v>332873.324425</v>
      </c>
      <c r="E224">
        <f t="shared" si="12"/>
        <v>334720.23829166661</v>
      </c>
      <c r="F224">
        <f t="shared" si="13"/>
        <v>1.003054167006904</v>
      </c>
    </row>
    <row r="225" spans="1:6" x14ac:dyDescent="0.2">
      <c r="A225" s="1">
        <v>41518</v>
      </c>
      <c r="B225">
        <v>340494.01770000003</v>
      </c>
      <c r="D225">
        <f t="shared" si="11"/>
        <v>336567.15215833328</v>
      </c>
      <c r="E225">
        <f t="shared" si="12"/>
        <v>338613.43255833327</v>
      </c>
      <c r="F225">
        <f t="shared" si="13"/>
        <v>1.0055537818670048</v>
      </c>
    </row>
    <row r="226" spans="1:6" x14ac:dyDescent="0.2">
      <c r="A226" s="1">
        <v>41548</v>
      </c>
      <c r="B226">
        <v>340044.83390000003</v>
      </c>
      <c r="D226">
        <f t="shared" ref="D226:D252" si="14">SUM(B220:B231)/12</f>
        <v>340659.71295833332</v>
      </c>
      <c r="E226">
        <f t="shared" si="12"/>
        <v>342927.02755833336</v>
      </c>
      <c r="F226">
        <f t="shared" si="13"/>
        <v>0.99159531495999376</v>
      </c>
    </row>
    <row r="227" spans="1:6" x14ac:dyDescent="0.2">
      <c r="A227" s="1">
        <v>41579</v>
      </c>
      <c r="B227">
        <v>343749.32419999997</v>
      </c>
      <c r="D227">
        <f t="shared" si="14"/>
        <v>345194.34215833334</v>
      </c>
      <c r="E227">
        <f t="shared" si="12"/>
        <v>347710.18922916666</v>
      </c>
      <c r="F227">
        <f t="shared" si="13"/>
        <v>0.98860871739782064</v>
      </c>
    </row>
    <row r="228" spans="1:6" x14ac:dyDescent="0.2">
      <c r="A228" s="1">
        <v>41609</v>
      </c>
      <c r="B228">
        <v>352028.12699999998</v>
      </c>
      <c r="D228">
        <f t="shared" si="14"/>
        <v>350226.03629999998</v>
      </c>
      <c r="E228">
        <f t="shared" si="12"/>
        <v>352837.02630833333</v>
      </c>
      <c r="F228">
        <f t="shared" si="13"/>
        <v>0.99770744211060636</v>
      </c>
    </row>
    <row r="229" spans="1:6" x14ac:dyDescent="0.2">
      <c r="A229" s="1">
        <v>41640</v>
      </c>
      <c r="B229">
        <v>355829.65110000002</v>
      </c>
      <c r="D229">
        <f t="shared" si="14"/>
        <v>355448.01631666668</v>
      </c>
      <c r="E229">
        <f t="shared" si="12"/>
        <v>358187.56010416662</v>
      </c>
      <c r="F229">
        <f t="shared" si="13"/>
        <v>0.9934171108469515</v>
      </c>
    </row>
    <row r="230" spans="1:6" x14ac:dyDescent="0.2">
      <c r="A230" s="1">
        <v>41671</v>
      </c>
      <c r="B230">
        <v>357875.83620000002</v>
      </c>
      <c r="D230">
        <f t="shared" si="14"/>
        <v>360927.10389166657</v>
      </c>
      <c r="E230">
        <f t="shared" si="12"/>
        <v>363802.60048749991</v>
      </c>
      <c r="F230">
        <f t="shared" si="13"/>
        <v>0.98370884573238904</v>
      </c>
    </row>
    <row r="231" spans="1:6" x14ac:dyDescent="0.2">
      <c r="A231" s="1">
        <v>41699</v>
      </c>
      <c r="B231">
        <v>361400.03889999999</v>
      </c>
      <c r="D231">
        <f t="shared" si="14"/>
        <v>366678.09708333324</v>
      </c>
      <c r="E231">
        <f t="shared" si="12"/>
        <v>369310.41371249995</v>
      </c>
      <c r="F231">
        <f t="shared" si="13"/>
        <v>0.9785806884431425</v>
      </c>
    </row>
    <row r="232" spans="1:6" x14ac:dyDescent="0.2">
      <c r="A232" s="1">
        <v>41730</v>
      </c>
      <c r="B232">
        <v>375336.80310000002</v>
      </c>
      <c r="D232">
        <f t="shared" si="14"/>
        <v>371942.73034166667</v>
      </c>
      <c r="E232">
        <f t="shared" si="12"/>
        <v>374536.6965208333</v>
      </c>
      <c r="F232">
        <f t="shared" si="13"/>
        <v>1.0021362568383796</v>
      </c>
    </row>
    <row r="233" spans="1:6" x14ac:dyDescent="0.2">
      <c r="A233" s="1">
        <v>41760</v>
      </c>
      <c r="B233">
        <v>382704.60869999998</v>
      </c>
      <c r="D233">
        <f t="shared" si="14"/>
        <v>377130.66269999999</v>
      </c>
      <c r="E233">
        <f t="shared" si="12"/>
        <v>379507.90597083338</v>
      </c>
      <c r="F233">
        <f t="shared" si="13"/>
        <v>1.0084232836230091</v>
      </c>
    </row>
    <row r="234" spans="1:6" x14ac:dyDescent="0.2">
      <c r="A234" s="1">
        <v>41791</v>
      </c>
      <c r="B234">
        <v>387182.10430000001</v>
      </c>
      <c r="D234">
        <f t="shared" si="14"/>
        <v>381885.14924166672</v>
      </c>
      <c r="E234">
        <f t="shared" si="12"/>
        <v>384004.74237916671</v>
      </c>
      <c r="F234">
        <f t="shared" si="13"/>
        <v>1.008274277815288</v>
      </c>
    </row>
    <row r="235" spans="1:6" x14ac:dyDescent="0.2">
      <c r="A235" s="1">
        <v>41821</v>
      </c>
      <c r="B235">
        <v>398737.37180000002</v>
      </c>
      <c r="D235">
        <f t="shared" si="14"/>
        <v>386124.3355166667</v>
      </c>
      <c r="E235">
        <f t="shared" si="12"/>
        <v>388083.41044166673</v>
      </c>
      <c r="F235">
        <f t="shared" si="13"/>
        <v>1.0274527616272191</v>
      </c>
    </row>
    <row r="236" spans="1:6" x14ac:dyDescent="0.2">
      <c r="A236" s="1">
        <v>41852</v>
      </c>
      <c r="B236">
        <v>404754.44809999998</v>
      </c>
      <c r="D236">
        <f t="shared" si="14"/>
        <v>390042.48536666669</v>
      </c>
      <c r="E236">
        <f t="shared" si="12"/>
        <v>391996.55136666668</v>
      </c>
      <c r="F236">
        <f t="shared" si="13"/>
        <v>1.0325459412559979</v>
      </c>
    </row>
    <row r="237" spans="1:6" x14ac:dyDescent="0.2">
      <c r="A237" s="1">
        <v>41883</v>
      </c>
      <c r="B237">
        <v>403669.61680000002</v>
      </c>
      <c r="D237">
        <f t="shared" si="14"/>
        <v>393950.61736666661</v>
      </c>
      <c r="E237">
        <f t="shared" si="12"/>
        <v>395755.02830000001</v>
      </c>
      <c r="F237">
        <f t="shared" si="13"/>
        <v>1.0199987061036162</v>
      </c>
    </row>
    <row r="238" spans="1:6" x14ac:dyDescent="0.2">
      <c r="A238" s="1">
        <v>41913</v>
      </c>
      <c r="B238">
        <v>402300.02220000001</v>
      </c>
      <c r="D238">
        <f t="shared" si="14"/>
        <v>397559.43923333334</v>
      </c>
      <c r="E238">
        <f t="shared" si="12"/>
        <v>399022.28366249998</v>
      </c>
      <c r="F238">
        <f t="shared" si="13"/>
        <v>1.0082144247870437</v>
      </c>
    </row>
    <row r="239" spans="1:6" x14ac:dyDescent="0.2">
      <c r="A239" s="1">
        <v>41944</v>
      </c>
      <c r="B239">
        <v>400803.16269999999</v>
      </c>
      <c r="D239">
        <f t="shared" si="14"/>
        <v>400485.12809166667</v>
      </c>
      <c r="E239">
        <f t="shared" si="12"/>
        <v>401864.80771249998</v>
      </c>
      <c r="F239">
        <f t="shared" si="13"/>
        <v>0.99735820357462224</v>
      </c>
    </row>
    <row r="240" spans="1:6" x14ac:dyDescent="0.2">
      <c r="A240" s="1">
        <v>41974</v>
      </c>
      <c r="B240">
        <v>402898.36229999998</v>
      </c>
      <c r="D240">
        <f t="shared" si="14"/>
        <v>403244.48733333335</v>
      </c>
      <c r="E240">
        <f t="shared" si="12"/>
        <v>404589.99592083332</v>
      </c>
      <c r="F240">
        <f t="shared" si="13"/>
        <v>0.99581889409553181</v>
      </c>
    </row>
    <row r="241" spans="1:6" x14ac:dyDescent="0.2">
      <c r="A241" s="1">
        <v>42005</v>
      </c>
      <c r="B241">
        <v>402847.44929999998</v>
      </c>
      <c r="D241">
        <f t="shared" si="14"/>
        <v>405935.50450833328</v>
      </c>
      <c r="E241">
        <f t="shared" si="12"/>
        <v>407306.59785000002</v>
      </c>
      <c r="F241">
        <f t="shared" si="13"/>
        <v>0.98905210823115064</v>
      </c>
    </row>
    <row r="242" spans="1:6" x14ac:dyDescent="0.2">
      <c r="A242" s="1">
        <v>42036</v>
      </c>
      <c r="B242">
        <v>404773.42019999999</v>
      </c>
      <c r="D242">
        <f t="shared" si="14"/>
        <v>408677.6911916667</v>
      </c>
      <c r="E242">
        <f t="shared" si="12"/>
        <v>409985.90765000001</v>
      </c>
      <c r="F242">
        <f t="shared" si="13"/>
        <v>0.98728617898142523</v>
      </c>
    </row>
    <row r="243" spans="1:6" x14ac:dyDescent="0.2">
      <c r="A243" s="1">
        <v>42064</v>
      </c>
      <c r="B243">
        <v>404705.90130000003</v>
      </c>
      <c r="D243">
        <f t="shared" si="14"/>
        <v>411294.12410833332</v>
      </c>
      <c r="E243">
        <f t="shared" si="12"/>
        <v>412796.61144166673</v>
      </c>
      <c r="F243">
        <f t="shared" si="13"/>
        <v>0.98040025058972646</v>
      </c>
    </row>
    <row r="244" spans="1:6" x14ac:dyDescent="0.2">
      <c r="A244" s="1">
        <v>42095</v>
      </c>
      <c r="B244">
        <v>410445.06939999998</v>
      </c>
      <c r="D244">
        <f t="shared" si="14"/>
        <v>414299.09877500008</v>
      </c>
      <c r="E244">
        <f t="shared" si="12"/>
        <v>415890.11387083342</v>
      </c>
      <c r="F244">
        <f t="shared" si="13"/>
        <v>0.98690749241391063</v>
      </c>
    </row>
    <row r="245" spans="1:6" x14ac:dyDescent="0.2">
      <c r="A245" s="1">
        <v>42125</v>
      </c>
      <c r="B245">
        <v>415816.91960000002</v>
      </c>
      <c r="D245">
        <f t="shared" si="14"/>
        <v>417481.1289666667</v>
      </c>
      <c r="E245">
        <f t="shared" si="12"/>
        <v>419342.86207083333</v>
      </c>
      <c r="F245">
        <f t="shared" si="13"/>
        <v>0.99159174320168175</v>
      </c>
    </row>
    <row r="246" spans="1:6" x14ac:dyDescent="0.2">
      <c r="A246" s="1">
        <v>42156</v>
      </c>
      <c r="B246">
        <v>419474.31040000002</v>
      </c>
      <c r="D246">
        <f t="shared" si="14"/>
        <v>421204.59517499997</v>
      </c>
      <c r="E246">
        <f>(D246+D247)/2</f>
        <v>423169.37844583328</v>
      </c>
      <c r="F246">
        <f t="shared" si="13"/>
        <v>0.99126811098807743</v>
      </c>
    </row>
    <row r="247" spans="1:6" x14ac:dyDescent="0.2">
      <c r="A247" s="1">
        <v>42186</v>
      </c>
      <c r="B247">
        <v>431643.61200000002</v>
      </c>
      <c r="D247">
        <f t="shared" si="14"/>
        <v>425134.1617166666</v>
      </c>
      <c r="E247">
        <f t="shared" si="12"/>
        <v>427409.91751666658</v>
      </c>
      <c r="F247">
        <f t="shared" si="13"/>
        <v>1.0099054661808786</v>
      </c>
    </row>
    <row r="248" spans="1:6" x14ac:dyDescent="0.2">
      <c r="A248" s="1">
        <v>42217</v>
      </c>
      <c r="B248">
        <v>436151.64309999999</v>
      </c>
      <c r="D248">
        <f>SUM(B242:B253)/12</f>
        <v>429685.67331666662</v>
      </c>
      <c r="E248">
        <f>(D248+D249)/2</f>
        <v>412820.11414166668</v>
      </c>
      <c r="F248">
        <f t="shared" si="13"/>
        <v>1.0565174228655114</v>
      </c>
    </row>
    <row r="249" spans="1:6" x14ac:dyDescent="0.2">
      <c r="A249" s="1">
        <v>42248</v>
      </c>
      <c r="B249">
        <v>439729.31280000001</v>
      </c>
      <c r="D249" s="2">
        <f>SUM(B243:B254)/12</f>
        <v>395954.55496666668</v>
      </c>
      <c r="E249" s="2">
        <f t="shared" si="12"/>
        <v>379091.80907916668</v>
      </c>
      <c r="F249">
        <f t="shared" si="13"/>
        <v>1.1599546660428379</v>
      </c>
    </row>
    <row r="250" spans="1:6" x14ac:dyDescent="0.2">
      <c r="A250" s="1">
        <v>42278</v>
      </c>
      <c r="B250">
        <v>440484.38449999999</v>
      </c>
      <c r="D250" s="2">
        <f t="shared" si="14"/>
        <v>362229.06319166668</v>
      </c>
      <c r="E250" s="2">
        <f t="shared" si="12"/>
        <v>345127.18530000001</v>
      </c>
      <c r="F250">
        <f t="shared" si="13"/>
        <v>1.2762958215450666</v>
      </c>
    </row>
    <row r="251" spans="1:6" x14ac:dyDescent="0.2">
      <c r="A251" s="1">
        <v>42309</v>
      </c>
      <c r="B251">
        <v>445484.75719999999</v>
      </c>
      <c r="D251" s="2">
        <f t="shared" si="14"/>
        <v>328025.30740833335</v>
      </c>
      <c r="E251" s="2">
        <f t="shared" si="12"/>
        <v>310699.60242500005</v>
      </c>
      <c r="F251">
        <f t="shared" si="13"/>
        <v>1.4338118031790394</v>
      </c>
    </row>
    <row r="252" spans="1:6" x14ac:dyDescent="0.2">
      <c r="A252" s="1">
        <v>42339</v>
      </c>
      <c r="B252">
        <v>450053.16080000001</v>
      </c>
      <c r="D252" s="2">
        <f t="shared" si="14"/>
        <v>293373.89744166669</v>
      </c>
      <c r="E252" s="2">
        <f t="shared" si="12"/>
        <v>275895.80117500003</v>
      </c>
      <c r="F252">
        <f t="shared" si="13"/>
        <v>1.6312432406846684</v>
      </c>
    </row>
    <row r="253" spans="1:6" x14ac:dyDescent="0.2">
      <c r="A253" s="1">
        <v>42370</v>
      </c>
      <c r="B253">
        <v>457465.58850000001</v>
      </c>
      <c r="D253" s="2">
        <f>SUM(B247:B258)/12</f>
        <v>258417.70490833334</v>
      </c>
      <c r="E253" s="2">
        <f>(D253+D254)/2</f>
        <v>129208.85245416667</v>
      </c>
      <c r="F253">
        <f t="shared" si="13"/>
        <v>3.5405127420528211</v>
      </c>
    </row>
    <row r="562" spans="7:7" x14ac:dyDescent="0.2">
      <c r="G562" t="s">
        <v>5</v>
      </c>
    </row>
  </sheetData>
  <pageMargins left="0.78740157499999996" right="0.78740157499999996" top="0.984251969" bottom="0.984251969" header="0.4921259845" footer="0.492125984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B0C47-8ABC-5545-9011-F9A27F53A44A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Naïves</vt:lpstr>
      <vt:lpstr>RegLin</vt:lpstr>
      <vt:lpstr>Saison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 DEN VEYVER  Simon</dc:creator>
  <cp:lastModifiedBy>VAN DEN VEYVER  Simon</cp:lastModifiedBy>
  <dcterms:created xsi:type="dcterms:W3CDTF">2018-12-16T14:58:55Z</dcterms:created>
  <dcterms:modified xsi:type="dcterms:W3CDTF">2019-02-18T15:04:58Z</dcterms:modified>
</cp:coreProperties>
</file>