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ExcelProject-DataAnalytics WorkVersion\ProjectFiles\"/>
    </mc:Choice>
  </mc:AlternateContent>
  <xr:revisionPtr revIDLastSave="0" documentId="13_ncr:1_{21AC8E31-6BF3-4BA0-9646-B9FBAF108E7E}" xr6:coauthVersionLast="47" xr6:coauthVersionMax="47" xr10:uidLastSave="{00000000-0000-0000-0000-000000000000}"/>
  <bookViews>
    <workbookView xWindow="-120" yWindow="-120" windowWidth="20730" windowHeight="11040" activeTab="2" xr2:uid="{BA4EB3FB-777F-49EA-9118-86C9002783FA}"/>
  </bookViews>
  <sheets>
    <sheet name="Data" sheetId="1" r:id="rId1"/>
    <sheet name="Pivot" sheetId="2" r:id="rId2"/>
    <sheet name="Dashboard" sheetId="7" r:id="rId3"/>
    <sheet name="Insights" sheetId="4" r:id="rId4"/>
    <sheet name="CorrectiveMeasures" sheetId="8" r:id="rId5"/>
    <sheet name="References" sheetId="9" r:id="rId6"/>
  </sheets>
  <definedNames>
    <definedName name="Slicer_Incidents">#N/A</definedName>
    <definedName name="Slicer_Years__Date">#N/A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 i="1" l="1"/>
  <c r="U6" i="1"/>
  <c r="U7" i="1"/>
  <c r="U8" i="1"/>
  <c r="U9" i="1"/>
  <c r="U4" i="1"/>
  <c r="P5" i="1"/>
  <c r="P6" i="1"/>
  <c r="P7" i="1"/>
  <c r="P8" i="1"/>
  <c r="P9" i="1"/>
  <c r="P10" i="1"/>
  <c r="P4" i="1"/>
  <c r="C5" i="1"/>
  <c r="C6" i="1"/>
  <c r="C7" i="1"/>
  <c r="C8" i="1"/>
  <c r="C9" i="1"/>
  <c r="C10" i="1"/>
  <c r="C11" i="1"/>
  <c r="C12" i="1"/>
  <c r="C13" i="1"/>
  <c r="C14" i="1"/>
  <c r="C15" i="1"/>
  <c r="C16" i="1"/>
  <c r="C17" i="1"/>
  <c r="C18" i="1"/>
  <c r="C19" i="1"/>
  <c r="C20" i="1"/>
  <c r="C21" i="1"/>
  <c r="C22" i="1"/>
  <c r="C23" i="1"/>
  <c r="C24" i="1"/>
  <c r="C25" i="1"/>
  <c r="C26" i="1"/>
  <c r="C27" i="1"/>
  <c r="C4" i="1"/>
  <c r="AA5" i="1"/>
  <c r="AA6" i="1"/>
  <c r="AA7" i="1"/>
  <c r="AA8" i="1"/>
  <c r="AA9" i="1"/>
  <c r="AA4" i="1"/>
</calcChain>
</file>

<file path=xl/sharedStrings.xml><?xml version="1.0" encoding="utf-8"?>
<sst xmlns="http://schemas.openxmlformats.org/spreadsheetml/2006/main" count="171" uniqueCount="74">
  <si>
    <t>Human Death</t>
  </si>
  <si>
    <t>Human Injured</t>
  </si>
  <si>
    <t>Cattle Death</t>
  </si>
  <si>
    <t>Crop and Property</t>
  </si>
  <si>
    <t>Incidents</t>
  </si>
  <si>
    <t>Snake</t>
  </si>
  <si>
    <t>Elephant</t>
  </si>
  <si>
    <t>Tiger</t>
  </si>
  <si>
    <t>Leopard</t>
  </si>
  <si>
    <t>Others</t>
  </si>
  <si>
    <t>Wild Gaur</t>
  </si>
  <si>
    <t>YearEvaluated</t>
  </si>
  <si>
    <t>ForestAreaLossHectare</t>
  </si>
  <si>
    <t>Year</t>
  </si>
  <si>
    <t>Nilambur</t>
  </si>
  <si>
    <t>Anamudi</t>
  </si>
  <si>
    <t>Periyar</t>
  </si>
  <si>
    <t>2005</t>
  </si>
  <si>
    <t>2007</t>
  </si>
  <si>
    <t>2010</t>
  </si>
  <si>
    <t>2012</t>
  </si>
  <si>
    <t>2017</t>
  </si>
  <si>
    <t>Wayand</t>
  </si>
  <si>
    <t>Elephants</t>
  </si>
  <si>
    <t>Tigers</t>
  </si>
  <si>
    <t>Sl._x000D_
No.</t>
  </si>
  <si>
    <t>Species</t>
  </si>
  <si>
    <t>No. of animals (1993)</t>
  </si>
  <si>
    <t>No. of animals (1997)</t>
  </si>
  <si>
    <t>No. of animals (2002)</t>
  </si>
  <si>
    <t>No. of animals (2011)</t>
  </si>
  <si>
    <t>Wild Boar</t>
  </si>
  <si>
    <t>Row Labels</t>
  </si>
  <si>
    <t>Grand Total</t>
  </si>
  <si>
    <t>Date</t>
  </si>
  <si>
    <t>2018</t>
  </si>
  <si>
    <t>2019</t>
  </si>
  <si>
    <t>2020</t>
  </si>
  <si>
    <t>2021</t>
  </si>
  <si>
    <t>2022</t>
  </si>
  <si>
    <t>2023</t>
  </si>
  <si>
    <t>Snakes</t>
  </si>
  <si>
    <t>Wild Boars</t>
  </si>
  <si>
    <t>Wild Gaurs</t>
  </si>
  <si>
    <t>Leopards</t>
  </si>
  <si>
    <t>Other</t>
  </si>
  <si>
    <t>ForestArea</t>
  </si>
  <si>
    <t>Forest Area</t>
  </si>
  <si>
    <t>Forest Area Loss</t>
  </si>
  <si>
    <t>1997</t>
  </si>
  <si>
    <t>2002</t>
  </si>
  <si>
    <t>2006</t>
  </si>
  <si>
    <t>2014</t>
  </si>
  <si>
    <t>Elephants Population</t>
  </si>
  <si>
    <t>Tigers Population</t>
  </si>
  <si>
    <t>1993</t>
  </si>
  <si>
    <t>2011</t>
  </si>
  <si>
    <t>Increase in wild life attacks from during the recent years.</t>
  </si>
  <si>
    <t>Decrease in forest area , but increase in forest area in past years</t>
  </si>
  <si>
    <t>Even though forest area is increased there is decrease in Tree covered area in forest</t>
  </si>
  <si>
    <t>INSIGHTS</t>
  </si>
  <si>
    <t>Elephant population decreased in recent years around 50% , due to epidemic disesase spread among elephants sounthern states.
But may be due the epidemic they are moving out of forest area and showing more violent behaviour.</t>
  </si>
  <si>
    <t>Though exact figure not released by forest deparment , the population of wild boar and wild goar as increasing (news articles) , human conflict is increasing.</t>
  </si>
  <si>
    <t>Increase in tiger population. Aged or injured look for domestic animals or humans.</t>
  </si>
  <si>
    <t>CORRECTIVE MEASURES</t>
  </si>
  <si>
    <t>Increase Forest Area</t>
  </si>
  <si>
    <t>Correct forest tree loss and vegetation which was lost during past years. Around 4.8 % of Total tree loss reported past 20 years.</t>
  </si>
  <si>
    <t>Tiger population increased.Aged or Injured tigers which are not able to hunt should treated moved to zoological parks or reserved areas where food is available.
This shoukd be done to prevent attack on easy targets such as domestic animals and humans.</t>
  </si>
  <si>
    <t>To find cure for epidemic disease spreading among elephants , prevent extinction of wild elephants within the state.</t>
  </si>
  <si>
    <t>Proper preventive measures to avoid attack of Wild Boar and Wild Gaur on agriculture areas and human life as there population keeps on increasing.</t>
  </si>
  <si>
    <t>REFERENCES</t>
  </si>
  <si>
    <t>https://forest.kerala.gov.in/en/home/</t>
  </si>
  <si>
    <t>https://kdisc.kerala.gov.in/wp-content/uploads/2024/12/Safe-Habitat-Hack.pdf</t>
  </si>
  <si>
    <t>https://www.globalforestwatch.org/dashboards/country/IND/17/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</si>
</sst>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4"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49" fontId="0" fillId="0" borderId="0" xfId="0" applyNumberFormat="1"/>
    <xf numFmtId="2" fontId="0" fillId="0" borderId="0" xfId="0" applyNumberFormat="1"/>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1" fillId="2" borderId="4" xfId="0" applyFont="1" applyFill="1" applyBorder="1"/>
    <xf numFmtId="0" fontId="1" fillId="2" borderId="3" xfId="0" applyFont="1" applyFill="1" applyBorder="1"/>
    <xf numFmtId="0" fontId="0" fillId="3" borderId="4" xfId="0" applyFill="1" applyBorder="1"/>
    <xf numFmtId="0" fontId="0" fillId="3" borderId="3" xfId="0" applyFill="1" applyBorder="1"/>
    <xf numFmtId="0" fontId="0" fillId="0" borderId="4" xfId="0" applyBorder="1"/>
    <xf numFmtId="0" fontId="0" fillId="0" borderId="3" xfId="0" applyBorder="1"/>
    <xf numFmtId="164" fontId="0" fillId="0" borderId="0" xfId="0" applyNumberFormat="1"/>
    <xf numFmtId="0" fontId="0" fillId="3" borderId="1" xfId="0" applyFill="1" applyBorder="1"/>
    <xf numFmtId="0" fontId="0" fillId="3" borderId="2" xfId="0" applyFill="1" applyBorder="1"/>
    <xf numFmtId="14" fontId="0" fillId="0" borderId="0" xfId="0" applyNumberFormat="1"/>
    <xf numFmtId="49" fontId="1" fillId="2" borderId="4" xfId="0" applyNumberFormat="1" applyFont="1" applyFill="1" applyBorder="1"/>
    <xf numFmtId="49" fontId="0" fillId="3" borderId="4" xfId="0" applyNumberFormat="1" applyFill="1" applyBorder="1"/>
    <xf numFmtId="49" fontId="0" fillId="0" borderId="4" xfId="0" applyNumberFormat="1" applyBorder="1"/>
    <xf numFmtId="49" fontId="0" fillId="0" borderId="1" xfId="0" applyNumberFormat="1" applyBorder="1"/>
    <xf numFmtId="0" fontId="2" fillId="0" borderId="0" xfId="0" applyFont="1"/>
    <xf numFmtId="0" fontId="0" fillId="0" borderId="0" xfId="0" applyAlignment="1">
      <alignment wrapText="1"/>
    </xf>
    <xf numFmtId="0" fontId="0" fillId="0" borderId="0" xfId="0" applyAlignment="1">
      <alignment vertical="top"/>
    </xf>
    <xf numFmtId="0" fontId="3" fillId="0" borderId="0" xfId="1"/>
  </cellXfs>
  <cellStyles count="2">
    <cellStyle name="Hyperlink" xfId="1" builtinId="8"/>
    <cellStyle name="Normal" xfId="0" builtinId="0"/>
  </cellStyles>
  <dxfs count="37">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style="thin">
          <color theme="4" tint="0.39997558519241921"/>
        </left>
        <right/>
        <top style="thin">
          <color theme="4" tint="0.39997558519241921"/>
        </top>
        <bottom/>
        <vertical/>
        <horizontal/>
      </border>
    </dxf>
    <dxf>
      <numFmt numFmtId="19" formatCode="m/d/yyyy"/>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numFmt numFmtId="19" formatCode="m/d/yyyy"/>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vertical/>
        <horizontal/>
      </border>
    </dxf>
    <dxf>
      <numFmt numFmtId="164" formatCode="yyyy\-mm\-dd;@"/>
    </dxf>
    <dxf>
      <border outline="0">
        <right style="thin">
          <color theme="4" tint="0.39997558519241921"/>
        </righ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sz val="11"/>
        <color theme="0"/>
      </font>
      <fill>
        <patternFill>
          <bgColor theme="1"/>
        </patternFill>
      </fill>
      <border diagonalUp="0" diagonalDown="0">
        <left/>
        <right/>
        <top/>
        <bottom/>
        <vertical/>
        <horizontal/>
      </border>
    </dxf>
    <dxf>
      <fill>
        <patternFill>
          <bgColor rgb="FF3C3254"/>
        </patternFill>
      </fill>
      <border>
        <vertical/>
        <horizontal/>
      </border>
    </dxf>
    <dxf>
      <font>
        <color theme="0"/>
      </font>
      <fill>
        <patternFill>
          <bgColor theme="1"/>
        </patternFill>
      </fill>
    </dxf>
    <dxf>
      <font>
        <sz val="14"/>
        <color theme="0"/>
      </font>
      <fill>
        <patternFill>
          <bgColor theme="1"/>
        </patternFill>
      </fill>
      <border diagonalUp="0" diagonalDown="0">
        <left/>
        <right/>
        <top/>
        <bottom/>
        <vertical/>
        <horizontal/>
      </border>
    </dxf>
  </dxfs>
  <tableStyles count="2" defaultTableStyle="TableStyleMedium2" defaultPivotStyle="PivotStyleLight16">
    <tableStyle name="Slicer Style 1" pivot="0" table="0" count="7" xr9:uid="{79C1C2C2-7C2A-40CD-9279-53F72FF8DC54}">
      <tableStyleElement type="wholeTable" dxfId="36"/>
      <tableStyleElement type="headerRow" dxfId="35"/>
    </tableStyle>
    <tableStyle name="Slicer Style 1 2" pivot="0" table="0" count="7" xr9:uid="{2427D797-338D-44E1-937E-0D0546FF929E}">
      <tableStyleElement type="wholeTable" dxfId="34"/>
      <tableStyleElement type="headerRow" dxfId="33"/>
    </tableStyle>
  </tableStyles>
  <colors>
    <mruColors>
      <color rgb="FF66FF33"/>
      <color rgb="FF3C3254"/>
      <color rgb="FF33366B"/>
      <color rgb="FF4D596F"/>
      <color rgb="FF5D6B85"/>
      <color rgb="FF6D7D9A"/>
      <color rgb="FF6F8FAF"/>
      <color rgb="FF497983"/>
      <color rgb="FFCC0066"/>
      <color rgb="FFFF0000"/>
    </mruColors>
  </colors>
  <extLst>
    <ext xmlns:x14="http://schemas.microsoft.com/office/spreadsheetml/2009/9/main" uri="{46F421CA-312F-682f-3DD2-61675219B42D}">
      <x14:dxfs count="10">
        <dxf>
          <font>
            <strike val="0"/>
            <sz val="11"/>
            <color theme="1"/>
          </font>
          <fill>
            <patternFill>
              <bgColor rgb="FFFFC000"/>
            </patternFill>
          </fill>
          <border diagonalUp="0" diagonalDown="0">
            <left/>
            <right/>
            <top/>
            <bottom/>
            <vertical/>
            <horizontal/>
          </border>
        </dxf>
        <dxf>
          <font>
            <strike val="0"/>
            <sz val="11"/>
            <color theme="1"/>
          </font>
          <fill>
            <patternFill>
              <bgColor rgb="FFFFC000"/>
            </patternFill>
          </fill>
          <border diagonalUp="0" diagonalDown="0">
            <left/>
            <right/>
            <top/>
            <bottom/>
            <vertical/>
            <horizontal/>
          </border>
        </dxf>
        <dxf>
          <font>
            <strike val="0"/>
            <sz val="11"/>
            <color theme="1"/>
          </font>
          <fill>
            <patternFill>
              <bgColor rgb="FFFFC000"/>
            </patternFill>
          </fill>
          <border diagonalUp="0" diagonalDown="0">
            <left/>
            <right/>
            <top/>
            <bottom/>
            <vertical/>
            <horizontal/>
          </border>
        </dxf>
        <dxf>
          <font>
            <strike val="0"/>
            <sz val="11"/>
            <color theme="1"/>
          </font>
          <fill>
            <patternFill>
              <bgColor rgb="FF66FF33"/>
            </patternFill>
          </fill>
          <border diagonalUp="0" diagonalDown="0">
            <left/>
            <right/>
            <top/>
            <bottom/>
            <vertical/>
            <horizontal/>
          </border>
        </dxf>
        <dxf>
          <font>
            <sz val="11"/>
            <color theme="1"/>
          </font>
          <fill>
            <patternFill>
              <bgColor rgb="FF00B0F0"/>
            </patternFill>
          </fill>
          <border diagonalUp="0" diagonalDown="0">
            <left/>
            <right/>
            <top/>
            <bottom/>
            <vertical/>
            <horizontal/>
          </border>
        </dxf>
        <dxf>
          <font>
            <color theme="1"/>
          </font>
          <fill>
            <patternFill>
              <bgColor rgb="FFFFFF00"/>
            </patternFill>
          </fill>
          <border diagonalUp="0" diagonalDown="0">
            <left/>
            <right/>
            <top/>
            <bottom/>
            <vertical/>
            <horizontal/>
          </border>
        </dxf>
        <dxf>
          <font>
            <color theme="1"/>
          </font>
          <fill>
            <patternFill>
              <bgColor rgb="FFFFFF00"/>
            </patternFill>
          </fill>
          <border diagonalUp="0" diagonalDown="0">
            <left/>
            <right/>
            <top/>
            <bottom/>
            <vertical/>
            <horizontal/>
          </border>
        </dxf>
        <dxf>
          <font>
            <color theme="1"/>
          </font>
          <fill>
            <patternFill>
              <bgColor rgb="FFFFFF00"/>
            </patternFill>
          </fill>
          <border diagonalUp="0" diagonalDown="0">
            <left/>
            <right/>
            <top/>
            <bottom/>
            <vertical/>
            <horizontal/>
          </border>
        </dxf>
        <dxf>
          <font>
            <sz val="11"/>
            <color theme="0"/>
          </font>
          <fill>
            <patternFill>
              <bgColor rgb="FF0070C0"/>
            </patternFill>
          </fill>
          <border diagonalUp="0" diagonalDown="0">
            <left/>
            <right/>
            <top/>
            <bottom/>
            <vertical/>
            <horizontal/>
          </border>
        </dxf>
        <dxf>
          <font>
            <color theme="1"/>
          </font>
          <fill>
            <patternFill>
              <bgColor rgb="FF92D05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 type="hoveredUnselectedItemWithData" dxfId="7"/>
            <x14:slicerStyleElement type="hoveredSelectedItemWithData" dxfId="6"/>
            <x14:slicerStyleElement type="hoveredSelectedItemWithNoData" dxfId="5"/>
          </x14:slicerStyleElements>
        </x14:slicerStyle>
        <x14:slicerStyle name="Slicer Style 1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a:solidFill>
                  <a:schemeClr val="bg1"/>
                </a:solidFill>
              </a:rPr>
              <a:t>WILD LIFE ATTACKS -  CATEGORY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Pivot!$C$2</c:f>
              <c:strCache>
                <c:ptCount val="1"/>
                <c:pt idx="0">
                  <c:v>Snakes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Pivot!$C$3:$C$7</c:f>
              <c:numCache>
                <c:formatCode>General</c:formatCode>
                <c:ptCount val="4"/>
                <c:pt idx="0">
                  <c:v>228</c:v>
                </c:pt>
                <c:pt idx="1">
                  <c:v>0</c:v>
                </c:pt>
                <c:pt idx="2">
                  <c:v>376</c:v>
                </c:pt>
                <c:pt idx="3">
                  <c:v>4253</c:v>
                </c:pt>
              </c:numCache>
            </c:numRef>
          </c:val>
          <c:extLst>
            <c:ext xmlns:c16="http://schemas.microsoft.com/office/drawing/2014/chart" uri="{C3380CC4-5D6E-409C-BE32-E72D297353CC}">
              <c16:uniqueId val="{00000000-EC94-45B9-9330-0902BD9C3A0D}"/>
            </c:ext>
          </c:extLst>
        </c:ser>
        <c:ser>
          <c:idx val="1"/>
          <c:order val="1"/>
          <c:tx>
            <c:strRef>
              <c:f>Pivot!$D$2</c:f>
              <c:strCache>
                <c:ptCount val="1"/>
                <c:pt idx="0">
                  <c:v>Elephants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Pivot!$D$3:$D$7</c:f>
              <c:numCache>
                <c:formatCode>General</c:formatCode>
                <c:ptCount val="4"/>
                <c:pt idx="0">
                  <c:v>192</c:v>
                </c:pt>
                <c:pt idx="1">
                  <c:v>20552</c:v>
                </c:pt>
                <c:pt idx="2">
                  <c:v>150</c:v>
                </c:pt>
                <c:pt idx="3">
                  <c:v>299</c:v>
                </c:pt>
              </c:numCache>
            </c:numRef>
          </c:val>
          <c:extLst>
            <c:ext xmlns:c16="http://schemas.microsoft.com/office/drawing/2014/chart" uri="{C3380CC4-5D6E-409C-BE32-E72D297353CC}">
              <c16:uniqueId val="{00000001-EC94-45B9-9330-0902BD9C3A0D}"/>
            </c:ext>
          </c:extLst>
        </c:ser>
        <c:ser>
          <c:idx val="2"/>
          <c:order val="2"/>
          <c:tx>
            <c:strRef>
              <c:f>Pivot!$E$2</c:f>
              <c:strCache>
                <c:ptCount val="1"/>
                <c:pt idx="0">
                  <c:v>Wild Boars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Pivot!$E$3:$E$7</c:f>
              <c:numCache>
                <c:formatCode>General</c:formatCode>
                <c:ptCount val="4"/>
                <c:pt idx="0">
                  <c:v>18</c:v>
                </c:pt>
                <c:pt idx="1">
                  <c:v>8583</c:v>
                </c:pt>
                <c:pt idx="2">
                  <c:v>34</c:v>
                </c:pt>
                <c:pt idx="3">
                  <c:v>995</c:v>
                </c:pt>
              </c:numCache>
            </c:numRef>
          </c:val>
          <c:extLst>
            <c:ext xmlns:c16="http://schemas.microsoft.com/office/drawing/2014/chart" uri="{C3380CC4-5D6E-409C-BE32-E72D297353CC}">
              <c16:uniqueId val="{00000002-EC94-45B9-9330-0902BD9C3A0D}"/>
            </c:ext>
          </c:extLst>
        </c:ser>
        <c:ser>
          <c:idx val="3"/>
          <c:order val="3"/>
          <c:tx>
            <c:strRef>
              <c:f>Pivot!$F$2</c:f>
              <c:strCache>
                <c:ptCount val="1"/>
                <c:pt idx="0">
                  <c:v>Wild Gaurs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Pivot!$F$3:$F$7</c:f>
              <c:numCache>
                <c:formatCode>General</c:formatCode>
                <c:ptCount val="4"/>
                <c:pt idx="0">
                  <c:v>5</c:v>
                </c:pt>
                <c:pt idx="1">
                  <c:v>234</c:v>
                </c:pt>
                <c:pt idx="2">
                  <c:v>6</c:v>
                </c:pt>
                <c:pt idx="3">
                  <c:v>21</c:v>
                </c:pt>
              </c:numCache>
            </c:numRef>
          </c:val>
          <c:extLst>
            <c:ext xmlns:c16="http://schemas.microsoft.com/office/drawing/2014/chart" uri="{C3380CC4-5D6E-409C-BE32-E72D297353CC}">
              <c16:uniqueId val="{00000003-EC94-45B9-9330-0902BD9C3A0D}"/>
            </c:ext>
          </c:extLst>
        </c:ser>
        <c:ser>
          <c:idx val="4"/>
          <c:order val="4"/>
          <c:tx>
            <c:strRef>
              <c:f>Pivot!$G$2</c:f>
              <c:strCache>
                <c:ptCount val="1"/>
                <c:pt idx="0">
                  <c:v>Tigers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Pivot!$G$3:$G$7</c:f>
              <c:numCache>
                <c:formatCode>General</c:formatCode>
                <c:ptCount val="4"/>
                <c:pt idx="0">
                  <c:v>883</c:v>
                </c:pt>
                <c:pt idx="1">
                  <c:v>239</c:v>
                </c:pt>
                <c:pt idx="2">
                  <c:v>8</c:v>
                </c:pt>
                <c:pt idx="3">
                  <c:v>12</c:v>
                </c:pt>
              </c:numCache>
            </c:numRef>
          </c:val>
          <c:extLst>
            <c:ext xmlns:c16="http://schemas.microsoft.com/office/drawing/2014/chart" uri="{C3380CC4-5D6E-409C-BE32-E72D297353CC}">
              <c16:uniqueId val="{00000004-EC94-45B9-9330-0902BD9C3A0D}"/>
            </c:ext>
          </c:extLst>
        </c:ser>
        <c:ser>
          <c:idx val="5"/>
          <c:order val="5"/>
          <c:tx>
            <c:strRef>
              <c:f>Pivot!$H$2</c:f>
              <c:strCache>
                <c:ptCount val="1"/>
                <c:pt idx="0">
                  <c:v>Leopards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Pivot!$H$3:$H$7</c:f>
              <c:numCache>
                <c:formatCode>General</c:formatCode>
                <c:ptCount val="4"/>
                <c:pt idx="0">
                  <c:v>1120</c:v>
                </c:pt>
                <c:pt idx="1">
                  <c:v>31</c:v>
                </c:pt>
                <c:pt idx="2">
                  <c:v>0</c:v>
                </c:pt>
                <c:pt idx="3">
                  <c:v>3</c:v>
                </c:pt>
              </c:numCache>
            </c:numRef>
          </c:val>
          <c:extLst>
            <c:ext xmlns:c16="http://schemas.microsoft.com/office/drawing/2014/chart" uri="{C3380CC4-5D6E-409C-BE32-E72D297353CC}">
              <c16:uniqueId val="{00000005-EC94-45B9-9330-0902BD9C3A0D}"/>
            </c:ext>
          </c:extLst>
        </c:ser>
        <c:ser>
          <c:idx val="6"/>
          <c:order val="6"/>
          <c:tx>
            <c:strRef>
              <c:f>Pivot!$I$2</c:f>
              <c:strCache>
                <c:ptCount val="1"/>
                <c:pt idx="0">
                  <c:v>Other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Pivot!$B$3:$B$7</c:f>
              <c:strCache>
                <c:ptCount val="4"/>
                <c:pt idx="0">
                  <c:v>Cattle Death</c:v>
                </c:pt>
                <c:pt idx="1">
                  <c:v>Crop and Property</c:v>
                </c:pt>
                <c:pt idx="2">
                  <c:v>Human Death</c:v>
                </c:pt>
                <c:pt idx="3">
                  <c:v>Human Injured</c:v>
                </c:pt>
              </c:strCache>
            </c:strRef>
          </c:cat>
          <c:val>
            <c:numRef>
              <c:f>Pivot!$I$3:$I$7</c:f>
              <c:numCache>
                <c:formatCode>General</c:formatCode>
                <c:ptCount val="4"/>
                <c:pt idx="0">
                  <c:v>624</c:v>
                </c:pt>
                <c:pt idx="1">
                  <c:v>8459</c:v>
                </c:pt>
                <c:pt idx="2">
                  <c:v>35</c:v>
                </c:pt>
                <c:pt idx="3">
                  <c:v>258</c:v>
                </c:pt>
              </c:numCache>
            </c:numRef>
          </c:val>
          <c:extLst>
            <c:ext xmlns:c16="http://schemas.microsoft.com/office/drawing/2014/chart" uri="{C3380CC4-5D6E-409C-BE32-E72D297353CC}">
              <c16:uniqueId val="{00000006-EC94-45B9-9330-0902BD9C3A0D}"/>
            </c:ext>
          </c:extLst>
        </c:ser>
        <c:dLbls>
          <c:showLegendKey val="0"/>
          <c:showVal val="0"/>
          <c:showCatName val="0"/>
          <c:showSerName val="0"/>
          <c:showPercent val="0"/>
          <c:showBubbleSize val="0"/>
        </c:dLbls>
        <c:gapWidth val="150"/>
        <c:overlap val="100"/>
        <c:axId val="647887088"/>
        <c:axId val="647888048"/>
      </c:barChart>
      <c:catAx>
        <c:axId val="647887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7888048"/>
        <c:crosses val="autoZero"/>
        <c:auto val="1"/>
        <c:lblAlgn val="ctr"/>
        <c:lblOffset val="100"/>
        <c:noMultiLvlLbl val="0"/>
      </c:catAx>
      <c:valAx>
        <c:axId val="6478880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4788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[Excel_Project-Anoop_K_George1.0.xlsx]Pivot!PivotTable7</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baseline="0">
                <a:solidFill>
                  <a:schemeClr val="bg1"/>
                </a:solidFill>
              </a:rPr>
              <a:t>WILDLIFE ATTACKS - YEAR WISE</a:t>
            </a:r>
            <a:endParaRPr lang="en-IN"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Pivot!$C$9</c:f>
              <c:strCache>
                <c:ptCount val="1"/>
                <c:pt idx="0">
                  <c:v>Snakes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Pivot!$C$10:$C$16</c:f>
              <c:numCache>
                <c:formatCode>General</c:formatCode>
                <c:ptCount val="6"/>
                <c:pt idx="0">
                  <c:v>756</c:v>
                </c:pt>
                <c:pt idx="1">
                  <c:v>642</c:v>
                </c:pt>
                <c:pt idx="2">
                  <c:v>846</c:v>
                </c:pt>
                <c:pt idx="3">
                  <c:v>645</c:v>
                </c:pt>
                <c:pt idx="4">
                  <c:v>984</c:v>
                </c:pt>
                <c:pt idx="5">
                  <c:v>984</c:v>
                </c:pt>
              </c:numCache>
            </c:numRef>
          </c:val>
          <c:extLst>
            <c:ext xmlns:c16="http://schemas.microsoft.com/office/drawing/2014/chart" uri="{C3380CC4-5D6E-409C-BE32-E72D297353CC}">
              <c16:uniqueId val="{00000000-669A-4D03-9457-9913DBA1DF86}"/>
            </c:ext>
          </c:extLst>
        </c:ser>
        <c:ser>
          <c:idx val="1"/>
          <c:order val="1"/>
          <c:tx>
            <c:strRef>
              <c:f>Pivot!$D$9</c:f>
              <c:strCache>
                <c:ptCount val="1"/>
                <c:pt idx="0">
                  <c:v>Elephants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Pivot!$D$10:$D$16</c:f>
              <c:numCache>
                <c:formatCode>General</c:formatCode>
                <c:ptCount val="6"/>
                <c:pt idx="0">
                  <c:v>3468</c:v>
                </c:pt>
                <c:pt idx="1">
                  <c:v>2895</c:v>
                </c:pt>
                <c:pt idx="2">
                  <c:v>3007</c:v>
                </c:pt>
                <c:pt idx="3">
                  <c:v>3437</c:v>
                </c:pt>
                <c:pt idx="4">
                  <c:v>4193</c:v>
                </c:pt>
                <c:pt idx="5">
                  <c:v>4193</c:v>
                </c:pt>
              </c:numCache>
            </c:numRef>
          </c:val>
          <c:extLst>
            <c:ext xmlns:c16="http://schemas.microsoft.com/office/drawing/2014/chart" uri="{C3380CC4-5D6E-409C-BE32-E72D297353CC}">
              <c16:uniqueId val="{00000001-669A-4D03-9457-9913DBA1DF86}"/>
            </c:ext>
          </c:extLst>
        </c:ser>
        <c:ser>
          <c:idx val="2"/>
          <c:order val="2"/>
          <c:tx>
            <c:strRef>
              <c:f>Pivot!$E$9</c:f>
              <c:strCache>
                <c:ptCount val="1"/>
                <c:pt idx="0">
                  <c:v>Wild Boars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Pivot!$E$10:$E$16</c:f>
              <c:numCache>
                <c:formatCode>General</c:formatCode>
                <c:ptCount val="6"/>
                <c:pt idx="0">
                  <c:v>1301</c:v>
                </c:pt>
                <c:pt idx="1">
                  <c:v>1353</c:v>
                </c:pt>
                <c:pt idx="2">
                  <c:v>2055</c:v>
                </c:pt>
                <c:pt idx="3">
                  <c:v>1873</c:v>
                </c:pt>
                <c:pt idx="4">
                  <c:v>1524</c:v>
                </c:pt>
                <c:pt idx="5">
                  <c:v>1524</c:v>
                </c:pt>
              </c:numCache>
            </c:numRef>
          </c:val>
          <c:extLst>
            <c:ext xmlns:c16="http://schemas.microsoft.com/office/drawing/2014/chart" uri="{C3380CC4-5D6E-409C-BE32-E72D297353CC}">
              <c16:uniqueId val="{00000002-669A-4D03-9457-9913DBA1DF86}"/>
            </c:ext>
          </c:extLst>
        </c:ser>
        <c:ser>
          <c:idx val="3"/>
          <c:order val="3"/>
          <c:tx>
            <c:strRef>
              <c:f>Pivot!$F$9</c:f>
              <c:strCache>
                <c:ptCount val="1"/>
                <c:pt idx="0">
                  <c:v>Wild Gaurs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Pivot!$F$10:$F$16</c:f>
              <c:numCache>
                <c:formatCode>General</c:formatCode>
                <c:ptCount val="6"/>
                <c:pt idx="0">
                  <c:v>10</c:v>
                </c:pt>
                <c:pt idx="1">
                  <c:v>50</c:v>
                </c:pt>
                <c:pt idx="2">
                  <c:v>60</c:v>
                </c:pt>
                <c:pt idx="3">
                  <c:v>82</c:v>
                </c:pt>
                <c:pt idx="4">
                  <c:v>32</c:v>
                </c:pt>
                <c:pt idx="5">
                  <c:v>32</c:v>
                </c:pt>
              </c:numCache>
            </c:numRef>
          </c:val>
          <c:extLst>
            <c:ext xmlns:c16="http://schemas.microsoft.com/office/drawing/2014/chart" uri="{C3380CC4-5D6E-409C-BE32-E72D297353CC}">
              <c16:uniqueId val="{00000003-669A-4D03-9457-9913DBA1DF86}"/>
            </c:ext>
          </c:extLst>
        </c:ser>
        <c:ser>
          <c:idx val="4"/>
          <c:order val="4"/>
          <c:tx>
            <c:strRef>
              <c:f>Pivot!$G$9</c:f>
              <c:strCache>
                <c:ptCount val="1"/>
                <c:pt idx="0">
                  <c:v>Tigers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Pivot!$G$10:$G$16</c:f>
              <c:numCache>
                <c:formatCode>General</c:formatCode>
                <c:ptCount val="6"/>
                <c:pt idx="0">
                  <c:v>301</c:v>
                </c:pt>
                <c:pt idx="1">
                  <c:v>86</c:v>
                </c:pt>
                <c:pt idx="2">
                  <c:v>165</c:v>
                </c:pt>
                <c:pt idx="3">
                  <c:v>204</c:v>
                </c:pt>
                <c:pt idx="4">
                  <c:v>193</c:v>
                </c:pt>
                <c:pt idx="5">
                  <c:v>193</c:v>
                </c:pt>
              </c:numCache>
            </c:numRef>
          </c:val>
          <c:extLst>
            <c:ext xmlns:c16="http://schemas.microsoft.com/office/drawing/2014/chart" uri="{C3380CC4-5D6E-409C-BE32-E72D297353CC}">
              <c16:uniqueId val="{00000004-669A-4D03-9457-9913DBA1DF86}"/>
            </c:ext>
          </c:extLst>
        </c:ser>
        <c:ser>
          <c:idx val="5"/>
          <c:order val="5"/>
          <c:tx>
            <c:strRef>
              <c:f>Pivot!$H$9</c:f>
              <c:strCache>
                <c:ptCount val="1"/>
                <c:pt idx="0">
                  <c:v>Leopards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Pivot!$H$10:$H$16</c:f>
              <c:numCache>
                <c:formatCode>General</c:formatCode>
                <c:ptCount val="6"/>
                <c:pt idx="0">
                  <c:v>200</c:v>
                </c:pt>
                <c:pt idx="1">
                  <c:v>114</c:v>
                </c:pt>
                <c:pt idx="2">
                  <c:v>171</c:v>
                </c:pt>
                <c:pt idx="3">
                  <c:v>181</c:v>
                </c:pt>
                <c:pt idx="4">
                  <c:v>244</c:v>
                </c:pt>
                <c:pt idx="5">
                  <c:v>244</c:v>
                </c:pt>
              </c:numCache>
            </c:numRef>
          </c:val>
          <c:extLst>
            <c:ext xmlns:c16="http://schemas.microsoft.com/office/drawing/2014/chart" uri="{C3380CC4-5D6E-409C-BE32-E72D297353CC}">
              <c16:uniqueId val="{00000005-669A-4D03-9457-9913DBA1DF86}"/>
            </c:ext>
          </c:extLst>
        </c:ser>
        <c:ser>
          <c:idx val="6"/>
          <c:order val="6"/>
          <c:tx>
            <c:strRef>
              <c:f>Pivot!$I$9</c:f>
              <c:strCache>
                <c:ptCount val="1"/>
                <c:pt idx="0">
                  <c:v>Other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Pivot!$B$10:$B$16</c:f>
              <c:strCache>
                <c:ptCount val="6"/>
                <c:pt idx="0">
                  <c:v>2018</c:v>
                </c:pt>
                <c:pt idx="1">
                  <c:v>2019</c:v>
                </c:pt>
                <c:pt idx="2">
                  <c:v>2020</c:v>
                </c:pt>
                <c:pt idx="3">
                  <c:v>2021</c:v>
                </c:pt>
                <c:pt idx="4">
                  <c:v>2022</c:v>
                </c:pt>
                <c:pt idx="5">
                  <c:v>2023</c:v>
                </c:pt>
              </c:strCache>
            </c:strRef>
          </c:cat>
          <c:val>
            <c:numRef>
              <c:f>Pivot!$I$10:$I$16</c:f>
              <c:numCache>
                <c:formatCode>General</c:formatCode>
                <c:ptCount val="6"/>
                <c:pt idx="0">
                  <c:v>1193</c:v>
                </c:pt>
                <c:pt idx="1">
                  <c:v>1520</c:v>
                </c:pt>
                <c:pt idx="2">
                  <c:v>1713</c:v>
                </c:pt>
                <c:pt idx="3">
                  <c:v>1544</c:v>
                </c:pt>
                <c:pt idx="4">
                  <c:v>1703</c:v>
                </c:pt>
                <c:pt idx="5">
                  <c:v>1703</c:v>
                </c:pt>
              </c:numCache>
            </c:numRef>
          </c:val>
          <c:extLst>
            <c:ext xmlns:c16="http://schemas.microsoft.com/office/drawing/2014/chart" uri="{C3380CC4-5D6E-409C-BE32-E72D297353CC}">
              <c16:uniqueId val="{00000006-669A-4D03-9457-9913DBA1DF86}"/>
            </c:ext>
          </c:extLst>
        </c:ser>
        <c:dLbls>
          <c:showLegendKey val="0"/>
          <c:showVal val="0"/>
          <c:showCatName val="0"/>
          <c:showSerName val="0"/>
          <c:showPercent val="0"/>
          <c:showBubbleSize val="0"/>
        </c:dLbls>
        <c:gapWidth val="150"/>
        <c:shape val="box"/>
        <c:axId val="191944672"/>
        <c:axId val="191946112"/>
        <c:axId val="0"/>
      </c:bar3DChart>
      <c:catAx>
        <c:axId val="19194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1946112"/>
        <c:crosses val="autoZero"/>
        <c:auto val="1"/>
        <c:lblAlgn val="ctr"/>
        <c:lblOffset val="100"/>
        <c:noMultiLvlLbl val="0"/>
      </c:catAx>
      <c:valAx>
        <c:axId val="1919461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19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a:solidFill>
        <a:srgbClr val="0070C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[Excel_Project-Anoop_K_George1.0.xlsx]Pivot!PivotTable10</c:name>
    <c:fmtId val="9"/>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b="1">
                <a:solidFill>
                  <a:schemeClr val="bg1"/>
                </a:solidFill>
              </a:rPr>
              <a:t>FOREST</a:t>
            </a:r>
            <a:r>
              <a:rPr lang="en-US" sz="1400" b="1" baseline="0">
                <a:solidFill>
                  <a:schemeClr val="bg1"/>
                </a:solidFill>
              </a:rPr>
              <a:t> AREA YEAR WISE </a:t>
            </a:r>
            <a:endParaRPr lang="en-US" sz="1400" b="1">
              <a:solidFill>
                <a:schemeClr val="bg1"/>
              </a:solidFill>
            </a:endParaRPr>
          </a:p>
        </c:rich>
      </c:tx>
      <c:layout>
        <c:manualLayout>
          <c:xMode val="edge"/>
          <c:yMode val="edge"/>
          <c:x val="5.0355424321959753E-2"/>
          <c:y val="2.3809523809523808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3FD-4F27-A5DD-88967A9D86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3FD-4F27-A5DD-88967A9D86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3FD-4F27-A5DD-88967A9D86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3FD-4F27-A5DD-88967A9D86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3FD-4F27-A5DD-88967A9D86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3FD-4F27-A5DD-88967A9D865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Pivot!$B$20:$B$26</c:f>
              <c:strCache>
                <c:ptCount val="6"/>
                <c:pt idx="0">
                  <c:v>2018</c:v>
                </c:pt>
                <c:pt idx="1">
                  <c:v>2019</c:v>
                </c:pt>
                <c:pt idx="2">
                  <c:v>2020</c:v>
                </c:pt>
                <c:pt idx="3">
                  <c:v>2021</c:v>
                </c:pt>
                <c:pt idx="4">
                  <c:v>2022</c:v>
                </c:pt>
                <c:pt idx="5">
                  <c:v>2023</c:v>
                </c:pt>
              </c:strCache>
            </c:strRef>
          </c:cat>
          <c:val>
            <c:numRef>
              <c:f>Pivot!$C$20:$C$26</c:f>
              <c:numCache>
                <c:formatCode>0.00</c:formatCode>
                <c:ptCount val="6"/>
                <c:pt idx="0">
                  <c:v>84577.16</c:v>
                </c:pt>
                <c:pt idx="1">
                  <c:v>46080.232000000004</c:v>
                </c:pt>
                <c:pt idx="2">
                  <c:v>46087.972000000002</c:v>
                </c:pt>
                <c:pt idx="3">
                  <c:v>46096.732000000004</c:v>
                </c:pt>
                <c:pt idx="4">
                  <c:v>46120.637000000002</c:v>
                </c:pt>
                <c:pt idx="5">
                  <c:v>88237.440000000002</c:v>
                </c:pt>
              </c:numCache>
            </c:numRef>
          </c:val>
          <c:extLst>
            <c:ext xmlns:c16="http://schemas.microsoft.com/office/drawing/2014/chart" uri="{C3380CC4-5D6E-409C-BE32-E72D297353CC}">
              <c16:uniqueId val="{0000000C-F3FD-4F27-A5DD-88967A9D86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722222222222228"/>
          <c:y val="0.1683344269466317"/>
          <c:w val="0.17499999999999999"/>
          <c:h val="0.563932997958588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a:solidFill>
        <a:srgbClr val="0070C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[Excel_Project-Anoop_K_George1.0.xlsx]Pivot!PivotTable1</c:name>
    <c:fmtId val="12"/>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sz="1400" b="1">
                <a:solidFill>
                  <a:schemeClr val="bg1"/>
                </a:solidFill>
              </a:rPr>
              <a:t>FOREST</a:t>
            </a:r>
            <a:r>
              <a:rPr lang="en-IN" sz="1400" b="1" baseline="0">
                <a:solidFill>
                  <a:schemeClr val="bg1"/>
                </a:solidFill>
              </a:rPr>
              <a:t> TREE LOSS</a:t>
            </a:r>
            <a:r>
              <a:rPr lang="en-IN" sz="1400" b="1">
                <a:solidFill>
                  <a:schemeClr val="bg1"/>
                </a:solidFill>
              </a:rPr>
              <a:t>-HECTARE</a:t>
            </a:r>
          </a:p>
        </c:rich>
      </c:tx>
      <c:layout>
        <c:manualLayout>
          <c:xMode val="edge"/>
          <c:yMode val="edge"/>
          <c:x val="5.9110319543390417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Pivot!$B$30:$B$36</c:f>
              <c:strCache>
                <c:ptCount val="6"/>
                <c:pt idx="0">
                  <c:v>2018</c:v>
                </c:pt>
                <c:pt idx="1">
                  <c:v>2019</c:v>
                </c:pt>
                <c:pt idx="2">
                  <c:v>2020</c:v>
                </c:pt>
                <c:pt idx="3">
                  <c:v>2021</c:v>
                </c:pt>
                <c:pt idx="4">
                  <c:v>2022</c:v>
                </c:pt>
                <c:pt idx="5">
                  <c:v>2023</c:v>
                </c:pt>
              </c:strCache>
            </c:strRef>
          </c:cat>
          <c:val>
            <c:numRef>
              <c:f>Pivot!$C$30:$C$36</c:f>
              <c:numCache>
                <c:formatCode>0.00</c:formatCode>
                <c:ptCount val="6"/>
                <c:pt idx="0">
                  <c:v>796.74667600974396</c:v>
                </c:pt>
                <c:pt idx="1">
                  <c:v>2378.7287388393079</c:v>
                </c:pt>
                <c:pt idx="2">
                  <c:v>979.57121364695604</c:v>
                </c:pt>
                <c:pt idx="3">
                  <c:v>333.17990475226321</c:v>
                </c:pt>
                <c:pt idx="4">
                  <c:v>878.67820166386002</c:v>
                </c:pt>
                <c:pt idx="5">
                  <c:v>756.06274036501202</c:v>
                </c:pt>
              </c:numCache>
            </c:numRef>
          </c:val>
          <c:smooth val="0"/>
          <c:extLst>
            <c:ext xmlns:c16="http://schemas.microsoft.com/office/drawing/2014/chart" uri="{C3380CC4-5D6E-409C-BE32-E72D297353CC}">
              <c16:uniqueId val="{00000000-39AD-4CC9-8D74-115680EF6CF8}"/>
            </c:ext>
          </c:extLst>
        </c:ser>
        <c:dLbls>
          <c:dLblPos val="t"/>
          <c:showLegendKey val="0"/>
          <c:showVal val="1"/>
          <c:showCatName val="0"/>
          <c:showSerName val="0"/>
          <c:showPercent val="0"/>
          <c:showBubbleSize val="0"/>
        </c:dLbls>
        <c:marker val="1"/>
        <c:smooth val="0"/>
        <c:axId val="862272367"/>
        <c:axId val="862267087"/>
      </c:lineChart>
      <c:catAx>
        <c:axId val="862272367"/>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862267087"/>
        <c:crosses val="autoZero"/>
        <c:auto val="1"/>
        <c:lblAlgn val="ctr"/>
        <c:lblOffset val="100"/>
        <c:noMultiLvlLbl val="0"/>
      </c:catAx>
      <c:valAx>
        <c:axId val="862267087"/>
        <c:scaling>
          <c:orientation val="minMax"/>
        </c:scaling>
        <c:delete val="0"/>
        <c:axPos val="l"/>
        <c:majorGridlines>
          <c:spPr>
            <a:ln w="9525" cap="flat" cmpd="sng" algn="ctr">
              <a:solidFill>
                <a:schemeClr val="tx1"/>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8622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[Excel_Project-Anoop_K_George1.0.xlsx]Pivot!PivotTable3</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a:solidFill>
                  <a:schemeClr val="bg1"/>
                </a:solidFill>
              </a:rPr>
              <a:t>TIGER</a:t>
            </a:r>
            <a:r>
              <a:rPr lang="en-IN" sz="1400" b="1" baseline="0">
                <a:solidFill>
                  <a:schemeClr val="bg1"/>
                </a:solidFill>
              </a:rPr>
              <a:t> POPULATION</a:t>
            </a:r>
            <a:endParaRPr lang="en-IN" sz="1400" b="1">
              <a:solidFill>
                <a:schemeClr val="bg1"/>
              </a:solidFill>
            </a:endParaRPr>
          </a:p>
        </c:rich>
      </c:tx>
      <c:layout>
        <c:manualLayout>
          <c:xMode val="edge"/>
          <c:yMode val="edge"/>
          <c:x val="0.1486413156688747"/>
          <c:y val="1.9481939757530303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rgbClr val="FFCC00"/>
          </a:solidFill>
          <a:ln>
            <a:noFill/>
          </a:ln>
          <a:effectLst>
            <a:outerShdw blurRad="57150" dist="19050" dir="5400000" algn="ctr" rotWithShape="0">
              <a:srgbClr val="000000">
                <a:alpha val="63000"/>
              </a:srgbClr>
            </a:outerShdw>
          </a:effectLst>
          <a:sp3d/>
        </c:spPr>
        <c:dLbl>
          <c:idx val="0"/>
          <c:layout>
            <c:manualLayout>
              <c:x val="9.9224822352409592E-2"/>
              <c:y val="-4.1666666666667048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a:outerShdw blurRad="57150" dist="19050" dir="5400000" algn="ctr" rotWithShape="0">
              <a:srgbClr val="000000">
                <a:alpha val="63000"/>
              </a:srgbClr>
            </a:outerShdw>
          </a:effectLst>
          <a:sp3d/>
        </c:spPr>
        <c:dLbl>
          <c:idx val="0"/>
          <c:layout>
            <c:manualLayout>
              <c:x val="9.9224822352409592E-2"/>
              <c:y val="-4.1666666666667048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rgbClr val="FFCC00"/>
          </a:solidFill>
          <a:ln>
            <a:noFill/>
          </a:ln>
          <a:effectLst>
            <a:outerShdw blurRad="57150" dist="19050" dir="5400000" algn="ctr" rotWithShape="0">
              <a:srgbClr val="000000">
                <a:alpha val="63000"/>
              </a:srgbClr>
            </a:outerShdw>
          </a:effectLst>
          <a:sp3d/>
        </c:spPr>
        <c:dLbl>
          <c:idx val="0"/>
          <c:layout>
            <c:manualLayout>
              <c:x val="9.9224822352409592E-2"/>
              <c:y val="-4.1666666666667048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solidFill>
        <a:ln>
          <a:noFill/>
        </a:ln>
        <a:effectLst/>
        <a:sp3d/>
      </c:spPr>
    </c:sideWall>
    <c:backWall>
      <c:thickness val="0"/>
      <c:spPr>
        <a:solidFill>
          <a:schemeClr val="tx1"/>
        </a:solidFill>
        <a:ln>
          <a:noFill/>
        </a:ln>
        <a:effectLst/>
        <a:sp3d/>
      </c:spPr>
    </c:backWall>
    <c:plotArea>
      <c:layout/>
      <c:bar3DChart>
        <c:barDir val="bar"/>
        <c:grouping val="stacked"/>
        <c:varyColors val="0"/>
        <c:ser>
          <c:idx val="0"/>
          <c:order val="0"/>
          <c:tx>
            <c:strRef>
              <c:f>Pivot!$C$39</c:f>
              <c:strCache>
                <c:ptCount val="1"/>
                <c:pt idx="0">
                  <c:v>Total</c:v>
                </c:pt>
              </c:strCache>
            </c:strRef>
          </c:tx>
          <c:spPr>
            <a:solidFill>
              <a:srgbClr val="FFCC00"/>
            </a:solidFill>
            <a:ln>
              <a:noFill/>
            </a:ln>
            <a:effectLst>
              <a:outerShdw blurRad="57150" dist="19050" dir="5400000" algn="ctr" rotWithShape="0">
                <a:srgbClr val="000000">
                  <a:alpha val="63000"/>
                </a:srgbClr>
              </a:outerShdw>
            </a:effectLst>
            <a:sp3d/>
          </c:spPr>
          <c:invertIfNegative val="0"/>
          <c:dPt>
            <c:idx val="6"/>
            <c:invertIfNegative val="0"/>
            <c:bubble3D val="0"/>
            <c:spPr>
              <a:solidFill>
                <a:srgbClr val="FFCC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DC-4B7F-BD5F-90561D866DB2}"/>
              </c:ext>
            </c:extLst>
          </c:dPt>
          <c:dLbls>
            <c:dLbl>
              <c:idx val="6"/>
              <c:layout>
                <c:manualLayout>
                  <c:x val="9.9224822352409592E-2"/>
                  <c:y val="-4.1666666666667048E-3"/>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C-4B7F-BD5F-90561D866DB2}"/>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Pivot!$B$40:$B$47</c:f>
              <c:strCache>
                <c:ptCount val="7"/>
                <c:pt idx="0">
                  <c:v>1997</c:v>
                </c:pt>
                <c:pt idx="1">
                  <c:v>2002</c:v>
                </c:pt>
                <c:pt idx="2">
                  <c:v>2006</c:v>
                </c:pt>
                <c:pt idx="3">
                  <c:v>2010</c:v>
                </c:pt>
                <c:pt idx="4">
                  <c:v>2014</c:v>
                </c:pt>
                <c:pt idx="5">
                  <c:v>2018</c:v>
                </c:pt>
                <c:pt idx="6">
                  <c:v>2022</c:v>
                </c:pt>
              </c:strCache>
            </c:strRef>
          </c:cat>
          <c:val>
            <c:numRef>
              <c:f>Pivot!$C$40:$C$47</c:f>
              <c:numCache>
                <c:formatCode>General</c:formatCode>
                <c:ptCount val="7"/>
                <c:pt idx="0">
                  <c:v>73</c:v>
                </c:pt>
                <c:pt idx="1">
                  <c:v>71</c:v>
                </c:pt>
                <c:pt idx="2">
                  <c:v>46</c:v>
                </c:pt>
                <c:pt idx="3">
                  <c:v>71</c:v>
                </c:pt>
                <c:pt idx="4">
                  <c:v>136</c:v>
                </c:pt>
                <c:pt idx="5">
                  <c:v>190</c:v>
                </c:pt>
                <c:pt idx="6">
                  <c:v>213</c:v>
                </c:pt>
              </c:numCache>
            </c:numRef>
          </c:val>
          <c:extLst>
            <c:ext xmlns:c16="http://schemas.microsoft.com/office/drawing/2014/chart" uri="{C3380CC4-5D6E-409C-BE32-E72D297353CC}">
              <c16:uniqueId val="{00000002-EADC-4B7F-BD5F-90561D866DB2}"/>
            </c:ext>
          </c:extLst>
        </c:ser>
        <c:dLbls>
          <c:showLegendKey val="0"/>
          <c:showVal val="1"/>
          <c:showCatName val="0"/>
          <c:showSerName val="0"/>
          <c:showPercent val="0"/>
          <c:showBubbleSize val="0"/>
        </c:dLbls>
        <c:gapWidth val="150"/>
        <c:shape val="box"/>
        <c:axId val="943072783"/>
        <c:axId val="943071343"/>
        <c:axId val="0"/>
      </c:bar3DChart>
      <c:catAx>
        <c:axId val="94307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43071343"/>
        <c:crosses val="autoZero"/>
        <c:auto val="1"/>
        <c:lblAlgn val="ctr"/>
        <c:lblOffset val="100"/>
        <c:noMultiLvlLbl val="0"/>
      </c:catAx>
      <c:valAx>
        <c:axId val="943071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430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a:solidFill>
        <a:srgbClr val="92D05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[Excel_Project-Anoop_K_George1.0.xlsx]Pivot!PivotTable4</c:name>
    <c:fmtId val="7"/>
  </c:pivotSource>
  <c:chart>
    <c:title>
      <c:tx>
        <c:rich>
          <a:bodyPr rot="0" spcFirstLastPara="1" vertOverflow="ellipsis" vert="horz" wrap="square" anchor="ctr" anchorCtr="1"/>
          <a:lstStyle/>
          <a:p>
            <a:pPr>
              <a:defRPr sz="1400" b="1" i="0" u="none" strike="noStrike" kern="1200" cap="all" baseline="0">
                <a:solidFill>
                  <a:schemeClr val="lt1"/>
                </a:solidFill>
                <a:latin typeface="+mn-lt"/>
                <a:ea typeface="+mn-ea"/>
                <a:cs typeface="+mn-cs"/>
              </a:defRPr>
            </a:pPr>
            <a:r>
              <a:rPr lang="en-IN" sz="1400" b="1"/>
              <a:t>Elephant Population</a:t>
            </a:r>
          </a:p>
        </c:rich>
      </c:tx>
      <c:layout>
        <c:manualLayout>
          <c:xMode val="edge"/>
          <c:yMode val="edge"/>
          <c:x val="0.11462421363996164"/>
          <c:y val="2.1466066741657294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C0066">
              <a:alpha val="87843"/>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0066">
              <a:alpha val="87843"/>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66">
              <a:alpha val="87843"/>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Pivot!$C$49</c:f>
              <c:strCache>
                <c:ptCount val="1"/>
                <c:pt idx="0">
                  <c:v>Total</c:v>
                </c:pt>
              </c:strCache>
            </c:strRef>
          </c:tx>
          <c:spPr>
            <a:solidFill>
              <a:srgbClr val="CC0066">
                <a:alpha val="87843"/>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Pivot!$B$50:$B$56</c:f>
              <c:strCache>
                <c:ptCount val="6"/>
                <c:pt idx="0">
                  <c:v>2005</c:v>
                </c:pt>
                <c:pt idx="1">
                  <c:v>2007</c:v>
                </c:pt>
                <c:pt idx="2">
                  <c:v>2010</c:v>
                </c:pt>
                <c:pt idx="3">
                  <c:v>2012</c:v>
                </c:pt>
                <c:pt idx="4">
                  <c:v>2017</c:v>
                </c:pt>
                <c:pt idx="5">
                  <c:v>2023</c:v>
                </c:pt>
              </c:strCache>
            </c:strRef>
          </c:cat>
          <c:val>
            <c:numRef>
              <c:f>Pivot!$C$50:$C$56</c:f>
              <c:numCache>
                <c:formatCode>General</c:formatCode>
                <c:ptCount val="6"/>
                <c:pt idx="0">
                  <c:v>5135</c:v>
                </c:pt>
                <c:pt idx="1">
                  <c:v>6068</c:v>
                </c:pt>
                <c:pt idx="2">
                  <c:v>6177</c:v>
                </c:pt>
                <c:pt idx="3">
                  <c:v>6026</c:v>
                </c:pt>
                <c:pt idx="4">
                  <c:v>5706</c:v>
                </c:pt>
                <c:pt idx="5">
                  <c:v>2386</c:v>
                </c:pt>
              </c:numCache>
            </c:numRef>
          </c:val>
          <c:extLst>
            <c:ext xmlns:c16="http://schemas.microsoft.com/office/drawing/2014/chart" uri="{C3380CC4-5D6E-409C-BE32-E72D297353CC}">
              <c16:uniqueId val="{00000000-009A-4E15-9AF0-9083EB0980BD}"/>
            </c:ext>
          </c:extLst>
        </c:ser>
        <c:dLbls>
          <c:showLegendKey val="0"/>
          <c:showVal val="1"/>
          <c:showCatName val="0"/>
          <c:showSerName val="0"/>
          <c:showPercent val="0"/>
          <c:showBubbleSize val="0"/>
        </c:dLbls>
        <c:gapWidth val="84"/>
        <c:gapDepth val="53"/>
        <c:shape val="box"/>
        <c:axId val="1024152847"/>
        <c:axId val="1024143247"/>
        <c:axId val="0"/>
      </c:bar3DChart>
      <c:catAx>
        <c:axId val="1024152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024143247"/>
        <c:crosses val="autoZero"/>
        <c:auto val="1"/>
        <c:lblAlgn val="ctr"/>
        <c:lblOffset val="100"/>
        <c:noMultiLvlLbl val="0"/>
      </c:catAx>
      <c:valAx>
        <c:axId val="1024143247"/>
        <c:scaling>
          <c:orientation val="minMax"/>
        </c:scaling>
        <c:delete val="1"/>
        <c:axPos val="b"/>
        <c:numFmt formatCode="General" sourceLinked="1"/>
        <c:majorTickMark val="out"/>
        <c:minorTickMark val="none"/>
        <c:tickLblPos val="nextTo"/>
        <c:crossAx val="102415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63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[Excel_Project-Anoop_K_George1.0.xlsx]Pivot!PivotTable8</c:name>
    <c:fmtId val="7"/>
  </c:pivotSource>
  <c:chart>
    <c:title>
      <c:tx>
        <c:rich>
          <a:bodyPr rot="0" spcFirstLastPara="1" vertOverflow="ellipsis" vert="horz" wrap="square" anchor="ctr" anchorCtr="1"/>
          <a:lstStyle/>
          <a:p>
            <a:pPr>
              <a:defRPr sz="1400" b="1" i="0" u="none" strike="noStrike" kern="1200" cap="all" baseline="0">
                <a:solidFill>
                  <a:schemeClr val="lt1"/>
                </a:solidFill>
                <a:latin typeface="+mn-lt"/>
                <a:ea typeface="+mn-ea"/>
                <a:cs typeface="+mn-cs"/>
              </a:defRPr>
            </a:pPr>
            <a:r>
              <a:rPr lang="en-IN" sz="1400" b="1"/>
              <a:t>Wild Gaur Population</a:t>
            </a:r>
          </a:p>
        </c:rich>
      </c:tx>
      <c:layout>
        <c:manualLayout>
          <c:xMode val="edge"/>
          <c:yMode val="edge"/>
          <c:x val="9.8737657792775921E-2"/>
          <c:y val="2.8741094863142108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Pivot!$C$58</c:f>
              <c:strCache>
                <c:ptCount val="1"/>
                <c:pt idx="0">
                  <c:v>1993</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Pivot!$B$59:$B$60</c:f>
              <c:strCache>
                <c:ptCount val="1"/>
                <c:pt idx="0">
                  <c:v>Wild Gaur</c:v>
                </c:pt>
              </c:strCache>
            </c:strRef>
          </c:cat>
          <c:val>
            <c:numRef>
              <c:f>Pivot!$C$59:$C$60</c:f>
              <c:numCache>
                <c:formatCode>General</c:formatCode>
                <c:ptCount val="1"/>
                <c:pt idx="0">
                  <c:v>4840</c:v>
                </c:pt>
              </c:numCache>
            </c:numRef>
          </c:val>
          <c:extLst>
            <c:ext xmlns:c16="http://schemas.microsoft.com/office/drawing/2014/chart" uri="{C3380CC4-5D6E-409C-BE32-E72D297353CC}">
              <c16:uniqueId val="{00000000-4A21-4F23-AE8A-6E4FF0EF470D}"/>
            </c:ext>
          </c:extLst>
        </c:ser>
        <c:ser>
          <c:idx val="1"/>
          <c:order val="1"/>
          <c:tx>
            <c:strRef>
              <c:f>Pivot!$D$58</c:f>
              <c:strCache>
                <c:ptCount val="1"/>
                <c:pt idx="0">
                  <c:v>1997</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Pivot!$B$59:$B$60</c:f>
              <c:strCache>
                <c:ptCount val="1"/>
                <c:pt idx="0">
                  <c:v>Wild Gaur</c:v>
                </c:pt>
              </c:strCache>
            </c:strRef>
          </c:cat>
          <c:val>
            <c:numRef>
              <c:f>Pivot!$D$59:$D$60</c:f>
              <c:numCache>
                <c:formatCode>General</c:formatCode>
                <c:ptCount val="1"/>
                <c:pt idx="0">
                  <c:v>4151</c:v>
                </c:pt>
              </c:numCache>
            </c:numRef>
          </c:val>
          <c:extLst>
            <c:ext xmlns:c16="http://schemas.microsoft.com/office/drawing/2014/chart" uri="{C3380CC4-5D6E-409C-BE32-E72D297353CC}">
              <c16:uniqueId val="{00000001-4A21-4F23-AE8A-6E4FF0EF470D}"/>
            </c:ext>
          </c:extLst>
        </c:ser>
        <c:ser>
          <c:idx val="2"/>
          <c:order val="2"/>
          <c:tx>
            <c:strRef>
              <c:f>Pivot!$E$58</c:f>
              <c:strCache>
                <c:ptCount val="1"/>
                <c:pt idx="0">
                  <c:v>2002</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Pivot!$B$59:$B$60</c:f>
              <c:strCache>
                <c:ptCount val="1"/>
                <c:pt idx="0">
                  <c:v>Wild Gaur</c:v>
                </c:pt>
              </c:strCache>
            </c:strRef>
          </c:cat>
          <c:val>
            <c:numRef>
              <c:f>Pivot!$E$59:$E$60</c:f>
              <c:numCache>
                <c:formatCode>General</c:formatCode>
                <c:ptCount val="1"/>
                <c:pt idx="0">
                  <c:v>14787</c:v>
                </c:pt>
              </c:numCache>
            </c:numRef>
          </c:val>
          <c:extLst>
            <c:ext xmlns:c16="http://schemas.microsoft.com/office/drawing/2014/chart" uri="{C3380CC4-5D6E-409C-BE32-E72D297353CC}">
              <c16:uniqueId val="{00000002-4A21-4F23-AE8A-6E4FF0EF470D}"/>
            </c:ext>
          </c:extLst>
        </c:ser>
        <c:ser>
          <c:idx val="3"/>
          <c:order val="3"/>
          <c:tx>
            <c:strRef>
              <c:f>Pivot!$F$58</c:f>
              <c:strCache>
                <c:ptCount val="1"/>
                <c:pt idx="0">
                  <c:v>2011</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Pivot!$B$59:$B$60</c:f>
              <c:strCache>
                <c:ptCount val="1"/>
                <c:pt idx="0">
                  <c:v>Wild Gaur</c:v>
                </c:pt>
              </c:strCache>
            </c:strRef>
          </c:cat>
          <c:val>
            <c:numRef>
              <c:f>Pivot!$F$59:$F$60</c:f>
              <c:numCache>
                <c:formatCode>General</c:formatCode>
                <c:ptCount val="1"/>
                <c:pt idx="0">
                  <c:v>17860</c:v>
                </c:pt>
              </c:numCache>
            </c:numRef>
          </c:val>
          <c:extLst>
            <c:ext xmlns:c16="http://schemas.microsoft.com/office/drawing/2014/chart" uri="{C3380CC4-5D6E-409C-BE32-E72D297353CC}">
              <c16:uniqueId val="{00000003-4A21-4F23-AE8A-6E4FF0EF470D}"/>
            </c:ext>
          </c:extLst>
        </c:ser>
        <c:dLbls>
          <c:showLegendKey val="0"/>
          <c:showVal val="1"/>
          <c:showCatName val="0"/>
          <c:showSerName val="0"/>
          <c:showPercent val="0"/>
          <c:showBubbleSize val="0"/>
        </c:dLbls>
        <c:gapWidth val="84"/>
        <c:gapDepth val="53"/>
        <c:shape val="box"/>
        <c:axId val="1024121167"/>
        <c:axId val="1024120687"/>
        <c:axId val="0"/>
      </c:bar3DChart>
      <c:catAx>
        <c:axId val="102412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024120687"/>
        <c:crosses val="autoZero"/>
        <c:auto val="1"/>
        <c:lblAlgn val="ctr"/>
        <c:lblOffset val="100"/>
        <c:noMultiLvlLbl val="0"/>
      </c:catAx>
      <c:valAx>
        <c:axId val="1024120687"/>
        <c:scaling>
          <c:orientation val="minMax"/>
        </c:scaling>
        <c:delete val="1"/>
        <c:axPos val="b"/>
        <c:numFmt formatCode="General" sourceLinked="1"/>
        <c:majorTickMark val="out"/>
        <c:minorTickMark val="none"/>
        <c:tickLblPos val="nextTo"/>
        <c:crossAx val="102412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63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[Excel_Project-Anoop_K_George1.0.xlsx]Pivot!PivotTable9</c:name>
    <c:fmtId val="1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solidFill>
                  <a:schemeClr val="bg1"/>
                </a:solidFill>
              </a:rPr>
              <a:t>WILD</a:t>
            </a:r>
            <a:r>
              <a:rPr lang="en-IN" sz="1400" baseline="0">
                <a:solidFill>
                  <a:schemeClr val="bg1"/>
                </a:solidFill>
              </a:rPr>
              <a:t> BOAR POPULATION </a:t>
            </a:r>
            <a:endParaRPr lang="en-IN" sz="1400">
              <a:solidFill>
                <a:schemeClr val="bg1"/>
              </a:solidFill>
            </a:endParaRPr>
          </a:p>
        </c:rich>
      </c:tx>
      <c:layout>
        <c:manualLayout>
          <c:xMode val="edge"/>
          <c:yMode val="edge"/>
          <c:x val="2.213134816481273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48832498289356"/>
          <c:y val="0.19040059270551904"/>
          <c:w val="0.61493657617410513"/>
          <c:h val="0.72727674254175922"/>
        </c:manualLayout>
      </c:layout>
      <c:bar3DChart>
        <c:barDir val="bar"/>
        <c:grouping val="stacked"/>
        <c:varyColors val="0"/>
        <c:ser>
          <c:idx val="0"/>
          <c:order val="0"/>
          <c:tx>
            <c:strRef>
              <c:f>Pivot!$C$62</c:f>
              <c:strCache>
                <c:ptCount val="1"/>
                <c:pt idx="0">
                  <c:v>1993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Pivot!$B$63:$B$64</c:f>
              <c:strCache>
                <c:ptCount val="1"/>
                <c:pt idx="0">
                  <c:v>Wild Boar</c:v>
                </c:pt>
              </c:strCache>
            </c:strRef>
          </c:cat>
          <c:val>
            <c:numRef>
              <c:f>Pivot!$C$63:$C$64</c:f>
              <c:numCache>
                <c:formatCode>General</c:formatCode>
                <c:ptCount val="1"/>
                <c:pt idx="0">
                  <c:v>40963</c:v>
                </c:pt>
              </c:numCache>
            </c:numRef>
          </c:val>
          <c:extLst>
            <c:ext xmlns:c16="http://schemas.microsoft.com/office/drawing/2014/chart" uri="{C3380CC4-5D6E-409C-BE32-E72D297353CC}">
              <c16:uniqueId val="{00000000-B7E6-48D4-B48F-380314695D94}"/>
            </c:ext>
          </c:extLst>
        </c:ser>
        <c:ser>
          <c:idx val="1"/>
          <c:order val="1"/>
          <c:tx>
            <c:strRef>
              <c:f>Pivot!$D$62</c:f>
              <c:strCache>
                <c:ptCount val="1"/>
                <c:pt idx="0">
                  <c:v>1997</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Pivot!$B$63:$B$64</c:f>
              <c:strCache>
                <c:ptCount val="1"/>
                <c:pt idx="0">
                  <c:v>Wild Boar</c:v>
                </c:pt>
              </c:strCache>
            </c:strRef>
          </c:cat>
          <c:val>
            <c:numRef>
              <c:f>Pivot!$D$63:$D$64</c:f>
              <c:numCache>
                <c:formatCode>General</c:formatCode>
                <c:ptCount val="1"/>
                <c:pt idx="0">
                  <c:v>40425</c:v>
                </c:pt>
              </c:numCache>
            </c:numRef>
          </c:val>
          <c:extLst>
            <c:ext xmlns:c16="http://schemas.microsoft.com/office/drawing/2014/chart" uri="{C3380CC4-5D6E-409C-BE32-E72D297353CC}">
              <c16:uniqueId val="{00000001-B7E6-48D4-B48F-380314695D94}"/>
            </c:ext>
          </c:extLst>
        </c:ser>
        <c:ser>
          <c:idx val="2"/>
          <c:order val="2"/>
          <c:tx>
            <c:strRef>
              <c:f>Pivot!$E$62</c:f>
              <c:strCache>
                <c:ptCount val="1"/>
                <c:pt idx="0">
                  <c:v>2002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Pivot!$B$63:$B$64</c:f>
              <c:strCache>
                <c:ptCount val="1"/>
                <c:pt idx="0">
                  <c:v>Wild Boar</c:v>
                </c:pt>
              </c:strCache>
            </c:strRef>
          </c:cat>
          <c:val>
            <c:numRef>
              <c:f>Pivot!$E$63:$E$64</c:f>
              <c:numCache>
                <c:formatCode>General</c:formatCode>
                <c:ptCount val="1"/>
                <c:pt idx="0">
                  <c:v>60940</c:v>
                </c:pt>
              </c:numCache>
            </c:numRef>
          </c:val>
          <c:extLst>
            <c:ext xmlns:c16="http://schemas.microsoft.com/office/drawing/2014/chart" uri="{C3380CC4-5D6E-409C-BE32-E72D297353CC}">
              <c16:uniqueId val="{00000002-B7E6-48D4-B48F-380314695D94}"/>
            </c:ext>
          </c:extLst>
        </c:ser>
        <c:ser>
          <c:idx val="3"/>
          <c:order val="3"/>
          <c:tx>
            <c:strRef>
              <c:f>Pivot!$F$62</c:f>
              <c:strCache>
                <c:ptCount val="1"/>
                <c:pt idx="0">
                  <c:v>2011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Pivot!$B$63:$B$64</c:f>
              <c:strCache>
                <c:ptCount val="1"/>
                <c:pt idx="0">
                  <c:v>Wild Boar</c:v>
                </c:pt>
              </c:strCache>
            </c:strRef>
          </c:cat>
          <c:val>
            <c:numRef>
              <c:f>Pivot!$F$63:$F$64</c:f>
              <c:numCache>
                <c:formatCode>General</c:formatCode>
                <c:ptCount val="1"/>
                <c:pt idx="0">
                  <c:v>48034</c:v>
                </c:pt>
              </c:numCache>
            </c:numRef>
          </c:val>
          <c:extLst>
            <c:ext xmlns:c16="http://schemas.microsoft.com/office/drawing/2014/chart" uri="{C3380CC4-5D6E-409C-BE32-E72D297353CC}">
              <c16:uniqueId val="{00000003-B7E6-48D4-B48F-380314695D94}"/>
            </c:ext>
          </c:extLst>
        </c:ser>
        <c:dLbls>
          <c:showLegendKey val="0"/>
          <c:showVal val="1"/>
          <c:showCatName val="0"/>
          <c:showSerName val="0"/>
          <c:showPercent val="0"/>
          <c:showBubbleSize val="0"/>
        </c:dLbls>
        <c:gapWidth val="150"/>
        <c:shape val="box"/>
        <c:axId val="627308063"/>
        <c:axId val="627312863"/>
        <c:axId val="0"/>
      </c:bar3DChart>
      <c:catAx>
        <c:axId val="62730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27312863"/>
        <c:crosses val="autoZero"/>
        <c:auto val="1"/>
        <c:lblAlgn val="ctr"/>
        <c:lblOffset val="100"/>
        <c:noMultiLvlLbl val="0"/>
      </c:catAx>
      <c:valAx>
        <c:axId val="62731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273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a:solidFill>
        <a:srgbClr val="92D05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31</xdr:col>
      <xdr:colOff>47626</xdr:colOff>
      <xdr:row>41</xdr:row>
      <xdr:rowOff>142875</xdr:rowOff>
    </xdr:to>
    <xdr:pic>
      <xdr:nvPicPr>
        <xdr:cNvPr id="4" name="Picture 3">
          <a:extLst>
            <a:ext uri="{FF2B5EF4-FFF2-40B4-BE49-F238E27FC236}">
              <a16:creationId xmlns:a16="http://schemas.microsoft.com/office/drawing/2014/main" id="{CD86DDD3-85D6-8418-D9BF-E4D3F9148A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18871406" cy="7953375"/>
        </a:xfrm>
        <a:prstGeom prst="rect">
          <a:avLst/>
        </a:prstGeom>
        <a:noFill/>
      </xdr:spPr>
    </xdr:pic>
    <xdr:clientData/>
  </xdr:twoCellAnchor>
  <xdr:twoCellAnchor>
    <xdr:from>
      <xdr:col>0</xdr:col>
      <xdr:colOff>35719</xdr:colOff>
      <xdr:row>0</xdr:row>
      <xdr:rowOff>135731</xdr:rowOff>
    </xdr:from>
    <xdr:to>
      <xdr:col>9</xdr:col>
      <xdr:colOff>261937</xdr:colOff>
      <xdr:row>2</xdr:row>
      <xdr:rowOff>116681</xdr:rowOff>
    </xdr:to>
    <xdr:sp macro="" textlink="">
      <xdr:nvSpPr>
        <xdr:cNvPr id="5" name="TextBox 4">
          <a:extLst>
            <a:ext uri="{FF2B5EF4-FFF2-40B4-BE49-F238E27FC236}">
              <a16:creationId xmlns:a16="http://schemas.microsoft.com/office/drawing/2014/main" id="{BB0BE1F0-ABC0-3FC7-68F6-CCCC30049458}"/>
            </a:ext>
          </a:extLst>
        </xdr:cNvPr>
        <xdr:cNvSpPr txBox="1"/>
      </xdr:nvSpPr>
      <xdr:spPr>
        <a:xfrm>
          <a:off x="35719" y="135731"/>
          <a:ext cx="5691187" cy="36195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6FF33"/>
              </a:solidFill>
            </a:rPr>
            <a:t>HUMAN -WILDLIFE CONFLICT</a:t>
          </a:r>
          <a:r>
            <a:rPr lang="en-IN" sz="2000" b="1" baseline="0">
              <a:solidFill>
                <a:srgbClr val="66FF33"/>
              </a:solidFill>
            </a:rPr>
            <a:t> (HWC) DASHBOARD</a:t>
          </a:r>
          <a:endParaRPr lang="en-IN" sz="2000" b="1">
            <a:solidFill>
              <a:srgbClr val="66FF33"/>
            </a:solidFill>
          </a:endParaRPr>
        </a:p>
      </xdr:txBody>
    </xdr:sp>
    <xdr:clientData/>
  </xdr:twoCellAnchor>
  <xdr:twoCellAnchor editAs="oneCell">
    <xdr:from>
      <xdr:col>9</xdr:col>
      <xdr:colOff>261937</xdr:colOff>
      <xdr:row>0</xdr:row>
      <xdr:rowOff>61913</xdr:rowOff>
    </xdr:from>
    <xdr:to>
      <xdr:col>16</xdr:col>
      <xdr:colOff>511969</xdr:colOff>
      <xdr:row>3</xdr:row>
      <xdr:rowOff>133351</xdr:rowOff>
    </xdr:to>
    <mc:AlternateContent xmlns:mc="http://schemas.openxmlformats.org/markup-compatibility/2006" xmlns:a14="http://schemas.microsoft.com/office/drawing/2010/main">
      <mc:Choice Requires="a14">
        <xdr:graphicFrame macro="">
          <xdr:nvGraphicFramePr>
            <xdr:cNvPr id="6" name="Years (Date) 1">
              <a:extLst>
                <a:ext uri="{FF2B5EF4-FFF2-40B4-BE49-F238E27FC236}">
                  <a16:creationId xmlns:a16="http://schemas.microsoft.com/office/drawing/2014/main" id="{29102A1D-1D04-43C0-992C-22F11E58A0C2}"/>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5726906" y="61913"/>
              <a:ext cx="4500563" cy="64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511968</xdr:colOff>
      <xdr:row>0</xdr:row>
      <xdr:rowOff>92868</xdr:rowOff>
    </xdr:from>
    <xdr:to>
      <xdr:col>25</xdr:col>
      <xdr:colOff>502442</xdr:colOff>
      <xdr:row>3</xdr:row>
      <xdr:rowOff>166687</xdr:rowOff>
    </xdr:to>
    <mc:AlternateContent xmlns:mc="http://schemas.openxmlformats.org/markup-compatibility/2006" xmlns:a14="http://schemas.microsoft.com/office/drawing/2010/main">
      <mc:Choice Requires="a14">
        <xdr:graphicFrame macro="">
          <xdr:nvGraphicFramePr>
            <xdr:cNvPr id="7" name="Incidents 1">
              <a:extLst>
                <a:ext uri="{FF2B5EF4-FFF2-40B4-BE49-F238E27FC236}">
                  <a16:creationId xmlns:a16="http://schemas.microsoft.com/office/drawing/2014/main" id="{66D60DA0-1B6A-42DC-AB03-BFF1E60F1127}"/>
                </a:ext>
              </a:extLst>
            </xdr:cNvPr>
            <xdr:cNvGraphicFramePr/>
          </xdr:nvGraphicFramePr>
          <xdr:xfrm>
            <a:off x="0" y="0"/>
            <a:ext cx="0" cy="0"/>
          </xdr:xfrm>
          <a:graphic>
            <a:graphicData uri="http://schemas.microsoft.com/office/drawing/2010/slicer">
              <sle:slicer xmlns:sle="http://schemas.microsoft.com/office/drawing/2010/slicer" name="Incidents 1"/>
            </a:graphicData>
          </a:graphic>
        </xdr:graphicFrame>
      </mc:Choice>
      <mc:Fallback xmlns="">
        <xdr:sp macro="" textlink="">
          <xdr:nvSpPr>
            <xdr:cNvPr id="0" name=""/>
            <xdr:cNvSpPr>
              <a:spLocks noTextEdit="1"/>
            </xdr:cNvSpPr>
          </xdr:nvSpPr>
          <xdr:spPr>
            <a:xfrm>
              <a:off x="10227468" y="92868"/>
              <a:ext cx="5455443" cy="64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369098</xdr:colOff>
      <xdr:row>3</xdr:row>
      <xdr:rowOff>107155</xdr:rowOff>
    </xdr:from>
    <xdr:to>
      <xdr:col>12</xdr:col>
      <xdr:colOff>566266</xdr:colOff>
      <xdr:row>20</xdr:row>
      <xdr:rowOff>69055</xdr:rowOff>
    </xdr:to>
    <xdr:graphicFrame macro="">
      <xdr:nvGraphicFramePr>
        <xdr:cNvPr id="8" name="Chart 7">
          <a:extLst>
            <a:ext uri="{FF2B5EF4-FFF2-40B4-BE49-F238E27FC236}">
              <a16:creationId xmlns:a16="http://schemas.microsoft.com/office/drawing/2014/main" id="{C39FE71B-4383-493B-9F18-4DCCD950F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119065</xdr:colOff>
      <xdr:row>3</xdr:row>
      <xdr:rowOff>107157</xdr:rowOff>
    </xdr:from>
    <xdr:to>
      <xdr:col>6</xdr:col>
      <xdr:colOff>316232</xdr:colOff>
      <xdr:row>20</xdr:row>
      <xdr:rowOff>69057</xdr:rowOff>
    </xdr:to>
    <xdr:graphicFrame macro="">
      <xdr:nvGraphicFramePr>
        <xdr:cNvPr id="9" name="Chart 8">
          <a:extLst>
            <a:ext uri="{FF2B5EF4-FFF2-40B4-BE49-F238E27FC236}">
              <a16:creationId xmlns:a16="http://schemas.microsoft.com/office/drawing/2014/main" id="{A4A0C37D-1ED1-47FE-B077-0F6D384FF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11910</xdr:colOff>
      <xdr:row>3</xdr:row>
      <xdr:rowOff>130967</xdr:rowOff>
    </xdr:from>
    <xdr:to>
      <xdr:col>19</xdr:col>
      <xdr:colOff>209078</xdr:colOff>
      <xdr:row>20</xdr:row>
      <xdr:rowOff>92867</xdr:rowOff>
    </xdr:to>
    <xdr:graphicFrame macro="">
      <xdr:nvGraphicFramePr>
        <xdr:cNvPr id="10" name="Chart 9">
          <a:extLst>
            <a:ext uri="{FF2B5EF4-FFF2-40B4-BE49-F238E27FC236}">
              <a16:creationId xmlns:a16="http://schemas.microsoft.com/office/drawing/2014/main" id="{1FC7311F-3C0C-436A-BF52-A62FB8BC5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250036</xdr:colOff>
      <xdr:row>3</xdr:row>
      <xdr:rowOff>119061</xdr:rowOff>
    </xdr:from>
    <xdr:to>
      <xdr:col>25</xdr:col>
      <xdr:colOff>447203</xdr:colOff>
      <xdr:row>20</xdr:row>
      <xdr:rowOff>80961</xdr:rowOff>
    </xdr:to>
    <xdr:graphicFrame macro="">
      <xdr:nvGraphicFramePr>
        <xdr:cNvPr id="11" name="Chart 10">
          <a:extLst>
            <a:ext uri="{FF2B5EF4-FFF2-40B4-BE49-F238E27FC236}">
              <a16:creationId xmlns:a16="http://schemas.microsoft.com/office/drawing/2014/main" id="{8C46E1A9-23DE-4C50-A6B1-E0416B2C5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130969</xdr:colOff>
      <xdr:row>20</xdr:row>
      <xdr:rowOff>142874</xdr:rowOff>
    </xdr:from>
    <xdr:to>
      <xdr:col>6</xdr:col>
      <xdr:colOff>328136</xdr:colOff>
      <xdr:row>37</xdr:row>
      <xdr:rowOff>104774</xdr:rowOff>
    </xdr:to>
    <xdr:graphicFrame macro="">
      <xdr:nvGraphicFramePr>
        <xdr:cNvPr id="12" name="Chart 11">
          <a:extLst>
            <a:ext uri="{FF2B5EF4-FFF2-40B4-BE49-F238E27FC236}">
              <a16:creationId xmlns:a16="http://schemas.microsoft.com/office/drawing/2014/main" id="{7692CFD3-3064-4DB0-A9EF-177EC80F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381005</xdr:colOff>
      <xdr:row>20</xdr:row>
      <xdr:rowOff>142876</xdr:rowOff>
    </xdr:from>
    <xdr:to>
      <xdr:col>12</xdr:col>
      <xdr:colOff>578173</xdr:colOff>
      <xdr:row>37</xdr:row>
      <xdr:rowOff>104776</xdr:rowOff>
    </xdr:to>
    <xdr:graphicFrame macro="">
      <xdr:nvGraphicFramePr>
        <xdr:cNvPr id="13" name="Chart 12">
          <a:extLst>
            <a:ext uri="{FF2B5EF4-FFF2-40B4-BE49-F238E27FC236}">
              <a16:creationId xmlns:a16="http://schemas.microsoft.com/office/drawing/2014/main" id="{65C3C6BB-9F28-4FC3-8F09-F766A01C6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35726</xdr:colOff>
      <xdr:row>20</xdr:row>
      <xdr:rowOff>166688</xdr:rowOff>
    </xdr:from>
    <xdr:to>
      <xdr:col>19</xdr:col>
      <xdr:colOff>232894</xdr:colOff>
      <xdr:row>37</xdr:row>
      <xdr:rowOff>128588</xdr:rowOff>
    </xdr:to>
    <xdr:graphicFrame macro="">
      <xdr:nvGraphicFramePr>
        <xdr:cNvPr id="2" name="Chart 1">
          <a:extLst>
            <a:ext uri="{FF2B5EF4-FFF2-40B4-BE49-F238E27FC236}">
              <a16:creationId xmlns:a16="http://schemas.microsoft.com/office/drawing/2014/main" id="{622416B8-1E59-42D7-B953-E867272E8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273853</xdr:colOff>
      <xdr:row>20</xdr:row>
      <xdr:rowOff>166688</xdr:rowOff>
    </xdr:from>
    <xdr:to>
      <xdr:col>25</xdr:col>
      <xdr:colOff>471020</xdr:colOff>
      <xdr:row>37</xdr:row>
      <xdr:rowOff>128588</xdr:rowOff>
    </xdr:to>
    <xdr:graphicFrame macro="">
      <xdr:nvGraphicFramePr>
        <xdr:cNvPr id="3" name="Chart 2">
          <a:extLst>
            <a:ext uri="{FF2B5EF4-FFF2-40B4-BE49-F238E27FC236}">
              <a16:creationId xmlns:a16="http://schemas.microsoft.com/office/drawing/2014/main" id="{3D254D05-7C06-41B8-AB53-D28398D13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K GEORGE" refreshedDate="46129.293117476853" createdVersion="8" refreshedVersion="8" minRefreshableVersion="3" recordCount="6" xr:uid="{8E04E60D-EB15-41C9-8594-351DFF8E29B5}">
  <cacheSource type="worksheet">
    <worksheetSource name="ElephantPopulation"/>
  </cacheSource>
  <cacheFields count="10">
    <cacheField name="Date" numFmtId="14">
      <sharedItems containsSemiMixedTypes="0" containsNonDate="0" containsDate="1" containsString="0" minDate="2005-01-01T00:00:00" maxDate="2023-01-02T00:00:00" count="6">
        <d v="2005-01-01T00:00:00"/>
        <d v="2007-01-01T00:00:00"/>
        <d v="2010-01-01T00:00:00"/>
        <d v="2012-01-01T00:00:00"/>
        <d v="2017-01-01T00:00:00"/>
        <d v="2023-01-01T00:00:00"/>
      </sharedItems>
      <fieldGroup par="9"/>
    </cacheField>
    <cacheField name="YearEvaluated" numFmtId="49">
      <sharedItems containsMixedTypes="1" containsNumber="1" containsInteger="1" minValue="2023" maxValue="2023"/>
    </cacheField>
    <cacheField name="Wayand" numFmtId="0">
      <sharedItems containsString="0" containsBlank="1" containsNumber="1" containsInteger="1" minValue="882" maxValue="1483"/>
    </cacheField>
    <cacheField name="Nilambur" numFmtId="0">
      <sharedItems containsString="0" containsBlank="1" containsNumber="1" containsInteger="1" minValue="334" maxValue="1044"/>
    </cacheField>
    <cacheField name="Anamudi" numFmtId="0">
      <sharedItems containsString="0" containsBlank="1" containsNumber="1" containsInteger="1" minValue="2086" maxValue="2505"/>
    </cacheField>
    <cacheField name="Periyar" numFmtId="0">
      <sharedItems containsSemiMixedTypes="0" containsString="0" containsNumber="1" containsInteger="1" minValue="1620" maxValue="5706"/>
    </cacheField>
    <cacheField name="Elephants" numFmtId="0">
      <sharedItems containsSemiMixedTypes="0" containsString="0" containsNumber="1" containsInteger="1" minValue="2386" maxValue="6177"/>
    </cacheField>
    <cacheField name="Months (Date)" numFmtId="0" databaseField="0">
      <fieldGroup base="0">
        <rangePr groupBy="months" startDate="2005-01-01T00:00:00" endDate="2023-01-02T00:00:00"/>
        <groupItems count="14">
          <s v="&lt;1/1/2005"/>
          <s v="Jan"/>
          <s v="Feb"/>
          <s v="Mar"/>
          <s v="Apr"/>
          <s v="May"/>
          <s v="Jun"/>
          <s v="Jul"/>
          <s v="Aug"/>
          <s v="Sep"/>
          <s v="Oct"/>
          <s v="Nov"/>
          <s v="Dec"/>
          <s v="&gt;1/2/2023"/>
        </groupItems>
      </fieldGroup>
    </cacheField>
    <cacheField name="Quarters (Date)" numFmtId="0" databaseField="0">
      <fieldGroup base="0">
        <rangePr groupBy="quarters" startDate="2005-01-01T00:00:00" endDate="2023-01-02T00:00:00"/>
        <groupItems count="6">
          <s v="&lt;1/1/2005"/>
          <s v="Qtr1"/>
          <s v="Qtr2"/>
          <s v="Qtr3"/>
          <s v="Qtr4"/>
          <s v="&gt;1/2/2023"/>
        </groupItems>
      </fieldGroup>
    </cacheField>
    <cacheField name="Years (Date)" numFmtId="0" databaseField="0">
      <fieldGroup base="0">
        <rangePr groupBy="years" startDate="2005-01-01T00:00:00" endDate="2023-01-02T00:00:00"/>
        <groupItems count="21">
          <s v="&lt;1/1/2005"/>
          <s v="2005"/>
          <s v="2006"/>
          <s v="2007"/>
          <s v="2008"/>
          <s v="2009"/>
          <s v="2010"/>
          <s v="2011"/>
          <s v="2012"/>
          <s v="2013"/>
          <s v="2014"/>
          <s v="2015"/>
          <s v="2016"/>
          <s v="2017"/>
          <s v="2018"/>
          <s v="2019"/>
          <s v="2020"/>
          <s v="2021"/>
          <s v="2022"/>
          <s v="2023"/>
          <s v="&gt;1/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K GEORGE" refreshedDate="46129.293118287038" createdVersion="8" refreshedVersion="8" minRefreshableVersion="3" recordCount="7" xr:uid="{F590C647-D8E0-4716-A445-9A9EA0CB08C9}">
  <cacheSource type="worksheet">
    <worksheetSource name="TigerPopulation"/>
  </cacheSource>
  <cacheFields count="6">
    <cacheField name="Date" numFmtId="14">
      <sharedItems containsSemiMixedTypes="0" containsNonDate="0" containsDate="1" containsString="0" minDate="1997-01-01T00:00:00" maxDate="2022-01-02T00:00:00" count="7">
        <d v="1997-01-01T00:00:00"/>
        <d v="2002-01-01T00:00:00"/>
        <d v="2006-01-01T00:00:00"/>
        <d v="2010-01-01T00:00:00"/>
        <d v="2014-01-01T00:00:00"/>
        <d v="2018-01-01T00:00:00"/>
        <d v="2022-01-01T00:00:00"/>
      </sharedItems>
      <fieldGroup par="5"/>
    </cacheField>
    <cacheField name="YearEvaluated" numFmtId="0">
      <sharedItems containsSemiMixedTypes="0" containsString="0" containsNumber="1" containsInteger="1" minValue="1997" maxValue="2022"/>
    </cacheField>
    <cacheField name="Tigers" numFmtId="0">
      <sharedItems containsSemiMixedTypes="0" containsString="0" containsNumber="1" containsInteger="1" minValue="46" maxValue="213"/>
    </cacheField>
    <cacheField name="Months (Date)" numFmtId="0" databaseField="0">
      <fieldGroup base="0">
        <rangePr groupBy="months" startDate="1997-01-01T00:00:00" endDate="2022-01-02T00:00:00"/>
        <groupItems count="14">
          <s v="&lt;1/1/1997"/>
          <s v="Jan"/>
          <s v="Feb"/>
          <s v="Mar"/>
          <s v="Apr"/>
          <s v="May"/>
          <s v="Jun"/>
          <s v="Jul"/>
          <s v="Aug"/>
          <s v="Sep"/>
          <s v="Oct"/>
          <s v="Nov"/>
          <s v="Dec"/>
          <s v="&gt;1/2/2022"/>
        </groupItems>
      </fieldGroup>
    </cacheField>
    <cacheField name="Quarters (Date)" numFmtId="0" databaseField="0">
      <fieldGroup base="0">
        <rangePr groupBy="quarters" startDate="1997-01-01T00:00:00" endDate="2022-01-02T00:00:00"/>
        <groupItems count="6">
          <s v="&lt;1/1/1997"/>
          <s v="Qtr1"/>
          <s v="Qtr2"/>
          <s v="Qtr3"/>
          <s v="Qtr4"/>
          <s v="&gt;1/2/2022"/>
        </groupItems>
      </fieldGroup>
    </cacheField>
    <cacheField name="Years (Date)" numFmtId="0" databaseField="0">
      <fieldGroup base="0">
        <rangePr groupBy="years" startDate="1997-01-01T00:00:00" endDate="2022-01-02T00:00:00"/>
        <groupItems count="28">
          <s v="&lt;1/1/1997"/>
          <s v="1997"/>
          <s v="1998"/>
          <s v="1999"/>
          <s v="2000"/>
          <s v="2001"/>
          <s v="2002"/>
          <s v="2003"/>
          <s v="2004"/>
          <s v="2005"/>
          <s v="2006"/>
          <s v="2007"/>
          <s v="2008"/>
          <s v="2009"/>
          <s v="2010"/>
          <s v="2011"/>
          <s v="2012"/>
          <s v="2013"/>
          <s v="2014"/>
          <s v="2015"/>
          <s v="2016"/>
          <s v="2017"/>
          <s v="2018"/>
          <s v="2019"/>
          <s v="2020"/>
          <s v="2021"/>
          <s v="2022"/>
          <s v="&gt;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K GEORGE" refreshedDate="46129.293119097223" createdVersion="8" refreshedVersion="8" minRefreshableVersion="3" recordCount="24" xr:uid="{F6601951-F51E-4A9A-B53A-1DD08BAEB3B5}">
  <cacheSource type="worksheet">
    <worksheetSource name="Conflict"/>
  </cacheSource>
  <cacheFields count="15">
    <cacheField name="Date" numFmtId="164">
      <sharedItems containsSemiMixedTypes="0" containsNonDate="0" containsDate="1" containsString="0" minDate="2018-01-01T00:00:00" maxDate="2023-01-02T00:00:00" count="6">
        <d v="2018-01-01T00:00:00"/>
        <d v="2019-01-01T00:00:00"/>
        <d v="2020-01-01T00:00:00"/>
        <d v="2021-01-01T00:00:00"/>
        <d v="2022-01-01T00:00:00"/>
        <d v="2023-01-01T00:00:00"/>
      </sharedItems>
      <fieldGroup par="14"/>
    </cacheField>
    <cacheField name="YearEvaluated" numFmtId="0">
      <sharedItems containsSemiMixedTypes="0" containsString="0" containsNumber="1" containsInteger="1" minValue="2018" maxValue="2023"/>
    </cacheField>
    <cacheField name="Incidents" numFmtId="0">
      <sharedItems count="4">
        <s v="Human Death"/>
        <s v="Human Injured"/>
        <s v="Cattle Death"/>
        <s v="Crop and Property"/>
      </sharedItems>
    </cacheField>
    <cacheField name="Snake" numFmtId="0">
      <sharedItems containsSemiMixedTypes="0" containsString="0" containsNumber="1" containsInteger="1" minValue="0" maxValue="871"/>
    </cacheField>
    <cacheField name="Elephant" numFmtId="0">
      <sharedItems containsSemiMixedTypes="0" containsString="0" containsNumber="1" containsInteger="1" minValue="0" maxValue="4087"/>
    </cacheField>
    <cacheField name="Wild Boar" numFmtId="0">
      <sharedItems containsSemiMixedTypes="0" containsString="0" containsNumber="1" containsInteger="1" minValue="1" maxValue="1898"/>
    </cacheField>
    <cacheField name="Wild Gaur" numFmtId="0">
      <sharedItems containsSemiMixedTypes="0" containsString="0" containsNumber="1" containsInteger="1" minValue="0" maxValue="75"/>
    </cacheField>
    <cacheField name="Tiger" numFmtId="0">
      <sharedItems containsSemiMixedTypes="0" containsString="0" containsNumber="1" containsInteger="1" minValue="0" maxValue="191"/>
    </cacheField>
    <cacheField name="Leopard" numFmtId="0">
      <sharedItems containsSemiMixedTypes="0" containsString="0" containsNumber="1" containsInteger="1" minValue="0" maxValue="244"/>
    </cacheField>
    <cacheField name="Others" numFmtId="0">
      <sharedItems containsSemiMixedTypes="0" containsString="0" containsNumber="1" containsInteger="1" minValue="0" maxValue="1610"/>
    </cacheField>
    <cacheField name="ForestAreaLossHectare" numFmtId="0">
      <sharedItems containsSemiMixedTypes="0" containsString="0" containsNumber="1" minValue="83.294976188065803" maxValue="594.68218470982697"/>
    </cacheField>
    <cacheField name="ForestArea" numFmtId="0">
      <sharedItems containsSemiMixedTypes="0" containsString="0" containsNumber="1" minValue="11520.058000000001" maxValue="22059.360000000001"/>
    </cacheField>
    <cacheField name="Months (Date)" numFmtId="0" databaseField="0">
      <fieldGroup base="0">
        <rangePr groupBy="months" startDate="2018-01-01T00:00:00" endDate="2023-01-02T00:00:00"/>
        <groupItems count="14">
          <s v="&lt;1/1/2018"/>
          <s v="Jan"/>
          <s v="Feb"/>
          <s v="Mar"/>
          <s v="Apr"/>
          <s v="May"/>
          <s v="Jun"/>
          <s v="Jul"/>
          <s v="Aug"/>
          <s v="Sep"/>
          <s v="Oct"/>
          <s v="Nov"/>
          <s v="Dec"/>
          <s v="&gt;1/2/2023"/>
        </groupItems>
      </fieldGroup>
    </cacheField>
    <cacheField name="Quarters (Date)" numFmtId="0" databaseField="0">
      <fieldGroup base="0">
        <rangePr groupBy="quarters" startDate="2018-01-01T00:00:00" endDate="2023-01-02T00:00:00"/>
        <groupItems count="6">
          <s v="&lt;1/1/2018"/>
          <s v="Qtr1"/>
          <s v="Qtr2"/>
          <s v="Qtr3"/>
          <s v="Qtr4"/>
          <s v="&gt;1/2/2023"/>
        </groupItems>
      </fieldGroup>
    </cacheField>
    <cacheField name="Years (Date)" numFmtId="0" databaseField="0">
      <fieldGroup base="0">
        <rangePr groupBy="years" startDate="2018-01-01T00:00:00" endDate="2023-01-02T00:00:00"/>
        <groupItems count="8">
          <s v="&lt;1/1/2018"/>
          <s v="2018"/>
          <s v="2019"/>
          <s v="2020"/>
          <s v="2021"/>
          <s v="2022"/>
          <s v="2023"/>
          <s v="&gt;1/2/2023"/>
        </groupItems>
      </fieldGroup>
    </cacheField>
  </cacheFields>
  <extLst>
    <ext xmlns:x14="http://schemas.microsoft.com/office/spreadsheetml/2009/9/main" uri="{725AE2AE-9491-48be-B2B4-4EB974FC3084}">
      <x14:pivotCacheDefinition pivotCacheId="3229675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K GEORGE" refreshedDate="46129.29312199074" createdVersion="8" refreshedVersion="8" minRefreshableVersion="3" recordCount="1" xr:uid="{EA871622-ADEB-4601-AAA8-34F5FE575754}">
  <cacheSource type="worksheet">
    <worksheetSource name="Gaur"/>
  </cacheSource>
  <cacheFields count="6">
    <cacheField name="Sl._x000d__x000a_No." numFmtId="0">
      <sharedItems containsSemiMixedTypes="0" containsString="0" containsNumber="1" containsInteger="1" minValue="1" maxValue="1"/>
    </cacheField>
    <cacheField name="Species" numFmtId="0">
      <sharedItems count="1">
        <s v="Wild Gaur"/>
      </sharedItems>
    </cacheField>
    <cacheField name="No. of animals (1993)" numFmtId="0">
      <sharedItems containsSemiMixedTypes="0" containsString="0" containsNumber="1" containsInteger="1" minValue="4840" maxValue="4840"/>
    </cacheField>
    <cacheField name="No. of animals (1997)" numFmtId="0">
      <sharedItems containsSemiMixedTypes="0" containsString="0" containsNumber="1" containsInteger="1" minValue="4151" maxValue="4151"/>
    </cacheField>
    <cacheField name="No. of animals (2002)" numFmtId="0">
      <sharedItems containsSemiMixedTypes="0" containsString="0" containsNumber="1" containsInteger="1" minValue="14787" maxValue="14787"/>
    </cacheField>
    <cacheField name="No. of animals (2011)" numFmtId="0">
      <sharedItems containsSemiMixedTypes="0" containsString="0" containsNumber="1" containsInteger="1" minValue="17860" maxValue="1786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K GEORGE" refreshedDate="46129.293122685187" createdVersion="8" refreshedVersion="8" minRefreshableVersion="3" recordCount="1" xr:uid="{97AE349D-5977-428F-9C80-C2F2B5033DDB}">
  <cacheSource type="worksheet">
    <worksheetSource name="Boar"/>
  </cacheSource>
  <cacheFields count="6">
    <cacheField name="Sl._x000d__x000a_No." numFmtId="0">
      <sharedItems containsSemiMixedTypes="0" containsString="0" containsNumber="1" containsInteger="1" minValue="6" maxValue="6"/>
    </cacheField>
    <cacheField name="Species" numFmtId="0">
      <sharedItems count="1">
        <s v="Wild Boar"/>
      </sharedItems>
    </cacheField>
    <cacheField name="No. of animals (1993)" numFmtId="0">
      <sharedItems containsSemiMixedTypes="0" containsString="0" containsNumber="1" containsInteger="1" minValue="40963" maxValue="40963"/>
    </cacheField>
    <cacheField name="No. of animals (1997)" numFmtId="0">
      <sharedItems containsSemiMixedTypes="0" containsString="0" containsNumber="1" containsInteger="1" minValue="40425" maxValue="40425"/>
    </cacheField>
    <cacheField name="No. of animals (2002)" numFmtId="0">
      <sharedItems containsSemiMixedTypes="0" containsString="0" containsNumber="1" containsInteger="1" minValue="60940" maxValue="60940"/>
    </cacheField>
    <cacheField name="No. of animals (2011)" numFmtId="0">
      <sharedItems containsSemiMixedTypes="0" containsString="0" containsNumber="1" containsInteger="1" minValue="48034" maxValue="480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2005"/>
    <n v="882"/>
    <n v="334"/>
    <n v="2299"/>
    <n v="1620"/>
    <n v="5135"/>
  </r>
  <r>
    <x v="1"/>
    <s v="2007"/>
    <n v="1240"/>
    <n v="663"/>
    <n v="2505"/>
    <n v="1660"/>
    <n v="6068"/>
  </r>
  <r>
    <x v="2"/>
    <s v="2010"/>
    <n v="1155"/>
    <n v="1044"/>
    <n v="2220"/>
    <n v="1758"/>
    <n v="6177"/>
  </r>
  <r>
    <x v="3"/>
    <s v="2012"/>
    <n v="1483"/>
    <n v="647"/>
    <n v="2086"/>
    <n v="1810"/>
    <n v="6026"/>
  </r>
  <r>
    <x v="4"/>
    <s v="2017"/>
    <m/>
    <m/>
    <m/>
    <n v="5706"/>
    <n v="5706"/>
  </r>
  <r>
    <x v="5"/>
    <n v="2023"/>
    <m/>
    <m/>
    <m/>
    <n v="2386"/>
    <n v="23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997"/>
    <n v="73"/>
  </r>
  <r>
    <x v="1"/>
    <n v="2002"/>
    <n v="71"/>
  </r>
  <r>
    <x v="2"/>
    <n v="2006"/>
    <n v="46"/>
  </r>
  <r>
    <x v="3"/>
    <n v="2010"/>
    <n v="71"/>
  </r>
  <r>
    <x v="4"/>
    <n v="2014"/>
    <n v="136"/>
  </r>
  <r>
    <x v="5"/>
    <n v="2018"/>
    <n v="190"/>
  </r>
  <r>
    <x v="6"/>
    <n v="2022"/>
    <n v="2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2018"/>
    <x v="0"/>
    <n v="92"/>
    <n v="21"/>
    <n v="3"/>
    <n v="1"/>
    <n v="2"/>
    <n v="0"/>
    <n v="0"/>
    <n v="199.18666900243599"/>
    <n v="21144.29"/>
  </r>
  <r>
    <x v="0"/>
    <n v="2018"/>
    <x v="1"/>
    <n v="649"/>
    <n v="45"/>
    <n v="103"/>
    <n v="3"/>
    <n v="12"/>
    <n v="1"/>
    <n v="33"/>
    <n v="199.18666900243599"/>
    <n v="21144.29"/>
  </r>
  <r>
    <x v="0"/>
    <n v="2018"/>
    <x v="2"/>
    <n v="15"/>
    <n v="166"/>
    <n v="1"/>
    <n v="2"/>
    <n v="97"/>
    <n v="192"/>
    <n v="88"/>
    <n v="199.18666900243599"/>
    <n v="21144.29"/>
  </r>
  <r>
    <x v="0"/>
    <n v="2018"/>
    <x v="3"/>
    <n v="0"/>
    <n v="3236"/>
    <n v="1194"/>
    <n v="4"/>
    <n v="190"/>
    <n v="7"/>
    <n v="1072"/>
    <n v="199.18666900243599"/>
    <n v="21144.29"/>
  </r>
  <r>
    <x v="1"/>
    <n v="2019"/>
    <x v="0"/>
    <n v="71"/>
    <n v="13"/>
    <n v="3"/>
    <n v="0"/>
    <n v="2"/>
    <n v="0"/>
    <n v="3"/>
    <n v="594.68218470982697"/>
    <n v="11520.058000000001"/>
  </r>
  <r>
    <x v="1"/>
    <n v="2019"/>
    <x v="1"/>
    <n v="548"/>
    <n v="34"/>
    <n v="97"/>
    <n v="3"/>
    <n v="0"/>
    <n v="1"/>
    <n v="16"/>
    <n v="594.68218470982697"/>
    <n v="11520.058000000001"/>
  </r>
  <r>
    <x v="1"/>
    <n v="2019"/>
    <x v="2"/>
    <n v="23"/>
    <n v="0"/>
    <n v="3"/>
    <n v="0"/>
    <n v="84"/>
    <n v="96"/>
    <n v="115"/>
    <n v="594.68218470982697"/>
    <n v="11520.058000000001"/>
  </r>
  <r>
    <x v="1"/>
    <n v="2019"/>
    <x v="3"/>
    <n v="0"/>
    <n v="2848"/>
    <n v="1250"/>
    <n v="47"/>
    <n v="0"/>
    <n v="17"/>
    <n v="1386"/>
    <n v="594.68218470982697"/>
    <n v="11520.058000000001"/>
  </r>
  <r>
    <x v="2"/>
    <n v="2020"/>
    <x v="0"/>
    <n v="52"/>
    <n v="27"/>
    <n v="8"/>
    <n v="0"/>
    <n v="1"/>
    <n v="0"/>
    <n v="0"/>
    <n v="244.89280341173901"/>
    <n v="11521.993"/>
  </r>
  <r>
    <x v="2"/>
    <n v="2020"/>
    <x v="1"/>
    <n v="767"/>
    <n v="34"/>
    <n v="146"/>
    <n v="2"/>
    <n v="0"/>
    <n v="0"/>
    <n v="39"/>
    <n v="244.89280341173901"/>
    <n v="11521.993"/>
  </r>
  <r>
    <x v="2"/>
    <n v="2020"/>
    <x v="2"/>
    <n v="27"/>
    <n v="1"/>
    <n v="3"/>
    <n v="0"/>
    <n v="141"/>
    <n v="164"/>
    <n v="64"/>
    <n v="244.89280341173901"/>
    <n v="11521.993"/>
  </r>
  <r>
    <x v="2"/>
    <n v="2020"/>
    <x v="3"/>
    <n v="0"/>
    <n v="2945"/>
    <n v="1898"/>
    <n v="58"/>
    <n v="23"/>
    <n v="7"/>
    <n v="1610"/>
    <n v="244.89280341173901"/>
    <n v="11521.993"/>
  </r>
  <r>
    <x v="3"/>
    <n v="2021"/>
    <x v="0"/>
    <n v="65"/>
    <n v="35"/>
    <n v="6"/>
    <n v="3"/>
    <n v="1"/>
    <n v="0"/>
    <n v="4"/>
    <n v="83.294976188065803"/>
    <n v="11521.993"/>
  </r>
  <r>
    <x v="3"/>
    <n v="2021"/>
    <x v="1"/>
    <n v="547"/>
    <n v="44"/>
    <n v="127"/>
    <n v="3"/>
    <n v="0"/>
    <n v="1"/>
    <n v="36"/>
    <n v="83.294976188065803"/>
    <n v="11524.913"/>
  </r>
  <r>
    <x v="3"/>
    <n v="2021"/>
    <x v="2"/>
    <n v="33"/>
    <n v="9"/>
    <n v="3"/>
    <n v="1"/>
    <n v="179"/>
    <n v="180"/>
    <n v="109"/>
    <n v="83.294976188065803"/>
    <n v="11524.913"/>
  </r>
  <r>
    <x v="3"/>
    <n v="2021"/>
    <x v="3"/>
    <n v="0"/>
    <n v="3349"/>
    <n v="1737"/>
    <n v="75"/>
    <n v="24"/>
    <n v="0"/>
    <n v="1395"/>
    <n v="83.294976188065803"/>
    <n v="11524.913"/>
  </r>
  <r>
    <x v="4"/>
    <n v="2022"/>
    <x v="0"/>
    <n v="48"/>
    <n v="27"/>
    <n v="7"/>
    <n v="1"/>
    <n v="1"/>
    <n v="0"/>
    <n v="14"/>
    <n v="219.66955041596501"/>
    <n v="11524.913"/>
  </r>
  <r>
    <x v="4"/>
    <n v="2022"/>
    <x v="1"/>
    <n v="871"/>
    <n v="71"/>
    <n v="261"/>
    <n v="5"/>
    <n v="0"/>
    <n v="0"/>
    <n v="67"/>
    <n v="219.66955041596501"/>
    <n v="11531.907999999999"/>
  </r>
  <r>
    <x v="4"/>
    <n v="2022"/>
    <x v="2"/>
    <n v="65"/>
    <n v="8"/>
    <n v="4"/>
    <n v="1"/>
    <n v="191"/>
    <n v="244"/>
    <n v="124"/>
    <n v="219.66955041596501"/>
    <n v="11531.907999999999"/>
  </r>
  <r>
    <x v="4"/>
    <n v="2022"/>
    <x v="3"/>
    <n v="0"/>
    <n v="4087"/>
    <n v="1252"/>
    <n v="25"/>
    <n v="1"/>
    <n v="0"/>
    <n v="1498"/>
    <n v="219.66955041596501"/>
    <n v="11531.907999999999"/>
  </r>
  <r>
    <x v="5"/>
    <n v="2023"/>
    <x v="0"/>
    <n v="48"/>
    <n v="27"/>
    <n v="7"/>
    <n v="1"/>
    <n v="1"/>
    <n v="0"/>
    <n v="14"/>
    <n v="189.015685091253"/>
    <n v="22059.360000000001"/>
  </r>
  <r>
    <x v="5"/>
    <n v="2023"/>
    <x v="1"/>
    <n v="871"/>
    <n v="71"/>
    <n v="261"/>
    <n v="5"/>
    <n v="0"/>
    <n v="0"/>
    <n v="67"/>
    <n v="189.015685091253"/>
    <n v="22059.360000000001"/>
  </r>
  <r>
    <x v="5"/>
    <n v="2023"/>
    <x v="2"/>
    <n v="65"/>
    <n v="8"/>
    <n v="4"/>
    <n v="1"/>
    <n v="191"/>
    <n v="244"/>
    <n v="124"/>
    <n v="189.015685091253"/>
    <n v="22059.360000000001"/>
  </r>
  <r>
    <x v="5"/>
    <n v="2023"/>
    <x v="3"/>
    <n v="0"/>
    <n v="4087"/>
    <n v="1252"/>
    <n v="25"/>
    <n v="1"/>
    <n v="0"/>
    <n v="1498"/>
    <n v="189.015685091253"/>
    <n v="22059.36000000000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
    <x v="0"/>
    <n v="4840"/>
    <n v="4151"/>
    <n v="14787"/>
    <n v="1786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6"/>
    <x v="0"/>
    <n v="40963"/>
    <n v="40425"/>
    <n v="60940"/>
    <n v="48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7F3D3-8BB7-49D7-96BA-E4EB138EC79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B58:F60" firstHeaderRow="0" firstDataRow="1" firstDataCol="1"/>
  <pivotFields count="6">
    <pivotField showAll="0"/>
    <pivotField axis="axisRow" showAll="0">
      <items count="2">
        <item x="0"/>
        <item t="default"/>
      </items>
    </pivotField>
    <pivotField dataField="1" showAll="0"/>
    <pivotField dataField="1" showAll="0"/>
    <pivotField dataField="1" showAll="0"/>
    <pivotField dataField="1" showAll="0"/>
  </pivotFields>
  <rowFields count="1">
    <field x="1"/>
  </rowFields>
  <rowItems count="2">
    <i>
      <x/>
    </i>
    <i t="grand">
      <x/>
    </i>
  </rowItems>
  <colFields count="1">
    <field x="-2"/>
  </colFields>
  <colItems count="4">
    <i>
      <x/>
    </i>
    <i i="1">
      <x v="1"/>
    </i>
    <i i="2">
      <x v="2"/>
    </i>
    <i i="3">
      <x v="3"/>
    </i>
  </colItems>
  <dataFields count="4">
    <dataField name="1993" fld="2" baseField="1" baseItem="0"/>
    <dataField name="1997" fld="3" subtotal="min" baseField="1" baseItem="0"/>
    <dataField name="2002" fld="4" baseField="1" baseItem="0"/>
    <dataField name="2011" fld="5" baseField="1" baseItem="0"/>
  </dataFields>
  <chartFormats count="4">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9FEB4-174F-407D-84E3-A374B868807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B9:I16" firstHeaderRow="0" firstDataRow="1" firstDataCol="1"/>
  <pivotFields count="15">
    <pivotField axis="axisRow" numFmtId="164" showAll="0">
      <items count="7">
        <item x="0"/>
        <item x="1"/>
        <item x="2"/>
        <item x="3"/>
        <item x="4"/>
        <item x="5"/>
        <item t="default"/>
      </items>
    </pivotField>
    <pivotField showAll="0"/>
    <pivotField axis="axisRow" showAll="0">
      <items count="5">
        <item x="2"/>
        <item x="3"/>
        <item x="0"/>
        <item x="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3">
    <field x="14"/>
    <field x="0"/>
    <field x="2"/>
  </rowFields>
  <rowItems count="7">
    <i>
      <x v="1"/>
    </i>
    <i>
      <x v="2"/>
    </i>
    <i>
      <x v="3"/>
    </i>
    <i>
      <x v="4"/>
    </i>
    <i>
      <x v="5"/>
    </i>
    <i>
      <x v="6"/>
    </i>
    <i t="grand">
      <x/>
    </i>
  </rowItems>
  <colFields count="1">
    <field x="-2"/>
  </colFields>
  <colItems count="7">
    <i>
      <x/>
    </i>
    <i i="1">
      <x v="1"/>
    </i>
    <i i="2">
      <x v="2"/>
    </i>
    <i i="3">
      <x v="3"/>
    </i>
    <i i="4">
      <x v="4"/>
    </i>
    <i i="5">
      <x v="5"/>
    </i>
    <i i="6">
      <x v="6"/>
    </i>
  </colItems>
  <dataFields count="7">
    <dataField name="Snakes" fld="3" baseField="14" baseItem="1"/>
    <dataField name="Elephants" fld="4" baseField="14" baseItem="1"/>
    <dataField name="Wild Boars" fld="5" baseField="14" baseItem="1"/>
    <dataField name="Wild Gaurs" fld="6" baseField="14" baseItem="1"/>
    <dataField name="Tigers" fld="7" baseField="14" baseItem="1"/>
    <dataField name="Leopards" fld="8" baseField="14" baseItem="1"/>
    <dataField name="Other" fld="9" baseField="14" baseItem="1"/>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9" format="28"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1"/>
          </reference>
        </references>
      </pivotArea>
    </chartFormat>
    <chartFormat chart="9" format="30" series="1">
      <pivotArea type="data" outline="0" fieldPosition="0">
        <references count="1">
          <reference field="4294967294" count="1" selected="0">
            <x v="2"/>
          </reference>
        </references>
      </pivotArea>
    </chartFormat>
    <chartFormat chart="9" format="31" series="1">
      <pivotArea type="data" outline="0" fieldPosition="0">
        <references count="1">
          <reference field="4294967294" count="1" selected="0">
            <x v="3"/>
          </reference>
        </references>
      </pivotArea>
    </chartFormat>
    <chartFormat chart="9" format="32" series="1">
      <pivotArea type="data" outline="0" fieldPosition="0">
        <references count="1">
          <reference field="4294967294" count="1" selected="0">
            <x v="4"/>
          </reference>
        </references>
      </pivotArea>
    </chartFormat>
    <chartFormat chart="9" format="33" series="1">
      <pivotArea type="data" outline="0" fieldPosition="0">
        <references count="1">
          <reference field="4294967294" count="1" selected="0">
            <x v="5"/>
          </reference>
        </references>
      </pivotArea>
    </chartFormat>
    <chartFormat chart="9" format="34"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868EFF-B940-43E2-B711-6DBC602949B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B62:F64" firstHeaderRow="0" firstDataRow="1" firstDataCol="1"/>
  <pivotFields count="6">
    <pivotField showAll="0"/>
    <pivotField axis="axisRow" showAll="0">
      <items count="2">
        <item x="0"/>
        <item t="default"/>
      </items>
    </pivotField>
    <pivotField dataField="1" showAll="0"/>
    <pivotField dataField="1" showAll="0"/>
    <pivotField dataField="1" showAll="0"/>
    <pivotField dataField="1" showAll="0"/>
  </pivotFields>
  <rowFields count="1">
    <field x="1"/>
  </rowFields>
  <rowItems count="2">
    <i>
      <x/>
    </i>
    <i t="grand">
      <x/>
    </i>
  </rowItems>
  <colFields count="1">
    <field x="-2"/>
  </colFields>
  <colItems count="4">
    <i>
      <x/>
    </i>
    <i i="1">
      <x v="1"/>
    </i>
    <i i="2">
      <x v="2"/>
    </i>
    <i i="3">
      <x v="3"/>
    </i>
  </colItems>
  <dataFields count="4">
    <dataField name="1993" fld="2" baseField="1" baseItem="0"/>
    <dataField name="1997" fld="3" baseField="1" baseItem="0"/>
    <dataField name="2002" fld="4" baseField="1" baseItem="0"/>
    <dataField name="2011" fld="5" baseField="1" baseItem="0"/>
  </dataFields>
  <chartFormats count="4">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 chart="10" format="18" series="1">
      <pivotArea type="data" outline="0" fieldPosition="0">
        <references count="1">
          <reference field="4294967294" count="1" selected="0">
            <x v="2"/>
          </reference>
        </references>
      </pivotArea>
    </chartFormat>
    <chartFormat chart="10"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1191D-6F76-45EF-9DA2-7B9799C8C2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9:C56" firstHeaderRow="1" firstDataRow="1" firstDataCol="1"/>
  <pivotFields count="10">
    <pivotField axis="axisRow" numFmtId="14" showAll="0">
      <items count="7">
        <item x="0"/>
        <item x="1"/>
        <item x="2"/>
        <item x="3"/>
        <item x="4"/>
        <item x="5"/>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2">
    <field x="9"/>
    <field x="0"/>
  </rowFields>
  <rowItems count="7">
    <i>
      <x v="1"/>
    </i>
    <i>
      <x v="3"/>
    </i>
    <i>
      <x v="6"/>
    </i>
    <i>
      <x v="8"/>
    </i>
    <i>
      <x v="13"/>
    </i>
    <i>
      <x v="19"/>
    </i>
    <i t="grand">
      <x/>
    </i>
  </rowItems>
  <colItems count="1">
    <i/>
  </colItems>
  <dataFields count="1">
    <dataField name="Elephants Population" fld="6" baseField="9" baseItem="1"/>
  </dataFields>
  <chartFormats count="2">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BD3D7-51DA-4991-8BFF-76502AB50B8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B2:I7" firstHeaderRow="0" firstDataRow="1" firstDataCol="1"/>
  <pivotFields count="15">
    <pivotField numFmtId="164" showAll="0">
      <items count="7">
        <item x="0"/>
        <item x="1"/>
        <item x="2"/>
        <item x="3"/>
        <item x="4"/>
        <item x="5"/>
        <item t="default"/>
      </items>
    </pivotField>
    <pivotField showAll="0"/>
    <pivotField axis="axisRow" showAll="0">
      <items count="5">
        <item x="2"/>
        <item x="3"/>
        <item x="0"/>
        <item x="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5">
    <i>
      <x/>
    </i>
    <i>
      <x v="1"/>
    </i>
    <i>
      <x v="2"/>
    </i>
    <i>
      <x v="3"/>
    </i>
    <i t="grand">
      <x/>
    </i>
  </rowItems>
  <colFields count="1">
    <field x="-2"/>
  </colFields>
  <colItems count="7">
    <i>
      <x/>
    </i>
    <i i="1">
      <x v="1"/>
    </i>
    <i i="2">
      <x v="2"/>
    </i>
    <i i="3">
      <x v="3"/>
    </i>
    <i i="4">
      <x v="4"/>
    </i>
    <i i="5">
      <x v="5"/>
    </i>
    <i i="6">
      <x v="6"/>
    </i>
  </colItems>
  <dataFields count="7">
    <dataField name="Snakes" fld="3" baseField="2" baseItem="0"/>
    <dataField name="Elephants" fld="4" baseField="2" baseItem="0"/>
    <dataField name="Wild Boars" fld="5" baseField="2" baseItem="0"/>
    <dataField name="Wild Gaurs" fld="6" baseField="2" baseItem="0"/>
    <dataField name="Tigers" fld="7" baseField="2" baseItem="0"/>
    <dataField name="Leopards" fld="8" baseField="2" baseItem="0"/>
    <dataField name="Other" fld="9" baseField="2" baseItem="0"/>
  </dataFields>
  <chartFormats count="7">
    <chartFormat chart="13" format="28" series="1">
      <pivotArea type="data" outline="0" fieldPosition="0">
        <references count="1">
          <reference field="4294967294" count="1" selected="0">
            <x v="0"/>
          </reference>
        </references>
      </pivotArea>
    </chartFormat>
    <chartFormat chart="13" format="29" series="1">
      <pivotArea type="data" outline="0" fieldPosition="0">
        <references count="1">
          <reference field="4294967294" count="1" selected="0">
            <x v="1"/>
          </reference>
        </references>
      </pivotArea>
    </chartFormat>
    <chartFormat chart="13" format="30" series="1">
      <pivotArea type="data" outline="0" fieldPosition="0">
        <references count="1">
          <reference field="4294967294" count="1" selected="0">
            <x v="2"/>
          </reference>
        </references>
      </pivotArea>
    </chartFormat>
    <chartFormat chart="13" format="31" series="1">
      <pivotArea type="data" outline="0" fieldPosition="0">
        <references count="1">
          <reference field="4294967294" count="1" selected="0">
            <x v="3"/>
          </reference>
        </references>
      </pivotArea>
    </chartFormat>
    <chartFormat chart="13" format="32" series="1">
      <pivotArea type="data" outline="0" fieldPosition="0">
        <references count="1">
          <reference field="4294967294" count="1" selected="0">
            <x v="4"/>
          </reference>
        </references>
      </pivotArea>
    </chartFormat>
    <chartFormat chart="13" format="33" series="1">
      <pivotArea type="data" outline="0" fieldPosition="0">
        <references count="1">
          <reference field="4294967294" count="1" selected="0">
            <x v="5"/>
          </reference>
        </references>
      </pivotArea>
    </chartFormat>
    <chartFormat chart="13" format="34"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C538A-E114-4722-82E5-0B248BA8B75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B67:I69" firstHeaderRow="0" firstDataRow="1" firstDataCol="1"/>
  <pivotFields count="15">
    <pivotField numFmtId="164" showAll="0">
      <items count="7">
        <item h="1" x="0"/>
        <item x="1"/>
        <item h="1" x="2"/>
        <item h="1" x="3"/>
        <item h="1" x="4"/>
        <item h="1" x="5"/>
        <item t="default"/>
      </items>
    </pivotField>
    <pivotField showAll="0"/>
    <pivotField axis="axisRow" showAll="0">
      <items count="5">
        <item h="1" x="2"/>
        <item h="1" x="3"/>
        <item h="1" x="0"/>
        <item x="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2">
    <i>
      <x v="3"/>
    </i>
    <i t="grand">
      <x/>
    </i>
  </rowItems>
  <colFields count="1">
    <field x="-2"/>
  </colFields>
  <colItems count="7">
    <i>
      <x/>
    </i>
    <i i="1">
      <x v="1"/>
    </i>
    <i i="2">
      <x v="2"/>
    </i>
    <i i="3">
      <x v="3"/>
    </i>
    <i i="4">
      <x v="4"/>
    </i>
    <i i="5">
      <x v="5"/>
    </i>
    <i i="6">
      <x v="6"/>
    </i>
  </colItems>
  <dataFields count="7">
    <dataField name="Snakes" fld="3" baseField="2" baseItem="0"/>
    <dataField name="Elephants" fld="4" baseField="2" baseItem="0"/>
    <dataField name="Wild Boars" fld="5" baseField="2" baseItem="0"/>
    <dataField name="Wild Gaurs" fld="6" baseField="2" baseItem="0"/>
    <dataField name="Tigers" fld="7" baseField="2" baseItem="0"/>
    <dataField name="Leopards" fld="8" baseField="2" baseItem="0"/>
    <dataField name="Other" fld="9" baseField="2" baseItem="0"/>
  </dataFields>
  <chartFormats count="7">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5"/>
          </reference>
        </references>
      </pivotArea>
    </chartFormat>
    <chartFormat chart="5"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14980C-0978-4A24-86E5-C52DA8664F5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B39:C47" firstHeaderRow="1" firstDataRow="1" firstDataCol="1"/>
  <pivotFields count="6">
    <pivotField axis="axisRow" numFmtId="14" showAll="0">
      <items count="8">
        <item x="0"/>
        <item x="1"/>
        <item x="2"/>
        <item x="3"/>
        <item x="4"/>
        <item x="5"/>
        <item x="6"/>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t="default"/>
      </items>
    </pivotField>
  </pivotFields>
  <rowFields count="2">
    <field x="5"/>
    <field x="0"/>
  </rowFields>
  <rowItems count="8">
    <i>
      <x v="1"/>
    </i>
    <i>
      <x v="6"/>
    </i>
    <i>
      <x v="10"/>
    </i>
    <i>
      <x v="14"/>
    </i>
    <i>
      <x v="18"/>
    </i>
    <i>
      <x v="22"/>
    </i>
    <i>
      <x v="26"/>
    </i>
    <i t="grand">
      <x/>
    </i>
  </rowItems>
  <colItems count="1">
    <i/>
  </colItems>
  <dataFields count="1">
    <dataField name="Tigers Population" fld="2" baseField="5" baseItem="1"/>
  </dataFields>
  <chartFormats count="2">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FAE94B-D8FD-4960-A936-67502C608F5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Year">
  <location ref="B29:C36" firstHeaderRow="1" firstDataRow="1" firstDataCol="1"/>
  <pivotFields count="15">
    <pivotField axis="axisRow" numFmtId="16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2">
    <field x="14"/>
    <field x="0"/>
  </rowFields>
  <rowItems count="7">
    <i>
      <x v="1"/>
    </i>
    <i>
      <x v="2"/>
    </i>
    <i>
      <x v="3"/>
    </i>
    <i>
      <x v="4"/>
    </i>
    <i>
      <x v="5"/>
    </i>
    <i>
      <x v="6"/>
    </i>
    <i t="grand">
      <x/>
    </i>
  </rowItems>
  <colItems count="1">
    <i/>
  </colItems>
  <dataFields count="1">
    <dataField name="Forest Area Loss" fld="10" baseField="14" baseItem="1" numFmtId="2"/>
  </dataFields>
  <formats count="2">
    <format dxfId="1">
      <pivotArea outline="0" collapsedLevelsAreSubtotals="1" fieldPosition="0"/>
    </format>
    <format dxfId="0">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3D506-0C1F-45EC-8245-5B1232D9527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9:C26" firstHeaderRow="1" firstDataRow="1" firstDataCol="1"/>
  <pivotFields count="15">
    <pivotField axis="axisRow" numFmtId="16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2">
    <field x="14"/>
    <field x="0"/>
  </rowFields>
  <rowItems count="7">
    <i>
      <x v="1"/>
    </i>
    <i>
      <x v="2"/>
    </i>
    <i>
      <x v="3"/>
    </i>
    <i>
      <x v="4"/>
    </i>
    <i>
      <x v="5"/>
    </i>
    <i>
      <x v="6"/>
    </i>
    <i t="grand">
      <x/>
    </i>
  </rowItems>
  <colItems count="1">
    <i/>
  </colItems>
  <dataFields count="1">
    <dataField name="Forest Area" fld="11" baseField="14" baseItem="1" numFmtId="2"/>
  </dataFields>
  <formats count="2">
    <format dxfId="3">
      <pivotArea outline="0" collapsedLevelsAreSubtotals="1" fieldPosition="0"/>
    </format>
    <format dxfId="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4" count="1" selected="0">
            <x v="1"/>
          </reference>
        </references>
      </pivotArea>
    </chartFormat>
    <chartFormat chart="4" format="3">
      <pivotArea type="data" outline="0" fieldPosition="0">
        <references count="2">
          <reference field="4294967294" count="1" selected="0">
            <x v="0"/>
          </reference>
          <reference field="14" count="1" selected="0">
            <x v="2"/>
          </reference>
        </references>
      </pivotArea>
    </chartFormat>
    <chartFormat chart="4" format="4">
      <pivotArea type="data" outline="0" fieldPosition="0">
        <references count="2">
          <reference field="4294967294" count="1" selected="0">
            <x v="0"/>
          </reference>
          <reference field="14" count="1" selected="0">
            <x v="3"/>
          </reference>
        </references>
      </pivotArea>
    </chartFormat>
    <chartFormat chart="4" format="5">
      <pivotArea type="data" outline="0" fieldPosition="0">
        <references count="2">
          <reference field="4294967294" count="1" selected="0">
            <x v="0"/>
          </reference>
          <reference field="14" count="1" selected="0">
            <x v="4"/>
          </reference>
        </references>
      </pivotArea>
    </chartFormat>
    <chartFormat chart="4" format="6">
      <pivotArea type="data" outline="0" fieldPosition="0">
        <references count="2">
          <reference field="4294967294" count="1" selected="0">
            <x v="0"/>
          </reference>
          <reference field="14" count="1" selected="0">
            <x v="5"/>
          </reference>
        </references>
      </pivotArea>
    </chartFormat>
    <chartFormat chart="4" format="7">
      <pivotArea type="data" outline="0" fieldPosition="0">
        <references count="2">
          <reference field="4294967294" count="1" selected="0">
            <x v="0"/>
          </reference>
          <reference field="14" count="1" selected="0">
            <x v="6"/>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14" count="1" selected="0">
            <x v="1"/>
          </reference>
        </references>
      </pivotArea>
    </chartFormat>
    <chartFormat chart="9" format="24">
      <pivotArea type="data" outline="0" fieldPosition="0">
        <references count="2">
          <reference field="4294967294" count="1" selected="0">
            <x v="0"/>
          </reference>
          <reference field="14" count="1" selected="0">
            <x v="2"/>
          </reference>
        </references>
      </pivotArea>
    </chartFormat>
    <chartFormat chart="9" format="25">
      <pivotArea type="data" outline="0" fieldPosition="0">
        <references count="2">
          <reference field="4294967294" count="1" selected="0">
            <x v="0"/>
          </reference>
          <reference field="14" count="1" selected="0">
            <x v="3"/>
          </reference>
        </references>
      </pivotArea>
    </chartFormat>
    <chartFormat chart="9" format="26">
      <pivotArea type="data" outline="0" fieldPosition="0">
        <references count="2">
          <reference field="4294967294" count="1" selected="0">
            <x v="0"/>
          </reference>
          <reference field="14" count="1" selected="0">
            <x v="4"/>
          </reference>
        </references>
      </pivotArea>
    </chartFormat>
    <chartFormat chart="9" format="27">
      <pivotArea type="data" outline="0" fieldPosition="0">
        <references count="2">
          <reference field="4294967294" count="1" selected="0">
            <x v="0"/>
          </reference>
          <reference field="14" count="1" selected="0">
            <x v="5"/>
          </reference>
        </references>
      </pivotArea>
    </chartFormat>
    <chartFormat chart="9" format="28">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s" xr10:uid="{3F32170B-D680-409A-9E7F-714E26397ADD}" sourceName="Incidents">
  <pivotTables>
    <pivotTable tabId="2" name="PivotTable6"/>
    <pivotTable tabId="2" name="PivotTable7"/>
  </pivotTables>
  <data>
    <tabular pivotCacheId="32296755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4FB389C-5C53-4105-B22D-9E5B468CE3D7}" sourceName="Years (Date)">
  <pivotTables>
    <pivotTable tabId="2" name="PivotTable6"/>
    <pivotTable tabId="2" name="PivotTable7"/>
    <pivotTable tabId="2" name="PivotTable10"/>
    <pivotTable tabId="2" name="PivotTable1"/>
  </pivotTables>
  <data>
    <tabular pivotCacheId="322967558" showMissing="0">
      <items count="8">
        <i x="1" s="1"/>
        <i x="2" s="1"/>
        <i x="3" s="1"/>
        <i x="4" s="1"/>
        <i x="5" s="1"/>
        <i x="6" s="1"/>
        <i x="0"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idents 1" xr10:uid="{A076E87B-72CF-4289-BC9E-7C3A1D2D9EBC}" cache="Slicer_Incidents" caption="INCIDENTS (SLICER)" columnCount="4" style="Slicer Style 1 2" rowHeight="182880"/>
  <slicer name="Years (Date) 1" xr10:uid="{885AA580-B6F2-45CA-9BB3-3EA1B7F126CD}" cache="Slicer_Years__Date" caption="YEAR  (SLICER)" columnCount="9" style="Slicer Style 1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167D9D-67A0-4947-A8F7-E668D39C2C64}" name="Gaur" displayName="Gaur" ref="AC3:AH4" totalsRowShown="0">
  <autoFilter ref="AC3:AH4" xr:uid="{2B167D9D-67A0-4947-A8F7-E668D39C2C64}"/>
  <tableColumns count="6">
    <tableColumn id="1" xr3:uid="{9FE09456-5EED-46ED-9142-BD8F8D7DF5FA}" name="Sl._x000d__x000a_No."/>
    <tableColumn id="2" xr3:uid="{C322BE57-45A9-4EAA-BFEB-AB7DDCBDE1B5}" name="Species"/>
    <tableColumn id="3" xr3:uid="{675369D5-4206-48AF-A485-AE53BD6C5408}" name="No. of animals (1993)"/>
    <tableColumn id="4" xr3:uid="{22D9D588-A683-4112-90C0-FE885400B62E}" name="No. of animals (1997)"/>
    <tableColumn id="5" xr3:uid="{29B29E8A-F583-478C-99B9-54B53688BFEE}" name="No. of animals (2002)"/>
    <tableColumn id="6" xr3:uid="{006B42BB-59B1-4E40-972F-73531CFEF24C}" name="No. of animals (20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ED5958-03C1-48B5-ADF0-1C71662CD8E9}" name="Boar" displayName="Boar" ref="AJ3:AO4" totalsRowShown="0">
  <autoFilter ref="AJ3:AO4" xr:uid="{4BED5958-03C1-48B5-ADF0-1C71662CD8E9}"/>
  <tableColumns count="6">
    <tableColumn id="1" xr3:uid="{68D46CBF-3DA8-42BF-8403-625B5013BBD1}" name="Sl._x000d__x000a_No."/>
    <tableColumn id="2" xr3:uid="{BF86C04B-2CE4-449C-ACD7-D361019F4B45}" name="Species"/>
    <tableColumn id="3" xr3:uid="{F3892F30-E09E-4E08-ACCD-CACB932FA9B3}" name="No. of animals (1993)"/>
    <tableColumn id="4" xr3:uid="{FFFA6542-11EC-410B-8004-4D327DC191C0}" name="No. of animals (1997)"/>
    <tableColumn id="5" xr3:uid="{7EF51656-5EF0-4520-AE91-E7BAF07DB5F0}" name="No. of animals (2002)"/>
    <tableColumn id="6" xr3:uid="{A6A7A690-C292-408F-8E0F-1527E5020892}" name="No. of animals (20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7B27F9-A331-4FC7-A51C-B4978923A0D7}" name="Conflict" displayName="Conflict" ref="C3:N27" totalsRowShown="0" headerRowDxfId="32" dataDxfId="31" tableBorderDxfId="30">
  <autoFilter ref="C3:N27" xr:uid="{597B27F9-A331-4FC7-A51C-B4978923A0D7}"/>
  <tableColumns count="12">
    <tableColumn id="1" xr3:uid="{B1E6BCFB-A1CD-4A5E-97AB-06622782C9BF}" name="Date" dataDxfId="29">
      <calculatedColumnFormula>DATE(D4,1,1)</calculatedColumnFormula>
    </tableColumn>
    <tableColumn id="2" xr3:uid="{F34A9C33-4D55-4C55-A99C-5E732735C6AF}" name="YearEvaluated" dataDxfId="28"/>
    <tableColumn id="3" xr3:uid="{AD9D07B1-1753-4BE3-A539-07E9CC3AF109}" name="Incidents" dataDxfId="27"/>
    <tableColumn id="4" xr3:uid="{ADF6891D-864F-4343-933F-D8E4EE3207F4}" name="Snake" dataDxfId="26"/>
    <tableColumn id="5" xr3:uid="{A2376285-1679-49AA-8083-B6FEB061293D}" name="Elephant" dataDxfId="25"/>
    <tableColumn id="6" xr3:uid="{FEF00874-C410-4FBB-A48B-D9F7B48A645D}" name="Wild Boar" dataDxfId="24"/>
    <tableColumn id="7" xr3:uid="{AA7AB47A-E267-4EC5-B99A-EA723B128FFA}" name="Wild Gaur" dataDxfId="23"/>
    <tableColumn id="8" xr3:uid="{F88AE1DB-F5DB-4D7F-9B68-439018781CF5}" name="Tiger" dataDxfId="22"/>
    <tableColumn id="9" xr3:uid="{BB7CC313-2521-4C6F-A7CE-7ADB535BCC0E}" name="Leopard" dataDxfId="21"/>
    <tableColumn id="10" xr3:uid="{C4F28053-FF4C-439F-925E-DD5E0719D904}" name="Others" dataDxfId="20"/>
    <tableColumn id="11" xr3:uid="{EC050192-784A-49B5-8DDE-38F8DED5AB63}" name="ForestAreaLossHectare" dataDxfId="19"/>
    <tableColumn id="12" xr3:uid="{3A44A062-4D0B-4A5B-BFE2-104163A8B8FD}" name="ForestArea"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6DDC5-4007-48E9-BD1B-8E537717381C}" name="TigerPopulation" displayName="TigerPopulation" ref="P3:R10" totalsRowShown="0" tableBorderDxfId="17">
  <autoFilter ref="P3:R10" xr:uid="{3146DDC5-4007-48E9-BD1B-8E537717381C}"/>
  <tableColumns count="3">
    <tableColumn id="1" xr3:uid="{8CE26EB0-7C29-4073-AC86-C6E3130E1677}" name="Date" dataDxfId="16">
      <calculatedColumnFormula>DATE(Data!$Q4,1,1)</calculatedColumnFormula>
    </tableColumn>
    <tableColumn id="2" xr3:uid="{AD5B7463-F79B-4F16-AF60-EDE8DB232C9F}" name="YearEvaluated" dataDxfId="15"/>
    <tableColumn id="3" xr3:uid="{BE7E157E-88F8-4322-BF7D-500F40A2D40C}" name="Tigers"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E747F6-D7E5-4EC6-A93C-EDC328145FCF}" name="ElephantPopulation" displayName="ElephantPopulation" ref="U3:AA9" totalsRowShown="0" headerRowDxfId="13" dataDxfId="12" tableBorderDxfId="11">
  <autoFilter ref="U3:AA9" xr:uid="{9EE747F6-D7E5-4EC6-A93C-EDC328145FCF}"/>
  <tableColumns count="7">
    <tableColumn id="1" xr3:uid="{E492E9A5-CF1F-4A67-AF04-876031BD6888}" name="Date" dataDxfId="10">
      <calculatedColumnFormula>DATE(Data!$V4,1,1)</calculatedColumnFormula>
    </tableColumn>
    <tableColumn id="2" xr3:uid="{CC4C16E1-5818-4F27-979D-E43502DC2545}" name="YearEvaluated" dataDxfId="9"/>
    <tableColumn id="3" xr3:uid="{6A69567D-41EF-4C94-96D4-95B1DC4AFB8F}" name="Wayand" dataDxfId="8"/>
    <tableColumn id="4" xr3:uid="{8226CD1B-C2E8-4E09-92C6-2B87075141C1}" name="Nilambur" dataDxfId="7"/>
    <tableColumn id="5" xr3:uid="{6154A127-7618-4431-96B4-CE825EDCDF1C}" name="Anamudi" dataDxfId="6"/>
    <tableColumn id="6" xr3:uid="{C6F04023-F383-433B-8A35-C88CA7D60EF4}" name="Periyar" dataDxfId="5"/>
    <tableColumn id="7" xr3:uid="{E2C43B05-859B-4BB8-BE2E-A0D4BD855926}" name="Elephants" dataDxfId="4">
      <calculatedColumnFormula>SUM(W4:Z4)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lobalforestwatch.org/dashboards/country/IND/17/" TargetMode="External"/><Relationship Id="rId2" Type="http://schemas.openxmlformats.org/officeDocument/2006/relationships/hyperlink" Target="https://kdisc.kerala.gov.in/wp-content/uploads/2024/12/Safe-Habitat-Hack.pdf" TargetMode="External"/><Relationship Id="rId1" Type="http://schemas.openxmlformats.org/officeDocument/2006/relationships/hyperlink" Target="https://forest.kerala.gov.in/en/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C48A-E6D5-4EBD-B3B8-E96CF3448D05}">
  <sheetPr>
    <pageSetUpPr fitToPage="1"/>
  </sheetPr>
  <dimension ref="C3:AO27"/>
  <sheetViews>
    <sheetView zoomScaleNormal="100" workbookViewId="0">
      <selection activeCell="AH10" sqref="AH10"/>
    </sheetView>
  </sheetViews>
  <sheetFormatPr defaultRowHeight="15" x14ac:dyDescent="0.25"/>
  <cols>
    <col min="3" max="3" width="10.42578125" style="13" bestFit="1" customWidth="1"/>
    <col min="4" max="4" width="15.85546875" style="1" customWidth="1"/>
    <col min="5" max="5" width="16.5703125" customWidth="1"/>
    <col min="7" max="7" width="11" customWidth="1"/>
    <col min="8" max="8" width="11.85546875" customWidth="1"/>
    <col min="9" max="9" width="12.140625" customWidth="1"/>
    <col min="11" max="11" width="10.28515625" customWidth="1"/>
    <col min="13" max="13" width="23.42578125" style="2" customWidth="1"/>
    <col min="14" max="14" width="11" customWidth="1"/>
    <col min="15" max="15" width="35.140625" customWidth="1"/>
    <col min="16" max="16" width="14" customWidth="1"/>
    <col min="17" max="17" width="15.85546875" customWidth="1"/>
    <col min="22" max="22" width="15.85546875" style="1" customWidth="1"/>
    <col min="23" max="23" width="10.42578125" customWidth="1"/>
    <col min="24" max="24" width="11.42578125" customWidth="1"/>
    <col min="25" max="25" width="11.140625" customWidth="1"/>
    <col min="26" max="26" width="9.42578125" customWidth="1"/>
    <col min="27" max="27" width="11.85546875" customWidth="1"/>
    <col min="30" max="30" width="9.85546875" customWidth="1"/>
    <col min="31" max="34" width="21.7109375" customWidth="1"/>
    <col min="37" max="37" width="9.85546875" customWidth="1"/>
    <col min="38" max="41" width="21.7109375" customWidth="1"/>
  </cols>
  <sheetData>
    <row r="3" spans="3:41" x14ac:dyDescent="0.25">
      <c r="C3" s="13" t="s">
        <v>34</v>
      </c>
      <c r="D3" s="7" t="s">
        <v>11</v>
      </c>
      <c r="E3" s="8" t="s">
        <v>4</v>
      </c>
      <c r="F3" s="8" t="s">
        <v>5</v>
      </c>
      <c r="G3" s="8" t="s">
        <v>6</v>
      </c>
      <c r="H3" s="8" t="s">
        <v>31</v>
      </c>
      <c r="I3" s="8" t="s">
        <v>10</v>
      </c>
      <c r="J3" s="8" t="s">
        <v>7</v>
      </c>
      <c r="K3" s="8" t="s">
        <v>8</v>
      </c>
      <c r="L3" s="8" t="s">
        <v>9</v>
      </c>
      <c r="M3" s="8" t="s">
        <v>12</v>
      </c>
      <c r="N3" s="8" t="s">
        <v>46</v>
      </c>
      <c r="P3" t="s">
        <v>34</v>
      </c>
      <c r="Q3" s="7" t="s">
        <v>11</v>
      </c>
      <c r="R3" s="8" t="s">
        <v>24</v>
      </c>
      <c r="U3" t="s">
        <v>34</v>
      </c>
      <c r="V3" s="17" t="s">
        <v>11</v>
      </c>
      <c r="W3" s="8" t="s">
        <v>22</v>
      </c>
      <c r="X3" s="8" t="s">
        <v>14</v>
      </c>
      <c r="Y3" s="8" t="s">
        <v>15</v>
      </c>
      <c r="Z3" s="8" t="s">
        <v>16</v>
      </c>
      <c r="AA3" s="8" t="s">
        <v>23</v>
      </c>
      <c r="AC3" t="s">
        <v>25</v>
      </c>
      <c r="AD3" t="s">
        <v>26</v>
      </c>
      <c r="AE3" t="s">
        <v>27</v>
      </c>
      <c r="AF3" t="s">
        <v>28</v>
      </c>
      <c r="AG3" t="s">
        <v>29</v>
      </c>
      <c r="AH3" t="s">
        <v>30</v>
      </c>
      <c r="AJ3" t="s">
        <v>25</v>
      </c>
      <c r="AK3" t="s">
        <v>26</v>
      </c>
      <c r="AL3" t="s">
        <v>27</v>
      </c>
      <c r="AM3" t="s">
        <v>28</v>
      </c>
      <c r="AN3" t="s">
        <v>29</v>
      </c>
      <c r="AO3" t="s">
        <v>30</v>
      </c>
    </row>
    <row r="4" spans="3:41" x14ac:dyDescent="0.25">
      <c r="C4" s="13">
        <f>DATE(D4,1,1)</f>
        <v>43101</v>
      </c>
      <c r="D4" s="9">
        <v>2018</v>
      </c>
      <c r="E4" s="10" t="s">
        <v>0</v>
      </c>
      <c r="F4" s="10">
        <v>92</v>
      </c>
      <c r="G4" s="10">
        <v>21</v>
      </c>
      <c r="H4" s="10">
        <v>3</v>
      </c>
      <c r="I4" s="10">
        <v>1</v>
      </c>
      <c r="J4" s="10">
        <v>2</v>
      </c>
      <c r="K4" s="10">
        <v>0</v>
      </c>
      <c r="L4" s="10">
        <v>0</v>
      </c>
      <c r="M4" s="10">
        <v>199.18666900243599</v>
      </c>
      <c r="N4" s="10">
        <v>21144.29</v>
      </c>
      <c r="P4" s="16">
        <f>DATE(Data!$Q4,1,1)</f>
        <v>35431</v>
      </c>
      <c r="Q4" s="9">
        <v>1997</v>
      </c>
      <c r="R4" s="10">
        <v>73</v>
      </c>
      <c r="U4" s="16">
        <f>DATE(Data!$V4,1,1)</f>
        <v>38353</v>
      </c>
      <c r="V4" s="18" t="s">
        <v>17</v>
      </c>
      <c r="W4" s="10">
        <v>882</v>
      </c>
      <c r="X4" s="10">
        <v>334</v>
      </c>
      <c r="Y4" s="10">
        <v>2299</v>
      </c>
      <c r="Z4" s="10">
        <v>1620</v>
      </c>
      <c r="AA4" s="10">
        <f>SUM(W4:Z4)</f>
        <v>5135</v>
      </c>
      <c r="AC4">
        <v>1</v>
      </c>
      <c r="AD4" t="s">
        <v>10</v>
      </c>
      <c r="AE4">
        <v>4840</v>
      </c>
      <c r="AF4">
        <v>4151</v>
      </c>
      <c r="AG4">
        <v>14787</v>
      </c>
      <c r="AH4">
        <v>17860</v>
      </c>
      <c r="AJ4">
        <v>6</v>
      </c>
      <c r="AK4" t="s">
        <v>31</v>
      </c>
      <c r="AL4">
        <v>40963</v>
      </c>
      <c r="AM4">
        <v>40425</v>
      </c>
      <c r="AN4">
        <v>60940</v>
      </c>
      <c r="AO4">
        <v>48034</v>
      </c>
    </row>
    <row r="5" spans="3:41" x14ac:dyDescent="0.25">
      <c r="C5" s="13">
        <f t="shared" ref="C5:C27" si="0">DATE(D5,1,1)</f>
        <v>43101</v>
      </c>
      <c r="D5" s="11">
        <v>2018</v>
      </c>
      <c r="E5" s="12" t="s">
        <v>1</v>
      </c>
      <c r="F5" s="12">
        <v>649</v>
      </c>
      <c r="G5" s="12">
        <v>45</v>
      </c>
      <c r="H5" s="12">
        <v>103</v>
      </c>
      <c r="I5" s="12">
        <v>3</v>
      </c>
      <c r="J5" s="12">
        <v>12</v>
      </c>
      <c r="K5" s="12">
        <v>1</v>
      </c>
      <c r="L5" s="12">
        <v>33</v>
      </c>
      <c r="M5" s="12">
        <v>199.18666900243599</v>
      </c>
      <c r="N5" s="12">
        <v>21144.29</v>
      </c>
      <c r="P5" s="16">
        <f>DATE(Data!$Q5,1,1)</f>
        <v>37257</v>
      </c>
      <c r="Q5" s="11">
        <v>2002</v>
      </c>
      <c r="R5" s="12">
        <v>71</v>
      </c>
      <c r="U5" s="16">
        <f>DATE(Data!$V5,1,1)</f>
        <v>39083</v>
      </c>
      <c r="V5" s="19" t="s">
        <v>18</v>
      </c>
      <c r="W5" s="12">
        <v>1240</v>
      </c>
      <c r="X5" s="12">
        <v>663</v>
      </c>
      <c r="Y5" s="12">
        <v>2505</v>
      </c>
      <c r="Z5" s="12">
        <v>1660</v>
      </c>
      <c r="AA5" s="12">
        <f t="shared" ref="AA5:AA9" si="1">SUM(W5:Z5)</f>
        <v>6068</v>
      </c>
    </row>
    <row r="6" spans="3:41" x14ac:dyDescent="0.25">
      <c r="C6" s="13">
        <f t="shared" si="0"/>
        <v>43101</v>
      </c>
      <c r="D6" s="9">
        <v>2018</v>
      </c>
      <c r="E6" s="10" t="s">
        <v>2</v>
      </c>
      <c r="F6" s="10">
        <v>15</v>
      </c>
      <c r="G6" s="10">
        <v>166</v>
      </c>
      <c r="H6" s="10">
        <v>1</v>
      </c>
      <c r="I6" s="10">
        <v>2</v>
      </c>
      <c r="J6" s="10">
        <v>97</v>
      </c>
      <c r="K6" s="10">
        <v>192</v>
      </c>
      <c r="L6" s="10">
        <v>88</v>
      </c>
      <c r="M6" s="10">
        <v>199.18666900243599</v>
      </c>
      <c r="N6" s="10">
        <v>21144.29</v>
      </c>
      <c r="P6" s="16">
        <f>DATE(Data!$Q6,1,1)</f>
        <v>38718</v>
      </c>
      <c r="Q6" s="9">
        <v>2006</v>
      </c>
      <c r="R6" s="10">
        <v>46</v>
      </c>
      <c r="U6" s="16">
        <f>DATE(Data!$V6,1,1)</f>
        <v>40179</v>
      </c>
      <c r="V6" s="18" t="s">
        <v>19</v>
      </c>
      <c r="W6" s="10">
        <v>1155</v>
      </c>
      <c r="X6" s="10">
        <v>1044</v>
      </c>
      <c r="Y6" s="10">
        <v>2220</v>
      </c>
      <c r="Z6" s="10">
        <v>1758</v>
      </c>
      <c r="AA6" s="10">
        <f t="shared" si="1"/>
        <v>6177</v>
      </c>
    </row>
    <row r="7" spans="3:41" x14ac:dyDescent="0.25">
      <c r="C7" s="13">
        <f t="shared" si="0"/>
        <v>43101</v>
      </c>
      <c r="D7" s="11">
        <v>2018</v>
      </c>
      <c r="E7" s="12" t="s">
        <v>3</v>
      </c>
      <c r="F7" s="12">
        <v>0</v>
      </c>
      <c r="G7" s="12">
        <v>3236</v>
      </c>
      <c r="H7" s="12">
        <v>1194</v>
      </c>
      <c r="I7" s="12">
        <v>4</v>
      </c>
      <c r="J7" s="12">
        <v>190</v>
      </c>
      <c r="K7" s="12">
        <v>7</v>
      </c>
      <c r="L7" s="12">
        <v>1072</v>
      </c>
      <c r="M7" s="12">
        <v>199.18666900243599</v>
      </c>
      <c r="N7" s="12">
        <v>21144.29</v>
      </c>
      <c r="P7" s="16">
        <f>DATE(Data!$Q7,1,1)</f>
        <v>40179</v>
      </c>
      <c r="Q7" s="11">
        <v>2010</v>
      </c>
      <c r="R7" s="12">
        <v>71</v>
      </c>
      <c r="U7" s="16">
        <f>DATE(Data!$V7,1,1)</f>
        <v>40909</v>
      </c>
      <c r="V7" s="19" t="s">
        <v>20</v>
      </c>
      <c r="W7" s="12">
        <v>1483</v>
      </c>
      <c r="X7" s="12">
        <v>647</v>
      </c>
      <c r="Y7" s="12">
        <v>2086</v>
      </c>
      <c r="Z7" s="12">
        <v>1810</v>
      </c>
      <c r="AA7" s="12">
        <f t="shared" si="1"/>
        <v>6026</v>
      </c>
    </row>
    <row r="8" spans="3:41" x14ac:dyDescent="0.25">
      <c r="C8" s="13">
        <f t="shared" si="0"/>
        <v>43466</v>
      </c>
      <c r="D8" s="9">
        <v>2019</v>
      </c>
      <c r="E8" s="10" t="s">
        <v>0</v>
      </c>
      <c r="F8" s="10">
        <v>71</v>
      </c>
      <c r="G8" s="10">
        <v>13</v>
      </c>
      <c r="H8" s="10">
        <v>3</v>
      </c>
      <c r="I8" s="10">
        <v>0</v>
      </c>
      <c r="J8" s="10">
        <v>2</v>
      </c>
      <c r="K8" s="10">
        <v>0</v>
      </c>
      <c r="L8" s="10">
        <v>3</v>
      </c>
      <c r="M8" s="10">
        <v>594.68218470982697</v>
      </c>
      <c r="N8" s="10">
        <v>11520.058000000001</v>
      </c>
      <c r="P8" s="16">
        <f>DATE(Data!$Q8,1,1)</f>
        <v>41640</v>
      </c>
      <c r="Q8" s="9">
        <v>2014</v>
      </c>
      <c r="R8" s="10">
        <v>136</v>
      </c>
      <c r="U8" s="16">
        <f>DATE(Data!$V8,1,1)</f>
        <v>42736</v>
      </c>
      <c r="V8" s="18" t="s">
        <v>21</v>
      </c>
      <c r="W8" s="10"/>
      <c r="X8" s="10"/>
      <c r="Y8" s="10"/>
      <c r="Z8" s="10">
        <v>5706</v>
      </c>
      <c r="AA8" s="10">
        <f t="shared" si="1"/>
        <v>5706</v>
      </c>
    </row>
    <row r="9" spans="3:41" x14ac:dyDescent="0.25">
      <c r="C9" s="13">
        <f t="shared" si="0"/>
        <v>43466</v>
      </c>
      <c r="D9" s="11">
        <v>2019</v>
      </c>
      <c r="E9" s="12" t="s">
        <v>1</v>
      </c>
      <c r="F9" s="12">
        <v>548</v>
      </c>
      <c r="G9" s="12">
        <v>34</v>
      </c>
      <c r="H9" s="12">
        <v>97</v>
      </c>
      <c r="I9" s="12">
        <v>3</v>
      </c>
      <c r="J9" s="12">
        <v>0</v>
      </c>
      <c r="K9" s="12">
        <v>1</v>
      </c>
      <c r="L9" s="12">
        <v>16</v>
      </c>
      <c r="M9" s="12">
        <v>594.68218470982697</v>
      </c>
      <c r="N9" s="12">
        <v>11520.058000000001</v>
      </c>
      <c r="P9" s="16">
        <f>DATE(Data!$Q9,1,1)</f>
        <v>43101</v>
      </c>
      <c r="Q9" s="11">
        <v>2018</v>
      </c>
      <c r="R9" s="12">
        <v>190</v>
      </c>
      <c r="U9" s="16">
        <f>DATE(Data!$V9,1,1)</f>
        <v>44927</v>
      </c>
      <c r="V9" s="20">
        <v>2023</v>
      </c>
      <c r="W9" s="4"/>
      <c r="X9" s="4"/>
      <c r="Y9" s="4"/>
      <c r="Z9" s="4">
        <v>2386</v>
      </c>
      <c r="AA9" s="4">
        <f t="shared" si="1"/>
        <v>2386</v>
      </c>
    </row>
    <row r="10" spans="3:41" x14ac:dyDescent="0.25">
      <c r="C10" s="13">
        <f t="shared" si="0"/>
        <v>43466</v>
      </c>
      <c r="D10" s="9">
        <v>2019</v>
      </c>
      <c r="E10" s="10" t="s">
        <v>2</v>
      </c>
      <c r="F10" s="10">
        <v>23</v>
      </c>
      <c r="G10" s="10">
        <v>0</v>
      </c>
      <c r="H10" s="10">
        <v>3</v>
      </c>
      <c r="I10" s="10">
        <v>0</v>
      </c>
      <c r="J10" s="10">
        <v>84</v>
      </c>
      <c r="K10" s="10">
        <v>96</v>
      </c>
      <c r="L10" s="10">
        <v>115</v>
      </c>
      <c r="M10" s="10">
        <v>594.68218470982697</v>
      </c>
      <c r="N10" s="10">
        <v>11520.058000000001</v>
      </c>
      <c r="P10" s="16">
        <f>DATE(Data!$Q10,1,1)</f>
        <v>44562</v>
      </c>
      <c r="Q10" s="14">
        <v>2022</v>
      </c>
      <c r="R10" s="15">
        <v>213</v>
      </c>
    </row>
    <row r="11" spans="3:41" x14ac:dyDescent="0.25">
      <c r="C11" s="13">
        <f t="shared" si="0"/>
        <v>43466</v>
      </c>
      <c r="D11" s="11">
        <v>2019</v>
      </c>
      <c r="E11" s="12" t="s">
        <v>3</v>
      </c>
      <c r="F11" s="12">
        <v>0</v>
      </c>
      <c r="G11" s="12">
        <v>2848</v>
      </c>
      <c r="H11" s="12">
        <v>1250</v>
      </c>
      <c r="I11" s="12">
        <v>47</v>
      </c>
      <c r="J11" s="12">
        <v>0</v>
      </c>
      <c r="K11" s="12">
        <v>17</v>
      </c>
      <c r="L11" s="12">
        <v>1386</v>
      </c>
      <c r="M11" s="12">
        <v>594.68218470982697</v>
      </c>
      <c r="N11" s="12">
        <v>11520.058000000001</v>
      </c>
    </row>
    <row r="12" spans="3:41" x14ac:dyDescent="0.25">
      <c r="C12" s="13">
        <f t="shared" si="0"/>
        <v>43831</v>
      </c>
      <c r="D12" s="9">
        <v>2020</v>
      </c>
      <c r="E12" s="10" t="s">
        <v>0</v>
      </c>
      <c r="F12" s="10">
        <v>52</v>
      </c>
      <c r="G12" s="10">
        <v>27</v>
      </c>
      <c r="H12" s="10">
        <v>8</v>
      </c>
      <c r="I12" s="10">
        <v>0</v>
      </c>
      <c r="J12" s="10">
        <v>1</v>
      </c>
      <c r="K12" s="10">
        <v>0</v>
      </c>
      <c r="L12" s="10">
        <v>0</v>
      </c>
      <c r="M12" s="10">
        <v>244.89280341173901</v>
      </c>
      <c r="N12" s="10">
        <v>11521.993</v>
      </c>
    </row>
    <row r="13" spans="3:41" x14ac:dyDescent="0.25">
      <c r="C13" s="13">
        <f t="shared" si="0"/>
        <v>43831</v>
      </c>
      <c r="D13" s="11">
        <v>2020</v>
      </c>
      <c r="E13" s="12" t="s">
        <v>1</v>
      </c>
      <c r="F13" s="12">
        <v>767</v>
      </c>
      <c r="G13" s="12">
        <v>34</v>
      </c>
      <c r="H13" s="12">
        <v>146</v>
      </c>
      <c r="I13" s="12">
        <v>2</v>
      </c>
      <c r="J13" s="12">
        <v>0</v>
      </c>
      <c r="K13" s="12">
        <v>0</v>
      </c>
      <c r="L13" s="12">
        <v>39</v>
      </c>
      <c r="M13" s="12">
        <v>244.89280341173901</v>
      </c>
      <c r="N13" s="12">
        <v>11521.993</v>
      </c>
    </row>
    <row r="14" spans="3:41" x14ac:dyDescent="0.25">
      <c r="C14" s="13">
        <f t="shared" si="0"/>
        <v>43831</v>
      </c>
      <c r="D14" s="9">
        <v>2020</v>
      </c>
      <c r="E14" s="10" t="s">
        <v>2</v>
      </c>
      <c r="F14" s="10">
        <v>27</v>
      </c>
      <c r="G14" s="10">
        <v>1</v>
      </c>
      <c r="H14" s="10">
        <v>3</v>
      </c>
      <c r="I14" s="10">
        <v>0</v>
      </c>
      <c r="J14" s="10">
        <v>141</v>
      </c>
      <c r="K14" s="10">
        <v>164</v>
      </c>
      <c r="L14" s="10">
        <v>64</v>
      </c>
      <c r="M14" s="10">
        <v>244.89280341173901</v>
      </c>
      <c r="N14" s="10">
        <v>11521.993</v>
      </c>
    </row>
    <row r="15" spans="3:41" x14ac:dyDescent="0.25">
      <c r="C15" s="13">
        <f t="shared" si="0"/>
        <v>43831</v>
      </c>
      <c r="D15" s="11">
        <v>2020</v>
      </c>
      <c r="E15" s="12" t="s">
        <v>3</v>
      </c>
      <c r="F15" s="12">
        <v>0</v>
      </c>
      <c r="G15" s="12">
        <v>2945</v>
      </c>
      <c r="H15" s="12">
        <v>1898</v>
      </c>
      <c r="I15" s="12">
        <v>58</v>
      </c>
      <c r="J15" s="12">
        <v>23</v>
      </c>
      <c r="K15" s="12">
        <v>7</v>
      </c>
      <c r="L15" s="12">
        <v>1610</v>
      </c>
      <c r="M15" s="12">
        <v>244.89280341173901</v>
      </c>
      <c r="N15" s="12">
        <v>11521.993</v>
      </c>
    </row>
    <row r="16" spans="3:41" x14ac:dyDescent="0.25">
      <c r="C16" s="13">
        <f t="shared" si="0"/>
        <v>44197</v>
      </c>
      <c r="D16" s="9">
        <v>2021</v>
      </c>
      <c r="E16" s="10" t="s">
        <v>0</v>
      </c>
      <c r="F16" s="10">
        <v>65</v>
      </c>
      <c r="G16" s="10">
        <v>35</v>
      </c>
      <c r="H16" s="10">
        <v>6</v>
      </c>
      <c r="I16" s="10">
        <v>3</v>
      </c>
      <c r="J16" s="10">
        <v>1</v>
      </c>
      <c r="K16" s="10">
        <v>0</v>
      </c>
      <c r="L16" s="10">
        <v>4</v>
      </c>
      <c r="M16" s="10">
        <v>83.294976188065803</v>
      </c>
      <c r="N16" s="10">
        <v>11521.993</v>
      </c>
    </row>
    <row r="17" spans="3:14" x14ac:dyDescent="0.25">
      <c r="C17" s="13">
        <f t="shared" si="0"/>
        <v>44197</v>
      </c>
      <c r="D17" s="11">
        <v>2021</v>
      </c>
      <c r="E17" s="12" t="s">
        <v>1</v>
      </c>
      <c r="F17" s="12">
        <v>547</v>
      </c>
      <c r="G17" s="12">
        <v>44</v>
      </c>
      <c r="H17" s="12">
        <v>127</v>
      </c>
      <c r="I17" s="12">
        <v>3</v>
      </c>
      <c r="J17" s="12">
        <v>0</v>
      </c>
      <c r="K17" s="12">
        <v>1</v>
      </c>
      <c r="L17" s="12">
        <v>36</v>
      </c>
      <c r="M17" s="12">
        <v>83.294976188065803</v>
      </c>
      <c r="N17" s="12">
        <v>11524.913</v>
      </c>
    </row>
    <row r="18" spans="3:14" x14ac:dyDescent="0.25">
      <c r="C18" s="13">
        <f t="shared" si="0"/>
        <v>44197</v>
      </c>
      <c r="D18" s="9">
        <v>2021</v>
      </c>
      <c r="E18" s="10" t="s">
        <v>2</v>
      </c>
      <c r="F18" s="10">
        <v>33</v>
      </c>
      <c r="G18" s="10">
        <v>9</v>
      </c>
      <c r="H18" s="10">
        <v>3</v>
      </c>
      <c r="I18" s="10">
        <v>1</v>
      </c>
      <c r="J18" s="10">
        <v>179</v>
      </c>
      <c r="K18" s="10">
        <v>180</v>
      </c>
      <c r="L18" s="10">
        <v>109</v>
      </c>
      <c r="M18" s="10">
        <v>83.294976188065803</v>
      </c>
      <c r="N18" s="10">
        <v>11524.913</v>
      </c>
    </row>
    <row r="19" spans="3:14" x14ac:dyDescent="0.25">
      <c r="C19" s="13">
        <f t="shared" si="0"/>
        <v>44197</v>
      </c>
      <c r="D19" s="11">
        <v>2021</v>
      </c>
      <c r="E19" s="12" t="s">
        <v>3</v>
      </c>
      <c r="F19" s="12">
        <v>0</v>
      </c>
      <c r="G19" s="12">
        <v>3349</v>
      </c>
      <c r="H19" s="12">
        <v>1737</v>
      </c>
      <c r="I19" s="12">
        <v>75</v>
      </c>
      <c r="J19" s="12">
        <v>24</v>
      </c>
      <c r="K19" s="12">
        <v>0</v>
      </c>
      <c r="L19" s="12">
        <v>1395</v>
      </c>
      <c r="M19" s="12">
        <v>83.294976188065803</v>
      </c>
      <c r="N19" s="12">
        <v>11524.913</v>
      </c>
    </row>
    <row r="20" spans="3:14" x14ac:dyDescent="0.25">
      <c r="C20" s="13">
        <f t="shared" si="0"/>
        <v>44562</v>
      </c>
      <c r="D20" s="9">
        <v>2022</v>
      </c>
      <c r="E20" s="10" t="s">
        <v>0</v>
      </c>
      <c r="F20" s="10">
        <v>48</v>
      </c>
      <c r="G20" s="10">
        <v>27</v>
      </c>
      <c r="H20" s="10">
        <v>7</v>
      </c>
      <c r="I20" s="10">
        <v>1</v>
      </c>
      <c r="J20" s="10">
        <v>1</v>
      </c>
      <c r="K20" s="10">
        <v>0</v>
      </c>
      <c r="L20" s="10">
        <v>14</v>
      </c>
      <c r="M20" s="10">
        <v>219.66955041596501</v>
      </c>
      <c r="N20" s="10">
        <v>11524.913</v>
      </c>
    </row>
    <row r="21" spans="3:14" x14ac:dyDescent="0.25">
      <c r="C21" s="13">
        <f t="shared" si="0"/>
        <v>44562</v>
      </c>
      <c r="D21" s="11">
        <v>2022</v>
      </c>
      <c r="E21" s="12" t="s">
        <v>1</v>
      </c>
      <c r="F21" s="12">
        <v>871</v>
      </c>
      <c r="G21" s="12">
        <v>71</v>
      </c>
      <c r="H21" s="12">
        <v>261</v>
      </c>
      <c r="I21" s="12">
        <v>5</v>
      </c>
      <c r="J21" s="12">
        <v>0</v>
      </c>
      <c r="K21" s="12">
        <v>0</v>
      </c>
      <c r="L21" s="12">
        <v>67</v>
      </c>
      <c r="M21" s="12">
        <v>219.66955041596501</v>
      </c>
      <c r="N21" s="12">
        <v>11531.907999999999</v>
      </c>
    </row>
    <row r="22" spans="3:14" x14ac:dyDescent="0.25">
      <c r="C22" s="13">
        <f t="shared" si="0"/>
        <v>44562</v>
      </c>
      <c r="D22" s="9">
        <v>2022</v>
      </c>
      <c r="E22" s="10" t="s">
        <v>2</v>
      </c>
      <c r="F22" s="10">
        <v>65</v>
      </c>
      <c r="G22" s="10">
        <v>8</v>
      </c>
      <c r="H22" s="10">
        <v>4</v>
      </c>
      <c r="I22" s="10">
        <v>1</v>
      </c>
      <c r="J22" s="10">
        <v>191</v>
      </c>
      <c r="K22" s="10">
        <v>244</v>
      </c>
      <c r="L22" s="10">
        <v>124</v>
      </c>
      <c r="M22" s="10">
        <v>219.66955041596501</v>
      </c>
      <c r="N22" s="10">
        <v>11531.907999999999</v>
      </c>
    </row>
    <row r="23" spans="3:14" x14ac:dyDescent="0.25">
      <c r="C23" s="13">
        <f t="shared" si="0"/>
        <v>44562</v>
      </c>
      <c r="D23" s="11">
        <v>2022</v>
      </c>
      <c r="E23" s="12" t="s">
        <v>3</v>
      </c>
      <c r="F23" s="12">
        <v>0</v>
      </c>
      <c r="G23" s="12">
        <v>4087</v>
      </c>
      <c r="H23" s="12">
        <v>1252</v>
      </c>
      <c r="I23" s="12">
        <v>25</v>
      </c>
      <c r="J23" s="12">
        <v>1</v>
      </c>
      <c r="K23" s="12">
        <v>0</v>
      </c>
      <c r="L23" s="12">
        <v>1498</v>
      </c>
      <c r="M23" s="12">
        <v>219.66955041596501</v>
      </c>
      <c r="N23" s="12">
        <v>11531.907999999999</v>
      </c>
    </row>
    <row r="24" spans="3:14" x14ac:dyDescent="0.25">
      <c r="C24" s="13">
        <f t="shared" si="0"/>
        <v>44927</v>
      </c>
      <c r="D24" s="9">
        <v>2023</v>
      </c>
      <c r="E24" s="10" t="s">
        <v>0</v>
      </c>
      <c r="F24" s="10">
        <v>48</v>
      </c>
      <c r="G24" s="10">
        <v>27</v>
      </c>
      <c r="H24" s="10">
        <v>7</v>
      </c>
      <c r="I24" s="10">
        <v>1</v>
      </c>
      <c r="J24" s="10">
        <v>1</v>
      </c>
      <c r="K24" s="10">
        <v>0</v>
      </c>
      <c r="L24" s="10">
        <v>14</v>
      </c>
      <c r="M24" s="10">
        <v>189.015685091253</v>
      </c>
      <c r="N24" s="10">
        <v>22059.360000000001</v>
      </c>
    </row>
    <row r="25" spans="3:14" x14ac:dyDescent="0.25">
      <c r="C25" s="13">
        <f t="shared" si="0"/>
        <v>44927</v>
      </c>
      <c r="D25" s="11">
        <v>2023</v>
      </c>
      <c r="E25" s="12" t="s">
        <v>1</v>
      </c>
      <c r="F25" s="12">
        <v>871</v>
      </c>
      <c r="G25" s="12">
        <v>71</v>
      </c>
      <c r="H25" s="12">
        <v>261</v>
      </c>
      <c r="I25" s="12">
        <v>5</v>
      </c>
      <c r="J25" s="12">
        <v>0</v>
      </c>
      <c r="K25" s="12">
        <v>0</v>
      </c>
      <c r="L25" s="12">
        <v>67</v>
      </c>
      <c r="M25" s="12">
        <v>189.015685091253</v>
      </c>
      <c r="N25" s="12">
        <v>22059.360000000001</v>
      </c>
    </row>
    <row r="26" spans="3:14" x14ac:dyDescent="0.25">
      <c r="C26" s="13">
        <f t="shared" si="0"/>
        <v>44927</v>
      </c>
      <c r="D26" s="9">
        <v>2023</v>
      </c>
      <c r="E26" s="10" t="s">
        <v>2</v>
      </c>
      <c r="F26" s="10">
        <v>65</v>
      </c>
      <c r="G26" s="10">
        <v>8</v>
      </c>
      <c r="H26" s="10">
        <v>4</v>
      </c>
      <c r="I26" s="10">
        <v>1</v>
      </c>
      <c r="J26" s="10">
        <v>191</v>
      </c>
      <c r="K26" s="10">
        <v>244</v>
      </c>
      <c r="L26" s="10">
        <v>124</v>
      </c>
      <c r="M26" s="10">
        <v>189.015685091253</v>
      </c>
      <c r="N26" s="10">
        <v>22059.360000000001</v>
      </c>
    </row>
    <row r="27" spans="3:14" x14ac:dyDescent="0.25">
      <c r="C27" s="13">
        <f t="shared" si="0"/>
        <v>44927</v>
      </c>
      <c r="D27" s="3">
        <v>2023</v>
      </c>
      <c r="E27" s="4" t="s">
        <v>3</v>
      </c>
      <c r="F27" s="4">
        <v>0</v>
      </c>
      <c r="G27" s="4">
        <v>4087</v>
      </c>
      <c r="H27" s="4">
        <v>1252</v>
      </c>
      <c r="I27" s="4">
        <v>25</v>
      </c>
      <c r="J27" s="4">
        <v>1</v>
      </c>
      <c r="K27" s="4">
        <v>0</v>
      </c>
      <c r="L27" s="4">
        <v>1498</v>
      </c>
      <c r="M27" s="4">
        <v>189.015685091253</v>
      </c>
      <c r="N27" s="4">
        <v>22059.360000000001</v>
      </c>
    </row>
  </sheetData>
  <pageMargins left="0.7" right="0.7" top="0.75" bottom="0.75" header="0.3" footer="0.3"/>
  <pageSetup scale="22" orientation="portrait" r:id="rId1"/>
  <tableParts count="5">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FDAA1-63ED-44A6-9981-8A2B278DB7A1}">
  <dimension ref="B2:I69"/>
  <sheetViews>
    <sheetView topLeftCell="A13" workbookViewId="0">
      <selection activeCell="C31" sqref="C31"/>
    </sheetView>
  </sheetViews>
  <sheetFormatPr defaultRowHeight="15" x14ac:dyDescent="0.25"/>
  <cols>
    <col min="2" max="2" width="11.28515625" bestFit="1" customWidth="1"/>
    <col min="3" max="3" width="7.140625" bestFit="1" customWidth="1"/>
    <col min="4" max="4" width="9.7109375" bestFit="1" customWidth="1"/>
    <col min="5" max="5" width="10.5703125" bestFit="1" customWidth="1"/>
    <col min="6" max="6" width="10.85546875" bestFit="1" customWidth="1"/>
    <col min="7" max="7" width="6.28515625" bestFit="1" customWidth="1"/>
    <col min="8" max="8" width="9" bestFit="1" customWidth="1"/>
    <col min="9" max="9" width="6.140625" bestFit="1" customWidth="1"/>
    <col min="10" max="10" width="28.42578125" bestFit="1" customWidth="1"/>
    <col min="11" max="11" width="17.5703125" bestFit="1" customWidth="1"/>
  </cols>
  <sheetData>
    <row r="2" spans="2:9" x14ac:dyDescent="0.25">
      <c r="B2" s="5" t="s">
        <v>13</v>
      </c>
      <c r="C2" t="s">
        <v>41</v>
      </c>
      <c r="D2" t="s">
        <v>23</v>
      </c>
      <c r="E2" t="s">
        <v>42</v>
      </c>
      <c r="F2" t="s">
        <v>43</v>
      </c>
      <c r="G2" t="s">
        <v>24</v>
      </c>
      <c r="H2" t="s">
        <v>44</v>
      </c>
      <c r="I2" t="s">
        <v>45</v>
      </c>
    </row>
    <row r="3" spans="2:9" x14ac:dyDescent="0.25">
      <c r="B3" s="6" t="s">
        <v>2</v>
      </c>
      <c r="C3">
        <v>228</v>
      </c>
      <c r="D3">
        <v>192</v>
      </c>
      <c r="E3">
        <v>18</v>
      </c>
      <c r="F3">
        <v>5</v>
      </c>
      <c r="G3">
        <v>883</v>
      </c>
      <c r="H3">
        <v>1120</v>
      </c>
      <c r="I3">
        <v>624</v>
      </c>
    </row>
    <row r="4" spans="2:9" x14ac:dyDescent="0.25">
      <c r="B4" s="6" t="s">
        <v>3</v>
      </c>
      <c r="C4">
        <v>0</v>
      </c>
      <c r="D4">
        <v>20552</v>
      </c>
      <c r="E4">
        <v>8583</v>
      </c>
      <c r="F4">
        <v>234</v>
      </c>
      <c r="G4">
        <v>239</v>
      </c>
      <c r="H4">
        <v>31</v>
      </c>
      <c r="I4">
        <v>8459</v>
      </c>
    </row>
    <row r="5" spans="2:9" x14ac:dyDescent="0.25">
      <c r="B5" s="6" t="s">
        <v>0</v>
      </c>
      <c r="C5">
        <v>376</v>
      </c>
      <c r="D5">
        <v>150</v>
      </c>
      <c r="E5">
        <v>34</v>
      </c>
      <c r="F5">
        <v>6</v>
      </c>
      <c r="G5">
        <v>8</v>
      </c>
      <c r="H5">
        <v>0</v>
      </c>
      <c r="I5">
        <v>35</v>
      </c>
    </row>
    <row r="6" spans="2:9" x14ac:dyDescent="0.25">
      <c r="B6" s="6" t="s">
        <v>1</v>
      </c>
      <c r="C6">
        <v>4253</v>
      </c>
      <c r="D6">
        <v>299</v>
      </c>
      <c r="E6">
        <v>995</v>
      </c>
      <c r="F6">
        <v>21</v>
      </c>
      <c r="G6">
        <v>12</v>
      </c>
      <c r="H6">
        <v>3</v>
      </c>
      <c r="I6">
        <v>258</v>
      </c>
    </row>
    <row r="7" spans="2:9" x14ac:dyDescent="0.25">
      <c r="B7" s="6" t="s">
        <v>33</v>
      </c>
      <c r="C7">
        <v>4857</v>
      </c>
      <c r="D7">
        <v>21193</v>
      </c>
      <c r="E7">
        <v>9630</v>
      </c>
      <c r="F7">
        <v>266</v>
      </c>
      <c r="G7">
        <v>1142</v>
      </c>
      <c r="H7">
        <v>1154</v>
      </c>
      <c r="I7">
        <v>9376</v>
      </c>
    </row>
    <row r="9" spans="2:9" x14ac:dyDescent="0.25">
      <c r="B9" s="5" t="s">
        <v>13</v>
      </c>
      <c r="C9" t="s">
        <v>41</v>
      </c>
      <c r="D9" t="s">
        <v>23</v>
      </c>
      <c r="E9" t="s">
        <v>42</v>
      </c>
      <c r="F9" t="s">
        <v>43</v>
      </c>
      <c r="G9" t="s">
        <v>24</v>
      </c>
      <c r="H9" t="s">
        <v>44</v>
      </c>
      <c r="I9" t="s">
        <v>45</v>
      </c>
    </row>
    <row r="10" spans="2:9" x14ac:dyDescent="0.25">
      <c r="B10" s="6" t="s">
        <v>35</v>
      </c>
      <c r="C10">
        <v>756</v>
      </c>
      <c r="D10">
        <v>3468</v>
      </c>
      <c r="E10">
        <v>1301</v>
      </c>
      <c r="F10">
        <v>10</v>
      </c>
      <c r="G10">
        <v>301</v>
      </c>
      <c r="H10">
        <v>200</v>
      </c>
      <c r="I10">
        <v>1193</v>
      </c>
    </row>
    <row r="11" spans="2:9" x14ac:dyDescent="0.25">
      <c r="B11" s="6" t="s">
        <v>36</v>
      </c>
      <c r="C11">
        <v>642</v>
      </c>
      <c r="D11">
        <v>2895</v>
      </c>
      <c r="E11">
        <v>1353</v>
      </c>
      <c r="F11">
        <v>50</v>
      </c>
      <c r="G11">
        <v>86</v>
      </c>
      <c r="H11">
        <v>114</v>
      </c>
      <c r="I11">
        <v>1520</v>
      </c>
    </row>
    <row r="12" spans="2:9" x14ac:dyDescent="0.25">
      <c r="B12" s="6" t="s">
        <v>37</v>
      </c>
      <c r="C12">
        <v>846</v>
      </c>
      <c r="D12">
        <v>3007</v>
      </c>
      <c r="E12">
        <v>2055</v>
      </c>
      <c r="F12">
        <v>60</v>
      </c>
      <c r="G12">
        <v>165</v>
      </c>
      <c r="H12">
        <v>171</v>
      </c>
      <c r="I12">
        <v>1713</v>
      </c>
    </row>
    <row r="13" spans="2:9" x14ac:dyDescent="0.25">
      <c r="B13" s="6" t="s">
        <v>38</v>
      </c>
      <c r="C13">
        <v>645</v>
      </c>
      <c r="D13">
        <v>3437</v>
      </c>
      <c r="E13">
        <v>1873</v>
      </c>
      <c r="F13">
        <v>82</v>
      </c>
      <c r="G13">
        <v>204</v>
      </c>
      <c r="H13">
        <v>181</v>
      </c>
      <c r="I13">
        <v>1544</v>
      </c>
    </row>
    <row r="14" spans="2:9" x14ac:dyDescent="0.25">
      <c r="B14" s="6" t="s">
        <v>39</v>
      </c>
      <c r="C14">
        <v>984</v>
      </c>
      <c r="D14">
        <v>4193</v>
      </c>
      <c r="E14">
        <v>1524</v>
      </c>
      <c r="F14">
        <v>32</v>
      </c>
      <c r="G14">
        <v>193</v>
      </c>
      <c r="H14">
        <v>244</v>
      </c>
      <c r="I14">
        <v>1703</v>
      </c>
    </row>
    <row r="15" spans="2:9" x14ac:dyDescent="0.25">
      <c r="B15" s="6" t="s">
        <v>40</v>
      </c>
      <c r="C15">
        <v>984</v>
      </c>
      <c r="D15">
        <v>4193</v>
      </c>
      <c r="E15">
        <v>1524</v>
      </c>
      <c r="F15">
        <v>32</v>
      </c>
      <c r="G15">
        <v>193</v>
      </c>
      <c r="H15">
        <v>244</v>
      </c>
      <c r="I15">
        <v>1703</v>
      </c>
    </row>
    <row r="16" spans="2:9" x14ac:dyDescent="0.25">
      <c r="B16" s="6" t="s">
        <v>33</v>
      </c>
      <c r="C16">
        <v>4857</v>
      </c>
      <c r="D16">
        <v>21193</v>
      </c>
      <c r="E16">
        <v>9630</v>
      </c>
      <c r="F16">
        <v>266</v>
      </c>
      <c r="G16">
        <v>1142</v>
      </c>
      <c r="H16">
        <v>1154</v>
      </c>
      <c r="I16">
        <v>9376</v>
      </c>
    </row>
    <row r="19" spans="2:3" x14ac:dyDescent="0.25">
      <c r="B19" s="5" t="s">
        <v>32</v>
      </c>
      <c r="C19" s="2" t="s">
        <v>47</v>
      </c>
    </row>
    <row r="20" spans="2:3" x14ac:dyDescent="0.25">
      <c r="B20" s="6" t="s">
        <v>35</v>
      </c>
      <c r="C20" s="2">
        <v>84577.16</v>
      </c>
    </row>
    <row r="21" spans="2:3" x14ac:dyDescent="0.25">
      <c r="B21" s="6" t="s">
        <v>36</v>
      </c>
      <c r="C21" s="2">
        <v>46080.232000000004</v>
      </c>
    </row>
    <row r="22" spans="2:3" x14ac:dyDescent="0.25">
      <c r="B22" s="6" t="s">
        <v>37</v>
      </c>
      <c r="C22" s="2">
        <v>46087.972000000002</v>
      </c>
    </row>
    <row r="23" spans="2:3" x14ac:dyDescent="0.25">
      <c r="B23" s="6" t="s">
        <v>38</v>
      </c>
      <c r="C23" s="2">
        <v>46096.732000000004</v>
      </c>
    </row>
    <row r="24" spans="2:3" x14ac:dyDescent="0.25">
      <c r="B24" s="6" t="s">
        <v>39</v>
      </c>
      <c r="C24" s="2">
        <v>46120.637000000002</v>
      </c>
    </row>
    <row r="25" spans="2:3" x14ac:dyDescent="0.25">
      <c r="B25" s="6" t="s">
        <v>40</v>
      </c>
      <c r="C25" s="2">
        <v>88237.440000000002</v>
      </c>
    </row>
    <row r="26" spans="2:3" x14ac:dyDescent="0.25">
      <c r="B26" s="6" t="s">
        <v>33</v>
      </c>
      <c r="C26" s="2">
        <v>357200.17300000001</v>
      </c>
    </row>
    <row r="29" spans="2:3" x14ac:dyDescent="0.25">
      <c r="B29" s="5" t="s">
        <v>13</v>
      </c>
      <c r="C29" s="2" t="s">
        <v>48</v>
      </c>
    </row>
    <row r="30" spans="2:3" x14ac:dyDescent="0.25">
      <c r="B30" s="6" t="s">
        <v>35</v>
      </c>
      <c r="C30" s="2">
        <v>796.74667600974396</v>
      </c>
    </row>
    <row r="31" spans="2:3" x14ac:dyDescent="0.25">
      <c r="B31" s="6" t="s">
        <v>36</v>
      </c>
      <c r="C31" s="2">
        <v>2378.7287388393079</v>
      </c>
    </row>
    <row r="32" spans="2:3" x14ac:dyDescent="0.25">
      <c r="B32" s="6" t="s">
        <v>37</v>
      </c>
      <c r="C32" s="2">
        <v>979.57121364695604</v>
      </c>
    </row>
    <row r="33" spans="2:3" x14ac:dyDescent="0.25">
      <c r="B33" s="6" t="s">
        <v>38</v>
      </c>
      <c r="C33" s="2">
        <v>333.17990475226321</v>
      </c>
    </row>
    <row r="34" spans="2:3" x14ac:dyDescent="0.25">
      <c r="B34" s="6" t="s">
        <v>39</v>
      </c>
      <c r="C34" s="2">
        <v>878.67820166386002</v>
      </c>
    </row>
    <row r="35" spans="2:3" x14ac:dyDescent="0.25">
      <c r="B35" s="6" t="s">
        <v>40</v>
      </c>
      <c r="C35" s="2">
        <v>756.06274036501202</v>
      </c>
    </row>
    <row r="36" spans="2:3" x14ac:dyDescent="0.25">
      <c r="B36" s="6" t="s">
        <v>33</v>
      </c>
      <c r="C36" s="2">
        <v>6122.9674752771434</v>
      </c>
    </row>
    <row r="39" spans="2:3" x14ac:dyDescent="0.25">
      <c r="B39" s="5" t="s">
        <v>13</v>
      </c>
      <c r="C39" t="s">
        <v>54</v>
      </c>
    </row>
    <row r="40" spans="2:3" x14ac:dyDescent="0.25">
      <c r="B40" s="6" t="s">
        <v>49</v>
      </c>
      <c r="C40">
        <v>73</v>
      </c>
    </row>
    <row r="41" spans="2:3" x14ac:dyDescent="0.25">
      <c r="B41" s="6" t="s">
        <v>50</v>
      </c>
      <c r="C41">
        <v>71</v>
      </c>
    </row>
    <row r="42" spans="2:3" x14ac:dyDescent="0.25">
      <c r="B42" s="6" t="s">
        <v>51</v>
      </c>
      <c r="C42">
        <v>46</v>
      </c>
    </row>
    <row r="43" spans="2:3" x14ac:dyDescent="0.25">
      <c r="B43" s="6" t="s">
        <v>19</v>
      </c>
      <c r="C43">
        <v>71</v>
      </c>
    </row>
    <row r="44" spans="2:3" x14ac:dyDescent="0.25">
      <c r="B44" s="6" t="s">
        <v>52</v>
      </c>
      <c r="C44">
        <v>136</v>
      </c>
    </row>
    <row r="45" spans="2:3" x14ac:dyDescent="0.25">
      <c r="B45" s="6" t="s">
        <v>35</v>
      </c>
      <c r="C45">
        <v>190</v>
      </c>
    </row>
    <row r="46" spans="2:3" x14ac:dyDescent="0.25">
      <c r="B46" s="6" t="s">
        <v>39</v>
      </c>
      <c r="C46">
        <v>213</v>
      </c>
    </row>
    <row r="47" spans="2:3" x14ac:dyDescent="0.25">
      <c r="B47" s="6" t="s">
        <v>33</v>
      </c>
      <c r="C47">
        <v>800</v>
      </c>
    </row>
    <row r="49" spans="2:6" x14ac:dyDescent="0.25">
      <c r="B49" s="5" t="s">
        <v>32</v>
      </c>
      <c r="C49" t="s">
        <v>53</v>
      </c>
    </row>
    <row r="50" spans="2:6" x14ac:dyDescent="0.25">
      <c r="B50" s="6" t="s">
        <v>17</v>
      </c>
      <c r="C50">
        <v>5135</v>
      </c>
    </row>
    <row r="51" spans="2:6" x14ac:dyDescent="0.25">
      <c r="B51" s="6" t="s">
        <v>18</v>
      </c>
      <c r="C51">
        <v>6068</v>
      </c>
    </row>
    <row r="52" spans="2:6" x14ac:dyDescent="0.25">
      <c r="B52" s="6" t="s">
        <v>19</v>
      </c>
      <c r="C52">
        <v>6177</v>
      </c>
    </row>
    <row r="53" spans="2:6" x14ac:dyDescent="0.25">
      <c r="B53" s="6" t="s">
        <v>20</v>
      </c>
      <c r="C53">
        <v>6026</v>
      </c>
    </row>
    <row r="54" spans="2:6" x14ac:dyDescent="0.25">
      <c r="B54" s="6" t="s">
        <v>21</v>
      </c>
      <c r="C54">
        <v>5706</v>
      </c>
    </row>
    <row r="55" spans="2:6" x14ac:dyDescent="0.25">
      <c r="B55" s="6" t="s">
        <v>40</v>
      </c>
      <c r="C55">
        <v>2386</v>
      </c>
    </row>
    <row r="56" spans="2:6" x14ac:dyDescent="0.25">
      <c r="B56" s="6" t="s">
        <v>33</v>
      </c>
      <c r="C56">
        <v>31498</v>
      </c>
    </row>
    <row r="58" spans="2:6" x14ac:dyDescent="0.25">
      <c r="B58" s="5" t="s">
        <v>13</v>
      </c>
      <c r="C58" t="s">
        <v>55</v>
      </c>
      <c r="D58" t="s">
        <v>49</v>
      </c>
      <c r="E58" t="s">
        <v>50</v>
      </c>
      <c r="F58" t="s">
        <v>56</v>
      </c>
    </row>
    <row r="59" spans="2:6" x14ac:dyDescent="0.25">
      <c r="B59" s="6" t="s">
        <v>10</v>
      </c>
      <c r="C59">
        <v>4840</v>
      </c>
      <c r="D59">
        <v>4151</v>
      </c>
      <c r="E59">
        <v>14787</v>
      </c>
      <c r="F59">
        <v>17860</v>
      </c>
    </row>
    <row r="60" spans="2:6" x14ac:dyDescent="0.25">
      <c r="B60" s="6" t="s">
        <v>33</v>
      </c>
      <c r="C60">
        <v>4840</v>
      </c>
      <c r="D60">
        <v>4151</v>
      </c>
      <c r="E60">
        <v>14787</v>
      </c>
      <c r="F60">
        <v>17860</v>
      </c>
    </row>
    <row r="62" spans="2:6" x14ac:dyDescent="0.25">
      <c r="B62" s="5" t="s">
        <v>13</v>
      </c>
      <c r="C62" t="s">
        <v>55</v>
      </c>
      <c r="D62" t="s">
        <v>49</v>
      </c>
      <c r="E62" t="s">
        <v>50</v>
      </c>
      <c r="F62" t="s">
        <v>56</v>
      </c>
    </row>
    <row r="63" spans="2:6" x14ac:dyDescent="0.25">
      <c r="B63" s="6" t="s">
        <v>31</v>
      </c>
      <c r="C63">
        <v>40963</v>
      </c>
      <c r="D63">
        <v>40425</v>
      </c>
      <c r="E63">
        <v>60940</v>
      </c>
      <c r="F63">
        <v>48034</v>
      </c>
    </row>
    <row r="64" spans="2:6" x14ac:dyDescent="0.25">
      <c r="B64" s="6" t="s">
        <v>33</v>
      </c>
      <c r="C64">
        <v>40963</v>
      </c>
      <c r="D64">
        <v>40425</v>
      </c>
      <c r="E64">
        <v>60940</v>
      </c>
      <c r="F64">
        <v>48034</v>
      </c>
    </row>
    <row r="67" spans="2:9" x14ac:dyDescent="0.25">
      <c r="B67" s="5" t="s">
        <v>13</v>
      </c>
      <c r="C67" t="s">
        <v>41</v>
      </c>
      <c r="D67" t="s">
        <v>23</v>
      </c>
      <c r="E67" t="s">
        <v>42</v>
      </c>
      <c r="F67" t="s">
        <v>43</v>
      </c>
      <c r="G67" t="s">
        <v>24</v>
      </c>
      <c r="H67" t="s">
        <v>44</v>
      </c>
      <c r="I67" t="s">
        <v>45</v>
      </c>
    </row>
    <row r="68" spans="2:9" x14ac:dyDescent="0.25">
      <c r="B68" s="6" t="s">
        <v>1</v>
      </c>
      <c r="C68">
        <v>4253</v>
      </c>
      <c r="D68">
        <v>299</v>
      </c>
      <c r="E68">
        <v>995</v>
      </c>
      <c r="F68">
        <v>21</v>
      </c>
      <c r="G68">
        <v>12</v>
      </c>
      <c r="H68">
        <v>3</v>
      </c>
      <c r="I68">
        <v>258</v>
      </c>
    </row>
    <row r="69" spans="2:9" x14ac:dyDescent="0.25">
      <c r="B69" s="6" t="s">
        <v>33</v>
      </c>
      <c r="C69">
        <v>4253</v>
      </c>
      <c r="D69">
        <v>299</v>
      </c>
      <c r="E69">
        <v>995</v>
      </c>
      <c r="F69">
        <v>21</v>
      </c>
      <c r="G69">
        <v>12</v>
      </c>
      <c r="H69">
        <v>3</v>
      </c>
      <c r="I69">
        <v>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950E-6056-4682-B306-F8766E8111E9}">
  <dimension ref="A1"/>
  <sheetViews>
    <sheetView tabSelected="1" zoomScale="80" zoomScaleNormal="80" workbookViewId="0">
      <selection activeCell="H5" sqref="H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E6F50-FE69-4950-8110-362E3A65386E}">
  <dimension ref="A2:B8"/>
  <sheetViews>
    <sheetView workbookViewId="0">
      <selection activeCell="B12" sqref="B12"/>
    </sheetView>
  </sheetViews>
  <sheetFormatPr defaultRowHeight="15" x14ac:dyDescent="0.25"/>
  <cols>
    <col min="1" max="1" width="9.140625" style="23"/>
    <col min="2" max="2" width="141.85546875" customWidth="1"/>
  </cols>
  <sheetData>
    <row r="2" spans="1:2" x14ac:dyDescent="0.25">
      <c r="B2" s="21" t="s">
        <v>60</v>
      </c>
    </row>
    <row r="3" spans="1:2" x14ac:dyDescent="0.25">
      <c r="A3" s="23">
        <v>1</v>
      </c>
      <c r="B3" t="s">
        <v>57</v>
      </c>
    </row>
    <row r="4" spans="1:2" x14ac:dyDescent="0.25">
      <c r="A4" s="23">
        <v>2</v>
      </c>
      <c r="B4" t="s">
        <v>58</v>
      </c>
    </row>
    <row r="5" spans="1:2" x14ac:dyDescent="0.25">
      <c r="A5" s="23">
        <v>3</v>
      </c>
      <c r="B5" t="s">
        <v>59</v>
      </c>
    </row>
    <row r="6" spans="1:2" x14ac:dyDescent="0.25">
      <c r="A6" s="23">
        <v>4</v>
      </c>
      <c r="B6" t="s">
        <v>63</v>
      </c>
    </row>
    <row r="7" spans="1:2" ht="30" x14ac:dyDescent="0.25">
      <c r="A7" s="23">
        <v>5</v>
      </c>
      <c r="B7" s="22" t="s">
        <v>61</v>
      </c>
    </row>
    <row r="8" spans="1:2" x14ac:dyDescent="0.25">
      <c r="A8" s="23">
        <v>6</v>
      </c>
      <c r="B8"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78655-344C-4F9C-8147-711A40F53AF7}">
  <dimension ref="A2:B7"/>
  <sheetViews>
    <sheetView workbookViewId="0">
      <selection activeCell="B11" sqref="B11"/>
    </sheetView>
  </sheetViews>
  <sheetFormatPr defaultRowHeight="15" x14ac:dyDescent="0.25"/>
  <cols>
    <col min="2" max="2" width="150.140625" customWidth="1"/>
  </cols>
  <sheetData>
    <row r="2" spans="1:2" x14ac:dyDescent="0.25">
      <c r="B2" s="21" t="s">
        <v>64</v>
      </c>
    </row>
    <row r="3" spans="1:2" x14ac:dyDescent="0.25">
      <c r="A3" s="23">
        <v>1</v>
      </c>
      <c r="B3" t="s">
        <v>65</v>
      </c>
    </row>
    <row r="4" spans="1:2" x14ac:dyDescent="0.25">
      <c r="A4" s="23">
        <v>2</v>
      </c>
      <c r="B4" t="s">
        <v>66</v>
      </c>
    </row>
    <row r="5" spans="1:2" ht="30" x14ac:dyDescent="0.25">
      <c r="A5" s="23">
        <v>3</v>
      </c>
      <c r="B5" s="22" t="s">
        <v>67</v>
      </c>
    </row>
    <row r="6" spans="1:2" x14ac:dyDescent="0.25">
      <c r="A6" s="23">
        <v>4</v>
      </c>
      <c r="B6" t="s">
        <v>68</v>
      </c>
    </row>
    <row r="7" spans="1:2" x14ac:dyDescent="0.25">
      <c r="A7" s="23">
        <v>5</v>
      </c>
      <c r="B7"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11D59-DB0F-4C89-9AFF-35E32B741398}">
  <dimension ref="B2:B5"/>
  <sheetViews>
    <sheetView workbookViewId="0">
      <selection activeCell="B10" sqref="B10"/>
    </sheetView>
  </sheetViews>
  <sheetFormatPr defaultRowHeight="15" x14ac:dyDescent="0.25"/>
  <cols>
    <col min="2" max="2" width="75.42578125" customWidth="1"/>
  </cols>
  <sheetData>
    <row r="2" spans="2:2" x14ac:dyDescent="0.25">
      <c r="B2" t="s">
        <v>70</v>
      </c>
    </row>
    <row r="3" spans="2:2" x14ac:dyDescent="0.25">
      <c r="B3" s="24" t="s">
        <v>71</v>
      </c>
    </row>
    <row r="4" spans="2:2" x14ac:dyDescent="0.25">
      <c r="B4" s="24" t="s">
        <v>72</v>
      </c>
    </row>
    <row r="5" spans="2:2" x14ac:dyDescent="0.25">
      <c r="B5" s="24" t="s">
        <v>73</v>
      </c>
    </row>
  </sheetData>
  <hyperlinks>
    <hyperlink ref="B3" r:id="rId1" xr:uid="{830E5DD0-A4B3-479C-AC82-184C2881F1E9}"/>
    <hyperlink ref="B4" r:id="rId2" xr:uid="{1206062A-0C93-41D0-873E-9F53BE45F9C2}"/>
    <hyperlink ref="B5" r:id="rId3" xr:uid="{B7D3508E-C570-4F92-A245-AF1F49081C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vt:lpstr>
      <vt:lpstr>Dashboard</vt:lpstr>
      <vt:lpstr>Insights</vt:lpstr>
      <vt:lpstr>CorrectiveMeasures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K George</dc:creator>
  <cp:lastModifiedBy>Anoop K George</cp:lastModifiedBy>
  <cp:lastPrinted>2026-04-17T02:23:36Z</cp:lastPrinted>
  <dcterms:created xsi:type="dcterms:W3CDTF">2026-04-16T07:27:07Z</dcterms:created>
  <dcterms:modified xsi:type="dcterms:W3CDTF">2026-04-17T17:06:19Z</dcterms:modified>
</cp:coreProperties>
</file>