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010AEB9C-541E-4ECA-A5F3-58AE9E9FCD28}" xr6:coauthVersionLast="47" xr6:coauthVersionMax="47" xr10:uidLastSave="{00000000-0000-0000-0000-000000000000}"/>
  <bookViews>
    <workbookView xWindow="38280" yWindow="-120" windowWidth="29040" windowHeight="17790" tabRatio="788" firstSheet="5" activeTab="5" xr2:uid="{00000000-000D-0000-FFFF-FFFF00000000}"/>
  </bookViews>
  <sheets>
    <sheet name="CapitalCosts" sheetId="15" r:id="rId1"/>
    <sheet name="FixedOMCosts" sheetId="16" r:id="rId2"/>
    <sheet name="VariableOMCosts" sheetId="18" r:id="rId3"/>
    <sheet name="FuelCosts" sheetId="19" r:id="rId4"/>
    <sheet name="CCSCostTSVariable" sheetId="20" r:id="rId5"/>
    <sheet name="Efficiency" sheetId="17" r:id="rId6"/>
    <sheet name="RefInitialCap" sheetId="21" r:id="rId7"/>
    <sheet name="ScaleFactorInitialCap" sheetId="22" r:id="rId8"/>
    <sheet name="InitialCapacity" sheetId="13" r:id="rId9"/>
    <sheet name="MaxBuiltCapacity" sheetId="12" r:id="rId10"/>
    <sheet name="MaxInstalledCapacity" sheetId="11" r:id="rId11"/>
    <sheet name="RampRate" sheetId="10" r:id="rId12"/>
    <sheet name="GeneratorTypeAvailability" sheetId="9" r:id="rId13"/>
    <sheet name="CO2Content" sheetId="8" r:id="rId14"/>
    <sheet name="CO2RemFrac" sheetId="24" r:id="rId15"/>
    <sheet name="Lifetime" sheetId="23" r:id="rId16"/>
  </sheets>
  <definedNames>
    <definedName name="_xlnm._FilterDatabase" localSheetId="0" hidden="1">CapitalCosts!$A$1:$D$235</definedName>
    <definedName name="_xlnm._FilterDatabase" localSheetId="13" hidden="1">CO2Content!$A$1:$B$255</definedName>
    <definedName name="_xlnm._FilterDatabase" localSheetId="5" hidden="1">Efficiency!$A$2:$C$275</definedName>
    <definedName name="_xlnm._FilterDatabase" localSheetId="1" hidden="1">FixedOMCosts!$A$1:$D$235</definedName>
    <definedName name="_xlnm._FilterDatabase" localSheetId="3" hidden="1">FuelCosts!$A$1:$C$275</definedName>
    <definedName name="_xlnm._FilterDatabase" localSheetId="8" hidden="1">InitialCapacity!$A$1:$D$1115</definedName>
    <definedName name="_xlnm._FilterDatabase" localSheetId="9" hidden="1">MaxBuiltCapacity!$H$284:$I$332</definedName>
    <definedName name="_xlnm._FilterDatabase" localSheetId="10" hidden="1">MaxInstalledCapacity!$A$1:$C$455</definedName>
    <definedName name="_xlnm._FilterDatabase" localSheetId="6" hidden="1">RefInitialCap!$A$1:$C$389</definedName>
    <definedName name="_xlnm._FilterDatabase" localSheetId="7" hidden="1">ScaleFactorInitialCap!$A$1:$D$71</definedName>
    <definedName name="arcs">#REF!</definedName>
    <definedName name="gen">Lifetime!$A$3:$B$7</definedName>
    <definedName name="Gene1">#REF!</definedName>
    <definedName name="gensOfNode">#REF!</definedName>
    <definedName name="gent">#REF!</definedName>
    <definedName name="initialCap">#REF!,#REF!</definedName>
    <definedName name="initialCap2">InitialCapacity!$B$3:$C$4</definedName>
    <definedName name="intlinks1">#REF!</definedName>
    <definedName name="invCost">#REF!</definedName>
    <definedName name="margCost">#REF!,#REF!</definedName>
    <definedName name="margCost2">#REF!</definedName>
    <definedName name="maxBuiltCap">#REF!,#REF!</definedName>
    <definedName name="maxBuiltCap2">MaxBuiltCapacity!$B$3:$D$3</definedName>
    <definedName name="maxInstalledCap">#REF!,#REF!</definedName>
    <definedName name="maxInstalledCap2">MaxInstalledCapacity!$A$3:$C$6</definedName>
    <definedName name="nodes">#REF!</definedName>
    <definedName name="ophours1">#REF!</definedName>
    <definedName name="period1">#REF!</definedName>
    <definedName name="scen">#REF!</definedName>
    <definedName name="seas1">#REF!</definedName>
    <definedName name="StorageOfNodes">#REF!</definedName>
    <definedName name="storages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05" i="11" l="1"/>
  <c r="C504" i="11"/>
  <c r="C503" i="11"/>
  <c r="C502" i="11"/>
  <c r="C501" i="11"/>
  <c r="C480" i="11"/>
  <c r="C479" i="11"/>
  <c r="C478" i="11"/>
  <c r="C477" i="11"/>
  <c r="C476" i="11"/>
  <c r="K38" i="18"/>
  <c r="F37" i="18"/>
  <c r="F36" i="18"/>
  <c r="F33" i="18"/>
  <c r="K35" i="18"/>
  <c r="G101" i="16"/>
  <c r="G102" i="16"/>
  <c r="G103" i="16"/>
  <c r="G104" i="16"/>
  <c r="G105" i="16"/>
  <c r="G106" i="16"/>
  <c r="G107" i="16"/>
  <c r="G100" i="16"/>
  <c r="L101" i="16"/>
  <c r="G173" i="16"/>
  <c r="G174" i="16"/>
  <c r="G175" i="16"/>
  <c r="G176" i="16"/>
  <c r="G177" i="16"/>
  <c r="G178" i="16"/>
  <c r="G179" i="16"/>
  <c r="G172" i="16"/>
  <c r="L173" i="16"/>
  <c r="G69" i="16"/>
  <c r="G68" i="16"/>
  <c r="G70" i="16"/>
  <c r="G71" i="16"/>
  <c r="G72" i="16"/>
  <c r="G73" i="16"/>
  <c r="G74" i="16"/>
  <c r="G75" i="16"/>
  <c r="L69" i="16"/>
  <c r="H172" i="15"/>
  <c r="H69" i="15"/>
  <c r="H70" i="15"/>
  <c r="H71" i="15"/>
  <c r="H72" i="15"/>
  <c r="H73" i="15"/>
  <c r="H74" i="15"/>
  <c r="H75" i="15"/>
  <c r="H68" i="15"/>
  <c r="M75" i="15"/>
  <c r="M72" i="15"/>
  <c r="M69" i="15"/>
  <c r="H101" i="15"/>
  <c r="H102" i="15"/>
  <c r="H103" i="15"/>
  <c r="H104" i="15"/>
  <c r="H105" i="15"/>
  <c r="H106" i="15"/>
  <c r="H107" i="15"/>
  <c r="H100" i="15"/>
  <c r="H173" i="15"/>
  <c r="H174" i="15"/>
  <c r="H175" i="15"/>
  <c r="H176" i="15"/>
  <c r="H177" i="15"/>
  <c r="H178" i="15"/>
  <c r="H179" i="15"/>
  <c r="M107" i="15"/>
  <c r="M104" i="15"/>
  <c r="M101" i="15"/>
  <c r="C371" i="11" l="1"/>
  <c r="C369" i="11"/>
  <c r="C365" i="11"/>
  <c r="C364" i="11"/>
  <c r="C363" i="11"/>
  <c r="C362" i="11"/>
  <c r="C361" i="11"/>
  <c r="C359" i="11"/>
  <c r="C353" i="11"/>
  <c r="C342" i="11"/>
  <c r="C339" i="11"/>
  <c r="C45" i="21"/>
  <c r="C4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tc={12896FC4-0EB2-46CC-A32E-E1C81E2EFDFE}</author>
  </authors>
  <commentList>
    <comment ref="F5" authorId="0" shapeId="0" xr:uid="{12896FC4-0EB2-46CC-A32E-E1C81E2EFDF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https://pxweb.irena.org/pxweb/en/IRENASTAT/IRENASTAT__Power%20Capacity%20and%20Generation/ELECCAP_2022_cycle1.px/table/tableViewLayout1/ - for Slovakia</t>
      </text>
    </comment>
  </commentList>
</comments>
</file>

<file path=xl/sharedStrings.xml><?xml version="1.0" encoding="utf-8"?>
<sst xmlns="http://schemas.openxmlformats.org/spreadsheetml/2006/main" count="3942" uniqueCount="205">
  <si>
    <t>Description: Total capital costs for investment generator types (default: 0)</t>
  </si>
  <si>
    <t>GeneratorTechnology</t>
  </si>
  <si>
    <t>Period</t>
  </si>
  <si>
    <t>generatorCapitalCost in euro per kW</t>
  </si>
  <si>
    <t>Lignite</t>
  </si>
  <si>
    <t>Lignite CCS adv</t>
  </si>
  <si>
    <t>Coal</t>
  </si>
  <si>
    <t>Coal CCS adv</t>
  </si>
  <si>
    <t>Coal CCS</t>
  </si>
  <si>
    <t>Gas OCGT</t>
  </si>
  <si>
    <t>Gas CCGT</t>
  </si>
  <si>
    <t>Gas CCS adv</t>
  </si>
  <si>
    <t>Gas CCS</t>
  </si>
  <si>
    <t>Bio 10 cofiring</t>
  </si>
  <si>
    <t>Bio 10 cofiring CCS</t>
  </si>
  <si>
    <t>Nuclear</t>
  </si>
  <si>
    <t>Wave</t>
  </si>
  <si>
    <t>Geo</t>
  </si>
  <si>
    <t>Hydro regulated</t>
  </si>
  <si>
    <t>Hydro run-of-the-river</t>
  </si>
  <si>
    <t>Bio</t>
  </si>
  <si>
    <t>Wind onshore</t>
  </si>
  <si>
    <t>Solar</t>
  </si>
  <si>
    <t>Waste</t>
  </si>
  <si>
    <t>Description: Fixed annual operation and maintenance costs for generator types (default: 0)</t>
  </si>
  <si>
    <t>Source: IEA, NEA</t>
  </si>
  <si>
    <t>Description: Operation dependent (fixed per MWh) operation and maintenance cost for generator type (default: 0)</t>
  </si>
  <si>
    <t>generatorVariableOMcosts in euro per MWh</t>
  </si>
  <si>
    <t>Liginite existing</t>
  </si>
  <si>
    <t>Coal existing</t>
  </si>
  <si>
    <t>Gas existing</t>
  </si>
  <si>
    <t>Oil existing</t>
  </si>
  <si>
    <t>Bio existing</t>
  </si>
  <si>
    <t>Source: EC reference scenario (decarb 2016)</t>
  </si>
  <si>
    <t>Description: Period dependent fuel cost for generator types (default: 0)</t>
  </si>
  <si>
    <t>generatorTypeFuelCost in euro per GJ</t>
  </si>
  <si>
    <t>Description: Cost of transporting and storing captured CO2 (dependent on amount captured) (default: 0)</t>
  </si>
  <si>
    <t>CCS_TScost in euro per tCO2</t>
  </si>
  <si>
    <t>Description: Efficiency of converting fuel to electricity for generator types (default: 1)</t>
  </si>
  <si>
    <t>generatorEfficiency</t>
  </si>
  <si>
    <t>Source: STATISTICAL FACTSHEET 2018 (ENTSO-E)</t>
  </si>
  <si>
    <t>Description: Capacity in the reference investment period (here: 2018) (default: 0)</t>
  </si>
  <si>
    <t>Node</t>
  </si>
  <si>
    <t>generatoReferenceInitialCapacity in MW</t>
  </si>
  <si>
    <t>Austria</t>
  </si>
  <si>
    <t>Bosnia H</t>
  </si>
  <si>
    <t>Belgium</t>
  </si>
  <si>
    <t>Bulgaria</t>
  </si>
  <si>
    <t>Switzerland</t>
  </si>
  <si>
    <t>Czech R</t>
  </si>
  <si>
    <t>Germany</t>
  </si>
  <si>
    <t>Denmark</t>
  </si>
  <si>
    <t>Estonia</t>
  </si>
  <si>
    <t>Spain</t>
  </si>
  <si>
    <t>Finland</t>
  </si>
  <si>
    <t>France</t>
  </si>
  <si>
    <t>Great Brit.</t>
  </si>
  <si>
    <t>Greece</t>
  </si>
  <si>
    <t>Croatia</t>
  </si>
  <si>
    <t>Hungary</t>
  </si>
  <si>
    <t>Ireland</t>
  </si>
  <si>
    <t>Italy</t>
  </si>
  <si>
    <t>Lithuania</t>
  </si>
  <si>
    <t>Luxemb.</t>
  </si>
  <si>
    <t>Latvia</t>
  </si>
  <si>
    <t>Macedonia</t>
  </si>
  <si>
    <t>Netherlands</t>
  </si>
  <si>
    <t>Poland</t>
  </si>
  <si>
    <t>Portugal</t>
  </si>
  <si>
    <t>Romania</t>
  </si>
  <si>
    <t>Serbia</t>
  </si>
  <si>
    <t>Sweden</t>
  </si>
  <si>
    <t>Slovenia</t>
  </si>
  <si>
    <t>Slovakia</t>
  </si>
  <si>
    <t>NO1</t>
  </si>
  <si>
    <t>NO2</t>
  </si>
  <si>
    <t>NO3</t>
  </si>
  <si>
    <t>NO4</t>
  </si>
  <si>
    <t>NO5</t>
  </si>
  <si>
    <t>Source: JCR 2009</t>
  </si>
  <si>
    <t>Description: The share of capacity that has retired compared to the reference period (here: so '0' for 2020 (period 1)) (default: 0 - no retirement)</t>
  </si>
  <si>
    <t>generatorRetirementFactorInitialCap</t>
  </si>
  <si>
    <t>Comment</t>
  </si>
  <si>
    <t>JCR 2009</t>
  </si>
  <si>
    <t>Linear (all cap by 2045)</t>
  </si>
  <si>
    <t>Assumed</t>
  </si>
  <si>
    <t>Description: Capacity in investment period (here: only ref 2020 (period 1)) (default: 0)</t>
  </si>
  <si>
    <t>generatorInitialCapacity in MW</t>
  </si>
  <si>
    <t>Source: Assumed</t>
  </si>
  <si>
    <t>Description: Maximum capacity expansion of generator typess in one node and investment period (default: 500 000)</t>
  </si>
  <si>
    <t>generatorMaxBuildCapacity in MW</t>
  </si>
  <si>
    <t>Existing</t>
  </si>
  <si>
    <t>CCS</t>
  </si>
  <si>
    <t>Source: See legend to the right</t>
  </si>
  <si>
    <t xml:space="preserve">Description: Maximum capacity that can exist (resource limit) of a generator (default: 0) </t>
  </si>
  <si>
    <t>Technology not allowed</t>
  </si>
  <si>
    <t>generatorMaxInstallCapacity  in MW</t>
  </si>
  <si>
    <t>NREAP (2020 number + 20%)</t>
  </si>
  <si>
    <t>Limits provided by members of ZEP TWG ME II for the report "CCS - Recommendations for transitional measures to drive deployment in Europe"</t>
  </si>
  <si>
    <r>
      <t xml:space="preserve">Based on Eurelectric Power statistics (201?). Installed capacity +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 xml:space="preserve">× max build bound </t>
    </r>
  </si>
  <si>
    <t>ENTSO-E Vision 1&amp;2 2030</t>
  </si>
  <si>
    <t>ReMiX capacities - H.C. Gils et al. (2017) Integrated modelling of variable renewable energy-based power supply in Europe, Energy, 123, doi:10.1016/j.energy.2017.01.115</t>
  </si>
  <si>
    <r>
      <t>Gianfranco &amp; Erica (5% of each country's agricultural land area coverage, 7 MW per 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 Assume 50% of total area agricultural land.)</t>
    </r>
  </si>
  <si>
    <t>Capacity constraint. New investments will not increase production due to an energy constraint which is independent of the capacity investments</t>
  </si>
  <si>
    <t>Own guess</t>
  </si>
  <si>
    <t>Stated policy</t>
  </si>
  <si>
    <t>Nordic energy technology perspective 2016, p 244</t>
  </si>
  <si>
    <t>WasteToEnergy: 5% increase from existing capacity</t>
  </si>
  <si>
    <t>CoFire</t>
  </si>
  <si>
    <t>Gas</t>
  </si>
  <si>
    <t>Hcoal</t>
  </si>
  <si>
    <t>Hydro_reg</t>
  </si>
  <si>
    <t>Hydro_ror</t>
  </si>
  <si>
    <t>Oil</t>
  </si>
  <si>
    <t>Wind_onshr</t>
  </si>
  <si>
    <t>Description: Maximum change of output from one hour compared to the previous hour for thermal generator types (default: 0)</t>
  </si>
  <si>
    <t>ThermalGenerators</t>
  </si>
  <si>
    <t>RampRate</t>
  </si>
  <si>
    <t>Description: Maximum available capacity of installed capacity of generator type in any hour (default: 0 - meaning time-dependent availability, see 'Stochastic')</t>
  </si>
  <si>
    <t>Generator</t>
  </si>
  <si>
    <t>GeneratorTypeAvailability</t>
  </si>
  <si>
    <t>Source: IPCC_2006_Guidelines_V2_2_Ch2_Stationary_Combustion</t>
  </si>
  <si>
    <t>Description: CO2 intensity of generator type depending on fuel (default: 0)</t>
  </si>
  <si>
    <t>CO2Content_in_tCO2/GJ</t>
  </si>
  <si>
    <t>Description: Lifetime of generator type in years (default: 0)</t>
  </si>
  <si>
    <t>generatorLifetime</t>
  </si>
  <si>
    <t>Wind offshore grounded</t>
  </si>
  <si>
    <t>Wind offshore floating</t>
  </si>
  <si>
    <t>From TIMES</t>
  </si>
  <si>
    <t>ELEXON platform UK (https://www.bmreports.com/bmrs/?q=foregeneration/capacityaggregated)</t>
  </si>
  <si>
    <t>IRENA (Documents: Energy Profile Switzerland, Energy Profile Ireland, Statistics Slovakia  ()</t>
  </si>
  <si>
    <t>Energy in Sweden - excel sheet 6.6</t>
  </si>
  <si>
    <t>data for 2019</t>
  </si>
  <si>
    <t>Moray Firth</t>
  </si>
  <si>
    <t>Firth of Forth</t>
  </si>
  <si>
    <t>Dogger Bank</t>
  </si>
  <si>
    <t>Hornsea</t>
  </si>
  <si>
    <t>Outer Dowsing</t>
  </si>
  <si>
    <t>Norfolk</t>
  </si>
  <si>
    <t>East Anglia</t>
  </si>
  <si>
    <t>Borssele</t>
  </si>
  <si>
    <t>Hollandsee Kust</t>
  </si>
  <si>
    <t>Utsira Nord</t>
  </si>
  <si>
    <t>Source: Transparency Platform ENTSO-E (2022) + Mix (see overview to the right)</t>
  </si>
  <si>
    <r>
      <t xml:space="preserve">WindEurope's "Our energy, our future; How offshore wind will help Europe go carbon-neutral", Appendix A: </t>
    </r>
    <r>
      <rPr>
        <sz val="11"/>
        <color theme="1"/>
        <rFont val="Calibri (Body)"/>
      </rPr>
      <t>OFFSHORE WIND VISION FOR 2050</t>
    </r>
  </si>
  <si>
    <t>4cOffshore, gathered February 2021. Areas without capacity data are not included</t>
  </si>
  <si>
    <t>EU Commission JRC: Wind potentials for EU and neighbouring countries</t>
  </si>
  <si>
    <t>Scaled with respect to area in each group (each group is from the original source)</t>
  </si>
  <si>
    <t>Wind_offshr_grounded</t>
  </si>
  <si>
    <t>Wind_offshr_floating</t>
  </si>
  <si>
    <t>Nordsoen</t>
  </si>
  <si>
    <t>Sorlige Nordsjo I</t>
  </si>
  <si>
    <t>Sorlige Nordsjo II</t>
  </si>
  <si>
    <t>Helgolander Bucht</t>
  </si>
  <si>
    <t>Coal sc</t>
  </si>
  <si>
    <t xml:space="preserve">Coal sc CCS </t>
  </si>
  <si>
    <t>Coal sc CCS high</t>
  </si>
  <si>
    <t>Lignite sc</t>
  </si>
  <si>
    <t>Lignite sc CCS</t>
  </si>
  <si>
    <t>Lignite sc CCS high</t>
  </si>
  <si>
    <t>Gas CCS high</t>
  </si>
  <si>
    <t>Lignite sc existing</t>
  </si>
  <si>
    <t>Coal sc existing</t>
  </si>
  <si>
    <t>CCS_high</t>
  </si>
  <si>
    <t>Description: Fraction of CO2 removed by CCS generators (default: 0)</t>
  </si>
  <si>
    <t>CO2RemFrac</t>
  </si>
  <si>
    <t>calculated</t>
  </si>
  <si>
    <t>Updated</t>
  </si>
  <si>
    <t>Calculated</t>
  </si>
  <si>
    <t xml:space="preserve"> "Global Coal Plant Tracker," Global Energy Monitor, July 2022</t>
  </si>
  <si>
    <t xml:space="preserve">Calculated </t>
  </si>
  <si>
    <t>based on IEAGHG</t>
  </si>
  <si>
    <t xml:space="preserve">Total capital requirement </t>
  </si>
  <si>
    <t>Total plant costs</t>
  </si>
  <si>
    <t>Specific capital requirement</t>
  </si>
  <si>
    <t>CCS+2.28%</t>
  </si>
  <si>
    <t>Used this.</t>
  </si>
  <si>
    <t>Table 21. IEAGHG. Toward zero emissions CCS in Power plants using higher capture rates or biomass</t>
  </si>
  <si>
    <t>Table 18. IEAGHG. Toward zero emissions CCS in Power plants using higher capture rates or biomass</t>
  </si>
  <si>
    <t>CCS+1.44%</t>
  </si>
  <si>
    <t>Fixed O&amp;M</t>
  </si>
  <si>
    <t>CCS+%1.16</t>
  </si>
  <si>
    <t>CCS+1.14%</t>
  </si>
  <si>
    <t>CCS+2.02%</t>
  </si>
  <si>
    <t>Variable O&amp;M</t>
  </si>
  <si>
    <t>CCS+20%</t>
  </si>
  <si>
    <t>CCS+8%</t>
  </si>
  <si>
    <t>https://www.sciencedirect.com/science/article/pii/S014098831630336X?via%3Dihub</t>
  </si>
  <si>
    <t>How Much Wind Power Potential Does Europe Have? Examining European Wind Power Potential with an Enhanced Socio-Technical Atlas, https://doi.org/10.1016/j.enpol.2019.06.064</t>
  </si>
  <si>
    <t>ENSPRESO - an open, EU-28 wide, transparent and coherent database of wind, solar and biomass energy potentials, https://doi.org/10.1016/j.esr.2019.100379</t>
  </si>
  <si>
    <t>https://www.norwegianoffshorewind.no/news/new-report-possible-to-build-338-gw-of-offshore-wind-in-norway/</t>
  </si>
  <si>
    <t>Wind potentials for EU and neighbouring countries: Input datasets for the JRC-EU-TIMES Model, https://publications.jrc.ec.europa.eu/repository/handle/JRC109698</t>
  </si>
  <si>
    <t>https://www.sciencedirect.com/science/article/pii/S0960148118309431</t>
  </si>
  <si>
    <t>https://www.outerdowsing.com/about/</t>
  </si>
  <si>
    <t>https://infrastructure.planninginspectorate.gov.uk/wp-content/ipc/uploads/projects/EN010079/EN010079-001502-Chapter%2014%20Commerical%20Fisheries%20Norfolk%20Vanguard%20ES.pdf</t>
  </si>
  <si>
    <t>https://publicaties.ecn.nl/PdfFetch.aspx?nr=ECN-E--16-021</t>
  </si>
  <si>
    <t>https://www.noordzeeloket.nl/publish/pages/165414/kec_update_3_0_part_b_cumulative_effects_on_harbour_porpoise.pdf</t>
  </si>
  <si>
    <t>https://www.offshorewind.biz/2023/05/31/danish-2023-offshore-wind-tender-could-bring-14-gw-with-overplanting-option/</t>
  </si>
  <si>
    <t>https://www.regjeringen.no/contentassets/94b9f178d05849a1a5852ce129693f27/utlysningsdokument-utsira-nord.pdf</t>
  </si>
  <si>
    <t>Assumed; Because its size is half of Sørlige Nordsjø II</t>
  </si>
  <si>
    <t>https://www.regjeringen.no/contentassets/bd4d260de2c242beb661494550b8d7a3/utlysningsdokumenter-for-konkurranse-om-et-prosjektomrade-i-sorlige-nordsjo-ii.pdf</t>
  </si>
  <si>
    <t>assumed Based on (https://www.sciencedirect.com/science/article/pii/S0360544222025403)</t>
  </si>
  <si>
    <t>Source: EU Reference Scenario 2020 - technology assumptions energy (https://energy.ec.europa.eu/data-and-analysis/energy-modelling/eu-reference-scenario-2020_en)</t>
  </si>
  <si>
    <t>Source: Toward zero emissions CCS in power plants using higher capture rates or biomass (https://ieaghg.org/publications/towards-zero-emissions-ccs-from-power-stations-using-higher-capture-rates-or-biomass/)</t>
  </si>
  <si>
    <t>Based on IEAGHG -  Toward zero emissions CCS in power plants using higher capture rates or biomass (https://ieaghg.org/publications/towards-zero-emissions-ccs-from-power-stations-using-higher-capture-rates-or-biomass/)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</si>
</sst>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0"/>
      <name val="Calibri"/>
      <family val="2"/>
    </font>
    <font>
      <sz val="8"/>
      <name val="Calibri"/>
      <family val="2"/>
      <scheme val="minor"/>
    </font>
    <font>
      <sz val="11"/>
      <color theme="1"/>
      <name val="Calibri (Body)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66FFFF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EBF2AC"/>
        <bgColor indexed="64"/>
      </patternFill>
    </fill>
    <fill>
      <patternFill patternType="solid">
        <fgColor rgb="FF66FF99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9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0" fillId="20" borderId="0" applyNumberFormat="0" applyBorder="0" applyAlignment="0" applyProtection="0"/>
    <xf numFmtId="9" fontId="2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3" fontId="0" fillId="4" borderId="0" xfId="0" applyNumberFormat="1" applyFill="1"/>
    <xf numFmtId="3" fontId="0" fillId="5" borderId="0" xfId="0" applyNumberFormat="1" applyFill="1"/>
    <xf numFmtId="3" fontId="1" fillId="6" borderId="0" xfId="0" applyNumberFormat="1" applyFont="1" applyFill="1"/>
    <xf numFmtId="3" fontId="0" fillId="0" borderId="0" xfId="0" applyNumberFormat="1"/>
    <xf numFmtId="3" fontId="0" fillId="9" borderId="0" xfId="0" applyNumberFormat="1" applyFill="1"/>
    <xf numFmtId="3" fontId="1" fillId="4" borderId="0" xfId="0" applyNumberFormat="1" applyFont="1" applyFill="1"/>
    <xf numFmtId="3" fontId="0" fillId="10" borderId="0" xfId="0" applyNumberFormat="1" applyFill="1"/>
    <xf numFmtId="3" fontId="0" fillId="11" borderId="0" xfId="0" applyNumberFormat="1" applyFill="1"/>
    <xf numFmtId="0" fontId="0" fillId="3" borderId="0" xfId="0" applyFill="1"/>
    <xf numFmtId="0" fontId="0" fillId="9" borderId="0" xfId="0" applyFill="1"/>
    <xf numFmtId="0" fontId="0" fillId="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2" borderId="0" xfId="0" applyFill="1"/>
    <xf numFmtId="0" fontId="0" fillId="6" borderId="0" xfId="0" applyFill="1"/>
    <xf numFmtId="0" fontId="0" fillId="13" borderId="0" xfId="0" applyFill="1"/>
    <xf numFmtId="0" fontId="0" fillId="7" borderId="0" xfId="0" applyFill="1"/>
    <xf numFmtId="0" fontId="1" fillId="0" borderId="0" xfId="0" applyFont="1"/>
    <xf numFmtId="0" fontId="7" fillId="0" borderId="1" xfId="0" applyFont="1" applyBorder="1" applyAlignment="1">
      <alignment vertical="center" wrapText="1" readingOrder="1"/>
    </xf>
    <xf numFmtId="0" fontId="7" fillId="0" borderId="0" xfId="0" applyFont="1" applyAlignment="1">
      <alignment vertical="center" wrapText="1" readingOrder="1"/>
    </xf>
    <xf numFmtId="0" fontId="0" fillId="14" borderId="0" xfId="0" applyFill="1"/>
    <xf numFmtId="3" fontId="0" fillId="14" borderId="0" xfId="0" applyNumberFormat="1" applyFill="1"/>
    <xf numFmtId="0" fontId="7" fillId="15" borderId="1" xfId="0" applyFont="1" applyFill="1" applyBorder="1" applyAlignment="1">
      <alignment vertical="center" wrapText="1" readingOrder="1"/>
    </xf>
    <xf numFmtId="0" fontId="7" fillId="16" borderId="1" xfId="0" applyFont="1" applyFill="1" applyBorder="1" applyAlignment="1">
      <alignment vertical="center" wrapText="1" readingOrder="1"/>
    </xf>
    <xf numFmtId="0" fontId="0" fillId="17" borderId="0" xfId="0" applyFill="1"/>
    <xf numFmtId="0" fontId="7" fillId="18" borderId="1" xfId="0" applyFont="1" applyFill="1" applyBorder="1" applyAlignment="1">
      <alignment vertical="center" wrapText="1" readingOrder="1"/>
    </xf>
    <xf numFmtId="0" fontId="0" fillId="19" borderId="0" xfId="0" applyFill="1"/>
    <xf numFmtId="0" fontId="0" fillId="15" borderId="0" xfId="0" applyFill="1"/>
    <xf numFmtId="3" fontId="0" fillId="15" borderId="0" xfId="0" applyNumberFormat="1" applyFill="1"/>
    <xf numFmtId="0" fontId="0" fillId="21" borderId="0" xfId="0" applyFill="1"/>
    <xf numFmtId="0" fontId="13" fillId="22" borderId="0" xfId="0" applyFont="1" applyFill="1"/>
    <xf numFmtId="0" fontId="0" fillId="22" borderId="0" xfId="0" applyFill="1"/>
    <xf numFmtId="0" fontId="0" fillId="16" borderId="0" xfId="0" applyFill="1"/>
    <xf numFmtId="0" fontId="0" fillId="23" borderId="0" xfId="0" applyFill="1"/>
    <xf numFmtId="0" fontId="7" fillId="18" borderId="0" xfId="0" applyFont="1" applyFill="1"/>
    <xf numFmtId="0" fontId="0" fillId="18" borderId="0" xfId="0" applyFill="1"/>
    <xf numFmtId="0" fontId="0" fillId="24" borderId="0" xfId="0" applyFill="1"/>
    <xf numFmtId="0" fontId="12" fillId="15" borderId="0" xfId="0" applyFont="1" applyFill="1"/>
    <xf numFmtId="0" fontId="7" fillId="0" borderId="2" xfId="0" applyFont="1" applyBorder="1" applyAlignment="1">
      <alignment vertical="center" wrapText="1" readingOrder="1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4" fillId="0" borderId="0" xfId="0" applyFont="1"/>
    <xf numFmtId="0" fontId="11" fillId="0" borderId="0" xfId="0" applyFont="1"/>
    <xf numFmtId="0" fontId="0" fillId="0" borderId="4" xfId="0" applyBorder="1"/>
    <xf numFmtId="0" fontId="0" fillId="0" borderId="6" xfId="0" applyBorder="1"/>
    <xf numFmtId="0" fontId="0" fillId="0" borderId="3" xfId="0" applyBorder="1"/>
    <xf numFmtId="0" fontId="0" fillId="0" borderId="0" xfId="0" applyAlignment="1">
      <alignment vertical="center"/>
    </xf>
    <xf numFmtId="10" fontId="0" fillId="0" borderId="0" xfId="0" applyNumberFormat="1"/>
    <xf numFmtId="9" fontId="0" fillId="0" borderId="0" xfId="5" applyFont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0" borderId="7" xfId="0" applyNumberFormat="1" applyBorder="1"/>
    <xf numFmtId="9" fontId="0" fillId="0" borderId="5" xfId="5" applyFont="1" applyBorder="1"/>
    <xf numFmtId="9" fontId="0" fillId="0" borderId="10" xfId="5" applyFont="1" applyBorder="1"/>
    <xf numFmtId="9" fontId="0" fillId="0" borderId="7" xfId="5" applyFont="1" applyBorder="1"/>
    <xf numFmtId="9" fontId="0" fillId="0" borderId="0" xfId="0" applyNumberFormat="1"/>
    <xf numFmtId="3" fontId="0" fillId="22" borderId="0" xfId="0" applyNumberFormat="1" applyFill="1"/>
    <xf numFmtId="0" fontId="0" fillId="25" borderId="0" xfId="0" applyFill="1"/>
    <xf numFmtId="0" fontId="0" fillId="26" borderId="0" xfId="0" applyFill="1"/>
    <xf numFmtId="0" fontId="16" fillId="0" borderId="0" xfId="6"/>
    <xf numFmtId="0" fontId="17" fillId="0" borderId="0" xfId="0" applyFont="1"/>
    <xf numFmtId="0" fontId="10" fillId="0" borderId="0" xfId="4" applyFill="1"/>
    <xf numFmtId="0" fontId="0" fillId="0" borderId="0" xfId="0" applyFill="1"/>
    <xf numFmtId="0" fontId="18" fillId="22" borderId="0" xfId="0" applyFont="1" applyFill="1"/>
  </cellXfs>
  <cellStyles count="7">
    <cellStyle name="Comma 2" xfId="3" xr:uid="{00000000-0005-0000-0000-000000000000}"/>
    <cellStyle name="Good" xfId="4" builtinId="26"/>
    <cellStyle name="Hyperlink" xfId="6" builtinId="8"/>
    <cellStyle name="Normal" xfId="0" builtinId="0"/>
    <cellStyle name="Normal 2" xfId="1" xr:uid="{00000000-0005-0000-0000-000003000000}"/>
    <cellStyle name="Percent" xfId="5" builtinId="5"/>
    <cellStyle name="Percent 2" xfId="2" xr:uid="{00000000-0005-0000-0000-000004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FF"/>
      <color rgb="FFEBF2AC"/>
      <color rgb="FFFFFFFF"/>
      <color rgb="FFA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22-05-19T14:15:14.43" personId="{00000000-0000-0000-0000-000000000000}" id="{12896FC4-0EB2-46CC-A32E-E1C81E2EFDFE}">
    <text>https://pxweb.irena.org/pxweb/en/IRENASTAT/IRENASTAT__Power%20Capacity%20and%20Generation/ELECCAP_2022_cycle1.px/table/tableViewLayout1/ - for Slovakia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gjeringen.no/contentassets/94b9f178d05849a1a5852ce129693f27/utlysningsdokument-utsira-nord.pdf" TargetMode="External"/><Relationship Id="rId3" Type="http://schemas.openxmlformats.org/officeDocument/2006/relationships/hyperlink" Target="https://www.offshorewind.biz/2023/05/31/danish-2023-offshore-wind-tender-could-bring-14-gw-with-overplanting-option/" TargetMode="External"/><Relationship Id="rId7" Type="http://schemas.openxmlformats.org/officeDocument/2006/relationships/hyperlink" Target="https://www.offshorewind.biz/2023/05/31/danish-2023-offshore-wind-tender-could-bring-14-gw-with-overplanting-option/" TargetMode="External"/><Relationship Id="rId2" Type="http://schemas.openxmlformats.org/officeDocument/2006/relationships/hyperlink" Target="https://www.noordzeeloket.nl/publish/pages/165414/kec_update_3_0_part_b_cumulative_effects_on_harbour_porpoise.pdf" TargetMode="External"/><Relationship Id="rId1" Type="http://schemas.openxmlformats.org/officeDocument/2006/relationships/hyperlink" Target="https://publicaties.ecn.nl/PdfFetch.aspx?nr=ECN-E--16-021" TargetMode="External"/><Relationship Id="rId6" Type="http://schemas.openxmlformats.org/officeDocument/2006/relationships/hyperlink" Target="https://www.noordzeeloket.nl/publish/pages/165414/kec_update_3_0_part_b_cumulative_effects_on_harbour_porpoise.pdf" TargetMode="External"/><Relationship Id="rId5" Type="http://schemas.openxmlformats.org/officeDocument/2006/relationships/hyperlink" Target="https://publicaties.ecn.nl/PdfFetch.aspx?nr=ECN-E--16-021" TargetMode="External"/><Relationship Id="rId4" Type="http://schemas.openxmlformats.org/officeDocument/2006/relationships/hyperlink" Target="https://www.regjeringen.no/contentassets/94b9f178d05849a1a5852ce129693f27/utlysningsdokument-utsira-nord.pdf" TargetMode="External"/><Relationship Id="rId9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3410-15EF-47DC-BA96-BE58925E48EC}">
  <dimension ref="A1:N235"/>
  <sheetViews>
    <sheetView workbookViewId="0"/>
  </sheetViews>
  <sheetFormatPr defaultColWidth="10.7109375" defaultRowHeight="15"/>
  <cols>
    <col min="1" max="1" width="30.28515625" customWidth="1"/>
    <col min="2" max="2" width="6.7109375" bestFit="1" customWidth="1"/>
    <col min="3" max="3" width="30.42578125" bestFit="1" customWidth="1"/>
    <col min="11" max="11" width="25.42578125" customWidth="1"/>
    <col min="12" max="12" width="12.140625" bestFit="1" customWidth="1"/>
  </cols>
  <sheetData>
    <row r="1" spans="1:8">
      <c r="A1" t="s">
        <v>202</v>
      </c>
    </row>
    <row r="2" spans="1:8">
      <c r="A2" t="s">
        <v>0</v>
      </c>
    </row>
    <row r="3" spans="1:8" ht="30">
      <c r="A3" t="s">
        <v>1</v>
      </c>
      <c r="B3" s="1" t="s">
        <v>2</v>
      </c>
      <c r="C3" t="s">
        <v>3</v>
      </c>
    </row>
    <row r="4" spans="1:8">
      <c r="A4" t="s">
        <v>20</v>
      </c>
      <c r="B4">
        <v>1</v>
      </c>
      <c r="C4">
        <v>2000</v>
      </c>
    </row>
    <row r="5" spans="1:8">
      <c r="A5" t="s">
        <v>20</v>
      </c>
      <c r="B5">
        <v>2</v>
      </c>
      <c r="C5">
        <v>1900</v>
      </c>
    </row>
    <row r="6" spans="1:8">
      <c r="A6" t="s">
        <v>20</v>
      </c>
      <c r="B6">
        <v>3</v>
      </c>
      <c r="C6">
        <v>1800</v>
      </c>
      <c r="H6" s="24"/>
    </row>
    <row r="7" spans="1:8">
      <c r="A7" t="s">
        <v>20</v>
      </c>
      <c r="B7">
        <v>4</v>
      </c>
      <c r="C7">
        <v>1750</v>
      </c>
    </row>
    <row r="8" spans="1:8">
      <c r="A8" t="s">
        <v>20</v>
      </c>
      <c r="B8">
        <v>5</v>
      </c>
      <c r="C8">
        <v>1700</v>
      </c>
    </row>
    <row r="9" spans="1:8">
      <c r="A9" t="s">
        <v>20</v>
      </c>
      <c r="B9">
        <v>6</v>
      </c>
      <c r="C9">
        <v>1700</v>
      </c>
    </row>
    <row r="10" spans="1:8">
      <c r="A10" t="s">
        <v>20</v>
      </c>
      <c r="B10">
        <v>7</v>
      </c>
      <c r="C10">
        <v>1700</v>
      </c>
    </row>
    <row r="11" spans="1:8">
      <c r="A11" t="s">
        <v>20</v>
      </c>
      <c r="B11">
        <v>8</v>
      </c>
      <c r="C11">
        <v>1700</v>
      </c>
    </row>
    <row r="12" spans="1:8">
      <c r="A12" t="s">
        <v>13</v>
      </c>
      <c r="B12">
        <v>1</v>
      </c>
      <c r="C12">
        <v>1600</v>
      </c>
    </row>
    <row r="13" spans="1:8">
      <c r="A13" t="s">
        <v>13</v>
      </c>
      <c r="B13">
        <v>2</v>
      </c>
      <c r="C13">
        <v>1600</v>
      </c>
    </row>
    <row r="14" spans="1:8">
      <c r="A14" t="s">
        <v>13</v>
      </c>
      <c r="B14">
        <v>3</v>
      </c>
      <c r="C14">
        <v>1600</v>
      </c>
    </row>
    <row r="15" spans="1:8">
      <c r="A15" t="s">
        <v>13</v>
      </c>
      <c r="B15">
        <v>4</v>
      </c>
      <c r="C15">
        <v>1600</v>
      </c>
    </row>
    <row r="16" spans="1:8">
      <c r="A16" t="s">
        <v>13</v>
      </c>
      <c r="B16">
        <v>5</v>
      </c>
      <c r="C16">
        <v>1600</v>
      </c>
    </row>
    <row r="17" spans="1:3">
      <c r="A17" t="s">
        <v>13</v>
      </c>
      <c r="B17">
        <v>6</v>
      </c>
      <c r="C17">
        <v>1600</v>
      </c>
    </row>
    <row r="18" spans="1:3">
      <c r="A18" t="s">
        <v>13</v>
      </c>
      <c r="B18">
        <v>7</v>
      </c>
      <c r="C18">
        <v>1600</v>
      </c>
    </row>
    <row r="19" spans="1:3">
      <c r="A19" t="s">
        <v>13</v>
      </c>
      <c r="B19">
        <v>8</v>
      </c>
      <c r="C19">
        <v>1600</v>
      </c>
    </row>
    <row r="20" spans="1:3">
      <c r="A20" t="s">
        <v>14</v>
      </c>
      <c r="B20">
        <v>1</v>
      </c>
      <c r="C20">
        <v>2600</v>
      </c>
    </row>
    <row r="21" spans="1:3">
      <c r="A21" t="s">
        <v>14</v>
      </c>
      <c r="B21">
        <v>2</v>
      </c>
      <c r="C21">
        <v>2565</v>
      </c>
    </row>
    <row r="22" spans="1:3">
      <c r="A22" t="s">
        <v>14</v>
      </c>
      <c r="B22">
        <v>3</v>
      </c>
      <c r="C22">
        <v>2530</v>
      </c>
    </row>
    <row r="23" spans="1:3">
      <c r="A23" t="s">
        <v>14</v>
      </c>
      <c r="B23">
        <v>4</v>
      </c>
      <c r="C23">
        <v>2465</v>
      </c>
    </row>
    <row r="24" spans="1:3">
      <c r="A24" t="s">
        <v>14</v>
      </c>
      <c r="B24">
        <v>5</v>
      </c>
      <c r="C24">
        <v>2400</v>
      </c>
    </row>
    <row r="25" spans="1:3">
      <c r="A25" t="s">
        <v>14</v>
      </c>
      <c r="B25">
        <v>6</v>
      </c>
      <c r="C25">
        <v>2325</v>
      </c>
    </row>
    <row r="26" spans="1:3">
      <c r="A26" t="s">
        <v>14</v>
      </c>
      <c r="B26">
        <v>7</v>
      </c>
      <c r="C26">
        <v>2250</v>
      </c>
    </row>
    <row r="27" spans="1:3">
      <c r="A27" t="s">
        <v>14</v>
      </c>
      <c r="B27">
        <v>8</v>
      </c>
      <c r="C27">
        <v>2250</v>
      </c>
    </row>
    <row r="28" spans="1:3">
      <c r="A28" t="s">
        <v>6</v>
      </c>
      <c r="B28">
        <v>1</v>
      </c>
      <c r="C28">
        <v>1450</v>
      </c>
    </row>
    <row r="29" spans="1:3">
      <c r="A29" t="s">
        <v>6</v>
      </c>
      <c r="B29">
        <v>2</v>
      </c>
      <c r="C29">
        <v>1450</v>
      </c>
    </row>
    <row r="30" spans="1:3">
      <c r="A30" t="s">
        <v>6</v>
      </c>
      <c r="B30">
        <v>3</v>
      </c>
      <c r="C30">
        <v>1450</v>
      </c>
    </row>
    <row r="31" spans="1:3">
      <c r="A31" t="s">
        <v>6</v>
      </c>
      <c r="B31">
        <v>4</v>
      </c>
      <c r="C31">
        <v>1450</v>
      </c>
    </row>
    <row r="32" spans="1:3">
      <c r="A32" t="s">
        <v>6</v>
      </c>
      <c r="B32">
        <v>5</v>
      </c>
      <c r="C32">
        <v>1450</v>
      </c>
    </row>
    <row r="33" spans="1:3">
      <c r="A33" t="s">
        <v>6</v>
      </c>
      <c r="B33">
        <v>6</v>
      </c>
      <c r="C33">
        <v>1450</v>
      </c>
    </row>
    <row r="34" spans="1:3">
      <c r="A34" t="s">
        <v>6</v>
      </c>
      <c r="B34">
        <v>7</v>
      </c>
      <c r="C34">
        <v>1450</v>
      </c>
    </row>
    <row r="35" spans="1:3">
      <c r="A35" t="s">
        <v>6</v>
      </c>
      <c r="B35">
        <v>8</v>
      </c>
      <c r="C35">
        <v>1450</v>
      </c>
    </row>
    <row r="36" spans="1:3">
      <c r="A36" t="s">
        <v>8</v>
      </c>
      <c r="B36">
        <v>1</v>
      </c>
      <c r="C36">
        <v>3450</v>
      </c>
    </row>
    <row r="37" spans="1:3">
      <c r="A37" t="s">
        <v>8</v>
      </c>
      <c r="B37">
        <v>2</v>
      </c>
      <c r="C37">
        <v>3360</v>
      </c>
    </row>
    <row r="38" spans="1:3">
      <c r="A38" t="s">
        <v>8</v>
      </c>
      <c r="B38">
        <v>3</v>
      </c>
      <c r="C38">
        <v>3270</v>
      </c>
    </row>
    <row r="39" spans="1:3">
      <c r="A39" t="s">
        <v>8</v>
      </c>
      <c r="B39">
        <v>4</v>
      </c>
      <c r="C39">
        <v>3222.5</v>
      </c>
    </row>
    <row r="40" spans="1:3">
      <c r="A40" t="s">
        <v>8</v>
      </c>
      <c r="B40">
        <v>5</v>
      </c>
      <c r="C40">
        <v>3175</v>
      </c>
    </row>
    <row r="41" spans="1:3">
      <c r="A41" t="s">
        <v>8</v>
      </c>
      <c r="B41">
        <v>6</v>
      </c>
      <c r="C41">
        <v>3125</v>
      </c>
    </row>
    <row r="42" spans="1:3">
      <c r="A42" t="s">
        <v>8</v>
      </c>
      <c r="B42">
        <v>7</v>
      </c>
      <c r="C42">
        <v>3075</v>
      </c>
    </row>
    <row r="43" spans="1:3">
      <c r="A43" t="s">
        <v>8</v>
      </c>
      <c r="B43">
        <v>8</v>
      </c>
      <c r="C43">
        <v>3075</v>
      </c>
    </row>
    <row r="44" spans="1:3">
      <c r="A44" t="s">
        <v>7</v>
      </c>
      <c r="B44">
        <v>1</v>
      </c>
      <c r="C44">
        <v>2500</v>
      </c>
    </row>
    <row r="45" spans="1:3">
      <c r="A45" t="s">
        <v>7</v>
      </c>
      <c r="B45">
        <v>2</v>
      </c>
      <c r="C45">
        <v>2465</v>
      </c>
    </row>
    <row r="46" spans="1:3">
      <c r="A46" t="s">
        <v>7</v>
      </c>
      <c r="B46">
        <v>3</v>
      </c>
      <c r="C46">
        <v>2430</v>
      </c>
    </row>
    <row r="47" spans="1:3">
      <c r="A47" t="s">
        <v>7</v>
      </c>
      <c r="B47">
        <v>4</v>
      </c>
      <c r="C47">
        <v>2365</v>
      </c>
    </row>
    <row r="48" spans="1:3">
      <c r="A48" t="s">
        <v>7</v>
      </c>
      <c r="B48">
        <v>5</v>
      </c>
      <c r="C48">
        <v>2300</v>
      </c>
    </row>
    <row r="49" spans="1:3">
      <c r="A49" t="s">
        <v>7</v>
      </c>
      <c r="B49">
        <v>6</v>
      </c>
      <c r="C49">
        <v>2225</v>
      </c>
    </row>
    <row r="50" spans="1:3">
      <c r="A50" t="s">
        <v>7</v>
      </c>
      <c r="B50">
        <v>7</v>
      </c>
      <c r="C50">
        <v>2150</v>
      </c>
    </row>
    <row r="51" spans="1:3">
      <c r="A51" t="s">
        <v>7</v>
      </c>
      <c r="B51">
        <v>8</v>
      </c>
      <c r="C51">
        <v>2150</v>
      </c>
    </row>
    <row r="52" spans="1:3">
      <c r="A52" t="s">
        <v>154</v>
      </c>
      <c r="B52">
        <v>1</v>
      </c>
      <c r="C52">
        <v>1650</v>
      </c>
    </row>
    <row r="53" spans="1:3">
      <c r="A53" t="s">
        <v>154</v>
      </c>
      <c r="B53">
        <v>2</v>
      </c>
      <c r="C53">
        <v>1650</v>
      </c>
    </row>
    <row r="54" spans="1:3">
      <c r="A54" t="s">
        <v>154</v>
      </c>
      <c r="B54">
        <v>3</v>
      </c>
      <c r="C54">
        <v>1650</v>
      </c>
    </row>
    <row r="55" spans="1:3">
      <c r="A55" t="s">
        <v>154</v>
      </c>
      <c r="B55">
        <v>4</v>
      </c>
      <c r="C55">
        <v>1650</v>
      </c>
    </row>
    <row r="56" spans="1:3">
      <c r="A56" t="s">
        <v>154</v>
      </c>
      <c r="B56">
        <v>5</v>
      </c>
      <c r="C56">
        <v>1650</v>
      </c>
    </row>
    <row r="57" spans="1:3">
      <c r="A57" t="s">
        <v>154</v>
      </c>
      <c r="B57">
        <v>6</v>
      </c>
      <c r="C57">
        <v>1650</v>
      </c>
    </row>
    <row r="58" spans="1:3">
      <c r="A58" t="s">
        <v>154</v>
      </c>
      <c r="B58">
        <v>7</v>
      </c>
      <c r="C58">
        <v>1650</v>
      </c>
    </row>
    <row r="59" spans="1:3">
      <c r="A59" t="s">
        <v>154</v>
      </c>
      <c r="B59">
        <v>8</v>
      </c>
      <c r="C59">
        <v>1650</v>
      </c>
    </row>
    <row r="60" spans="1:3">
      <c r="A60" t="s">
        <v>155</v>
      </c>
      <c r="B60">
        <v>1</v>
      </c>
      <c r="C60">
        <v>3400</v>
      </c>
    </row>
    <row r="61" spans="1:3">
      <c r="A61" t="s">
        <v>155</v>
      </c>
      <c r="B61">
        <v>2</v>
      </c>
      <c r="C61">
        <v>3275</v>
      </c>
    </row>
    <row r="62" spans="1:3">
      <c r="A62" t="s">
        <v>155</v>
      </c>
      <c r="B62">
        <v>3</v>
      </c>
      <c r="C62">
        <v>3150</v>
      </c>
    </row>
    <row r="63" spans="1:3">
      <c r="A63" t="s">
        <v>155</v>
      </c>
      <c r="B63">
        <v>4</v>
      </c>
      <c r="C63">
        <v>3020</v>
      </c>
    </row>
    <row r="64" spans="1:3">
      <c r="A64" t="s">
        <v>155</v>
      </c>
      <c r="B64">
        <v>5</v>
      </c>
      <c r="C64">
        <v>2890</v>
      </c>
    </row>
    <row r="65" spans="1:14">
      <c r="A65" t="s">
        <v>155</v>
      </c>
      <c r="B65">
        <v>6</v>
      </c>
      <c r="C65">
        <v>2870</v>
      </c>
    </row>
    <row r="66" spans="1:14">
      <c r="A66" t="s">
        <v>155</v>
      </c>
      <c r="B66">
        <v>7</v>
      </c>
      <c r="C66">
        <v>2850</v>
      </c>
      <c r="K66" t="s">
        <v>178</v>
      </c>
    </row>
    <row r="67" spans="1:14">
      <c r="A67" t="s">
        <v>155</v>
      </c>
      <c r="B67">
        <v>8</v>
      </c>
      <c r="C67">
        <v>2850</v>
      </c>
      <c r="F67" t="s">
        <v>168</v>
      </c>
      <c r="H67" t="s">
        <v>179</v>
      </c>
      <c r="K67" s="51" t="s">
        <v>172</v>
      </c>
      <c r="L67" s="57"/>
      <c r="M67" s="58"/>
      <c r="N67" t="s">
        <v>176</v>
      </c>
    </row>
    <row r="68" spans="1:14">
      <c r="A68" t="s">
        <v>156</v>
      </c>
      <c r="B68">
        <v>1</v>
      </c>
      <c r="C68">
        <v>3448.9570357997259</v>
      </c>
      <c r="D68" t="s">
        <v>166</v>
      </c>
      <c r="F68" s="36">
        <v>3584.7222222222226</v>
      </c>
      <c r="H68">
        <f>C60*I68</f>
        <v>3448.9570357997259</v>
      </c>
      <c r="I68" s="56">
        <v>1.01439912817639</v>
      </c>
      <c r="K68" s="59">
        <v>90</v>
      </c>
      <c r="L68">
        <v>99.7</v>
      </c>
      <c r="M68" s="60"/>
      <c r="N68" s="55"/>
    </row>
    <row r="69" spans="1:14">
      <c r="A69" t="s">
        <v>156</v>
      </c>
      <c r="B69">
        <v>2</v>
      </c>
      <c r="C69">
        <v>3322.1571447776773</v>
      </c>
      <c r="D69" t="s">
        <v>166</v>
      </c>
      <c r="F69" s="36">
        <v>3446.5277777777783</v>
      </c>
      <c r="H69">
        <f t="shared" ref="H69:H75" si="0">C61*I69</f>
        <v>3322.1571447776773</v>
      </c>
      <c r="I69" s="56">
        <v>1.01439912817639</v>
      </c>
      <c r="K69" s="52">
        <v>1681074</v>
      </c>
      <c r="L69" s="61">
        <v>1705280</v>
      </c>
      <c r="M69" s="62">
        <f>(L69-K69)/K69</f>
        <v>1.4399128176391997E-2</v>
      </c>
    </row>
    <row r="70" spans="1:14">
      <c r="A70" t="s">
        <v>156</v>
      </c>
      <c r="B70">
        <v>3</v>
      </c>
      <c r="C70">
        <v>3195.3572537556283</v>
      </c>
      <c r="D70" t="s">
        <v>166</v>
      </c>
      <c r="F70" s="36">
        <v>3308.3333333333335</v>
      </c>
      <c r="H70">
        <f t="shared" si="0"/>
        <v>3195.3572537556283</v>
      </c>
      <c r="I70" s="56">
        <v>1.01439912817639</v>
      </c>
      <c r="K70" t="s">
        <v>173</v>
      </c>
    </row>
    <row r="71" spans="1:14">
      <c r="A71" t="s">
        <v>156</v>
      </c>
      <c r="B71">
        <v>4</v>
      </c>
      <c r="C71">
        <v>3063.4853670926977</v>
      </c>
      <c r="D71" t="s">
        <v>166</v>
      </c>
      <c r="F71" s="36">
        <v>3164.6111111111113</v>
      </c>
      <c r="H71">
        <f t="shared" si="0"/>
        <v>3063.4853670926977</v>
      </c>
      <c r="I71" s="56">
        <v>1.01439912817639</v>
      </c>
      <c r="K71">
        <v>90</v>
      </c>
      <c r="L71" s="55">
        <v>0.99099999999999999</v>
      </c>
    </row>
    <row r="72" spans="1:14">
      <c r="A72" t="s">
        <v>156</v>
      </c>
      <c r="B72">
        <v>5</v>
      </c>
      <c r="C72">
        <v>2931.6134804297672</v>
      </c>
      <c r="D72" t="s">
        <v>166</v>
      </c>
      <c r="F72" s="36">
        <v>3020.8888888888887</v>
      </c>
      <c r="H72">
        <f t="shared" si="0"/>
        <v>2931.6134804297672</v>
      </c>
      <c r="I72" s="56">
        <v>1.01439912817639</v>
      </c>
      <c r="K72">
        <v>1528404</v>
      </c>
      <c r="L72">
        <v>1549493</v>
      </c>
      <c r="M72" s="56">
        <f>(L72-K72)/K72</f>
        <v>1.3798053394259633E-2</v>
      </c>
    </row>
    <row r="73" spans="1:14">
      <c r="A73" t="s">
        <v>156</v>
      </c>
      <c r="B73">
        <v>6</v>
      </c>
      <c r="C73">
        <v>2911.3254978662394</v>
      </c>
      <c r="D73" t="s">
        <v>166</v>
      </c>
      <c r="F73" s="36">
        <v>2998.7777777777778</v>
      </c>
      <c r="H73">
        <f t="shared" si="0"/>
        <v>2911.3254978662394</v>
      </c>
      <c r="I73" s="56">
        <v>1.01439912817639</v>
      </c>
      <c r="K73" t="s">
        <v>174</v>
      </c>
    </row>
    <row r="74" spans="1:14">
      <c r="A74" t="s">
        <v>156</v>
      </c>
      <c r="B74">
        <v>7</v>
      </c>
      <c r="C74">
        <v>2891.0375153027117</v>
      </c>
      <c r="D74" t="s">
        <v>166</v>
      </c>
      <c r="F74" s="36">
        <v>2976.666666666667</v>
      </c>
      <c r="H74">
        <f t="shared" si="0"/>
        <v>2891.0375153027117</v>
      </c>
      <c r="I74" s="56">
        <v>1.01439912817639</v>
      </c>
      <c r="K74">
        <v>90</v>
      </c>
      <c r="L74">
        <v>99.1</v>
      </c>
    </row>
    <row r="75" spans="1:14">
      <c r="A75" t="s">
        <v>156</v>
      </c>
      <c r="B75">
        <v>8</v>
      </c>
      <c r="C75">
        <v>2891.0375153027117</v>
      </c>
      <c r="D75" t="s">
        <v>166</v>
      </c>
      <c r="F75" s="36">
        <v>2976.666666666667</v>
      </c>
      <c r="H75">
        <f t="shared" si="0"/>
        <v>2891.0375153027117</v>
      </c>
      <c r="I75" s="56">
        <v>1.01439912817639</v>
      </c>
      <c r="K75">
        <v>2654</v>
      </c>
      <c r="L75">
        <v>2813</v>
      </c>
      <c r="M75" s="56">
        <f>(L75-K75)/K75</f>
        <v>5.9909570459683495E-2</v>
      </c>
    </row>
    <row r="76" spans="1:14">
      <c r="A76" t="s">
        <v>10</v>
      </c>
      <c r="B76">
        <v>1</v>
      </c>
      <c r="C76">
        <v>550</v>
      </c>
    </row>
    <row r="77" spans="1:14">
      <c r="A77" t="s">
        <v>10</v>
      </c>
      <c r="B77">
        <v>2</v>
      </c>
      <c r="C77">
        <v>543</v>
      </c>
    </row>
    <row r="78" spans="1:14">
      <c r="A78" t="s">
        <v>10</v>
      </c>
      <c r="B78">
        <v>3</v>
      </c>
      <c r="C78">
        <v>536</v>
      </c>
    </row>
    <row r="79" spans="1:14">
      <c r="A79" t="s">
        <v>10</v>
      </c>
      <c r="B79">
        <v>4</v>
      </c>
      <c r="C79">
        <v>534.5</v>
      </c>
    </row>
    <row r="80" spans="1:14">
      <c r="A80" t="s">
        <v>10</v>
      </c>
      <c r="B80">
        <v>5</v>
      </c>
      <c r="C80">
        <v>533</v>
      </c>
    </row>
    <row r="81" spans="1:3">
      <c r="A81" t="s">
        <v>10</v>
      </c>
      <c r="B81">
        <v>6</v>
      </c>
      <c r="C81">
        <v>531.5</v>
      </c>
    </row>
    <row r="82" spans="1:3">
      <c r="A82" t="s">
        <v>10</v>
      </c>
      <c r="B82">
        <v>7</v>
      </c>
      <c r="C82">
        <v>530</v>
      </c>
    </row>
    <row r="83" spans="1:3">
      <c r="A83" t="s">
        <v>10</v>
      </c>
      <c r="B83">
        <v>8</v>
      </c>
      <c r="C83">
        <v>530</v>
      </c>
    </row>
    <row r="84" spans="1:3">
      <c r="A84" t="s">
        <v>12</v>
      </c>
      <c r="B84">
        <v>1</v>
      </c>
      <c r="C84">
        <v>1750</v>
      </c>
    </row>
    <row r="85" spans="1:3">
      <c r="A85" t="s">
        <v>12</v>
      </c>
      <c r="B85">
        <v>2</v>
      </c>
      <c r="C85">
        <v>1687.5</v>
      </c>
    </row>
    <row r="86" spans="1:3">
      <c r="A86" t="s">
        <v>12</v>
      </c>
      <c r="B86">
        <v>3</v>
      </c>
      <c r="C86">
        <v>1625</v>
      </c>
    </row>
    <row r="87" spans="1:3">
      <c r="A87" t="s">
        <v>12</v>
      </c>
      <c r="B87">
        <v>4</v>
      </c>
      <c r="C87">
        <v>1562.5</v>
      </c>
    </row>
    <row r="88" spans="1:3">
      <c r="A88" t="s">
        <v>12</v>
      </c>
      <c r="B88">
        <v>5</v>
      </c>
      <c r="C88">
        <v>1500</v>
      </c>
    </row>
    <row r="89" spans="1:3">
      <c r="A89" t="s">
        <v>12</v>
      </c>
      <c r="B89">
        <v>6</v>
      </c>
      <c r="C89">
        <v>1500</v>
      </c>
    </row>
    <row r="90" spans="1:3">
      <c r="A90" t="s">
        <v>12</v>
      </c>
      <c r="B90">
        <v>7</v>
      </c>
      <c r="C90">
        <v>1500</v>
      </c>
    </row>
    <row r="91" spans="1:3">
      <c r="A91" t="s">
        <v>12</v>
      </c>
      <c r="B91">
        <v>8</v>
      </c>
      <c r="C91">
        <v>1500</v>
      </c>
    </row>
    <row r="92" spans="1:3">
      <c r="A92" t="s">
        <v>11</v>
      </c>
      <c r="B92">
        <v>1</v>
      </c>
      <c r="C92">
        <v>1350</v>
      </c>
    </row>
    <row r="93" spans="1:3">
      <c r="A93" t="s">
        <v>11</v>
      </c>
      <c r="B93">
        <v>2</v>
      </c>
      <c r="C93">
        <v>1340</v>
      </c>
    </row>
    <row r="94" spans="1:3">
      <c r="A94" t="s">
        <v>11</v>
      </c>
      <c r="B94">
        <v>3</v>
      </c>
      <c r="C94">
        <v>1330</v>
      </c>
    </row>
    <row r="95" spans="1:3">
      <c r="A95" t="s">
        <v>11</v>
      </c>
      <c r="B95">
        <v>4</v>
      </c>
      <c r="C95">
        <v>1310</v>
      </c>
    </row>
    <row r="96" spans="1:3">
      <c r="A96" t="s">
        <v>11</v>
      </c>
      <c r="B96">
        <v>5</v>
      </c>
      <c r="C96">
        <v>1290</v>
      </c>
    </row>
    <row r="97" spans="1:14">
      <c r="A97" t="s">
        <v>11</v>
      </c>
      <c r="B97">
        <v>6</v>
      </c>
      <c r="C97">
        <v>1270</v>
      </c>
    </row>
    <row r="98" spans="1:14">
      <c r="A98" t="s">
        <v>11</v>
      </c>
      <c r="B98">
        <v>7</v>
      </c>
      <c r="C98">
        <v>1250</v>
      </c>
      <c r="K98" t="s">
        <v>177</v>
      </c>
    </row>
    <row r="99" spans="1:14">
      <c r="A99" t="s">
        <v>11</v>
      </c>
      <c r="B99">
        <v>8</v>
      </c>
      <c r="C99">
        <v>1250</v>
      </c>
      <c r="F99" t="s">
        <v>168</v>
      </c>
      <c r="H99" s="53" t="s">
        <v>175</v>
      </c>
      <c r="K99" s="51" t="s">
        <v>172</v>
      </c>
      <c r="L99" s="57"/>
      <c r="M99" s="58"/>
      <c r="N99" t="s">
        <v>176</v>
      </c>
    </row>
    <row r="100" spans="1:14">
      <c r="A100" t="s">
        <v>160</v>
      </c>
      <c r="B100">
        <v>1</v>
      </c>
      <c r="C100">
        <v>1872.5</v>
      </c>
      <c r="D100" t="s">
        <v>166</v>
      </c>
      <c r="F100" s="36">
        <v>1876.6666666666667</v>
      </c>
      <c r="H100" s="51">
        <f>C84*I100</f>
        <v>1789.890065757605</v>
      </c>
      <c r="I100" s="63">
        <v>1.02279432329006</v>
      </c>
      <c r="K100" s="59">
        <v>90</v>
      </c>
      <c r="L100">
        <v>99.1</v>
      </c>
      <c r="M100" s="60"/>
      <c r="N100" s="55"/>
    </row>
    <row r="101" spans="1:14">
      <c r="A101" t="s">
        <v>160</v>
      </c>
      <c r="B101">
        <v>2</v>
      </c>
      <c r="C101">
        <v>1805.625</v>
      </c>
      <c r="D101" t="s">
        <v>166</v>
      </c>
      <c r="F101" s="36">
        <v>1808.3083333333334</v>
      </c>
      <c r="H101" s="59">
        <f t="shared" ref="H101:H107" si="1">C85*I101</f>
        <v>1725.9654205519764</v>
      </c>
      <c r="I101" s="64">
        <v>1.02279432329006</v>
      </c>
      <c r="K101" s="52">
        <v>1172792</v>
      </c>
      <c r="L101" s="61">
        <v>1199525</v>
      </c>
      <c r="M101" s="62">
        <f>(L101-K101)/K101</f>
        <v>2.2794323290063371E-2</v>
      </c>
    </row>
    <row r="102" spans="1:14">
      <c r="A102" t="s">
        <v>160</v>
      </c>
      <c r="B102">
        <v>3</v>
      </c>
      <c r="C102">
        <v>1738.75</v>
      </c>
      <c r="D102" t="s">
        <v>166</v>
      </c>
      <c r="F102" s="36">
        <v>1739.95</v>
      </c>
      <c r="H102" s="59">
        <f t="shared" si="1"/>
        <v>1662.0407753463476</v>
      </c>
      <c r="I102" s="64">
        <v>1.02279432329006</v>
      </c>
      <c r="K102" t="s">
        <v>173</v>
      </c>
    </row>
    <row r="103" spans="1:14">
      <c r="A103" t="s">
        <v>160</v>
      </c>
      <c r="B103">
        <v>4</v>
      </c>
      <c r="C103">
        <v>1671.875</v>
      </c>
      <c r="D103" t="s">
        <v>166</v>
      </c>
      <c r="F103" s="36">
        <v>1671.0111111111112</v>
      </c>
      <c r="H103" s="59">
        <f t="shared" si="1"/>
        <v>1598.1161301407187</v>
      </c>
      <c r="I103" s="64">
        <v>1.02279432329006</v>
      </c>
      <c r="K103">
        <v>90</v>
      </c>
      <c r="L103" s="55">
        <v>0.99099999999999999</v>
      </c>
    </row>
    <row r="104" spans="1:14">
      <c r="A104" t="s">
        <v>160</v>
      </c>
      <c r="B104">
        <v>5</v>
      </c>
      <c r="C104">
        <v>1605</v>
      </c>
      <c r="D104" t="s">
        <v>166</v>
      </c>
      <c r="F104" s="36">
        <v>1602.0722222222223</v>
      </c>
      <c r="H104" s="59">
        <f t="shared" si="1"/>
        <v>1534.1914849350901</v>
      </c>
      <c r="I104" s="64">
        <v>1.02279432329006</v>
      </c>
      <c r="K104">
        <v>1117392</v>
      </c>
      <c r="L104">
        <v>1141656</v>
      </c>
      <c r="M104" s="56">
        <f>(L104-K104)/K104</f>
        <v>2.1714850294256627E-2</v>
      </c>
    </row>
    <row r="105" spans="1:14">
      <c r="A105" t="s">
        <v>160</v>
      </c>
      <c r="B105">
        <v>6</v>
      </c>
      <c r="C105">
        <v>1605</v>
      </c>
      <c r="D105" t="s">
        <v>166</v>
      </c>
      <c r="F105" s="36">
        <v>1602.2305555555556</v>
      </c>
      <c r="H105" s="59">
        <f t="shared" si="1"/>
        <v>1534.1914849350901</v>
      </c>
      <c r="I105" s="64">
        <v>1.02279432329006</v>
      </c>
      <c r="K105" t="s">
        <v>174</v>
      </c>
    </row>
    <row r="106" spans="1:14">
      <c r="A106" t="s">
        <v>160</v>
      </c>
      <c r="B106">
        <v>7</v>
      </c>
      <c r="C106">
        <v>1605</v>
      </c>
      <c r="D106" t="s">
        <v>166</v>
      </c>
      <c r="F106" s="36">
        <v>1602.3888888888889</v>
      </c>
      <c r="H106" s="59">
        <f t="shared" si="1"/>
        <v>1534.1914849350901</v>
      </c>
      <c r="I106" s="64">
        <v>1.02279432329006</v>
      </c>
      <c r="K106">
        <v>90</v>
      </c>
      <c r="L106">
        <v>99.1</v>
      </c>
    </row>
    <row r="107" spans="1:14">
      <c r="A107" t="s">
        <v>160</v>
      </c>
      <c r="B107">
        <v>8</v>
      </c>
      <c r="C107">
        <v>1605</v>
      </c>
      <c r="D107" t="s">
        <v>166</v>
      </c>
      <c r="F107" s="36">
        <v>1602.3888888888889</v>
      </c>
      <c r="H107" s="52">
        <f t="shared" si="1"/>
        <v>1534.1914849350901</v>
      </c>
      <c r="I107" s="65">
        <v>1.02279432329006</v>
      </c>
      <c r="K107">
        <v>1611</v>
      </c>
      <c r="L107">
        <v>1740</v>
      </c>
      <c r="M107" s="56">
        <f>(L107-K107)/K107</f>
        <v>8.0074487895716945E-2</v>
      </c>
    </row>
    <row r="108" spans="1:14">
      <c r="A108" t="s">
        <v>9</v>
      </c>
      <c r="B108">
        <v>1</v>
      </c>
      <c r="C108">
        <v>400</v>
      </c>
    </row>
    <row r="109" spans="1:14">
      <c r="A109" t="s">
        <v>9</v>
      </c>
      <c r="B109">
        <v>2</v>
      </c>
      <c r="C109">
        <v>400</v>
      </c>
    </row>
    <row r="110" spans="1:14">
      <c r="A110" t="s">
        <v>9</v>
      </c>
      <c r="B110">
        <v>3</v>
      </c>
      <c r="C110">
        <v>400</v>
      </c>
    </row>
    <row r="111" spans="1:14">
      <c r="A111" t="s">
        <v>9</v>
      </c>
      <c r="B111">
        <v>4</v>
      </c>
      <c r="C111">
        <v>400</v>
      </c>
    </row>
    <row r="112" spans="1:14">
      <c r="A112" t="s">
        <v>9</v>
      </c>
      <c r="B112">
        <v>5</v>
      </c>
      <c r="C112">
        <v>400</v>
      </c>
    </row>
    <row r="113" spans="1:3">
      <c r="A113" t="s">
        <v>9</v>
      </c>
      <c r="B113">
        <v>6</v>
      </c>
      <c r="C113">
        <v>400</v>
      </c>
    </row>
    <row r="114" spans="1:3">
      <c r="A114" t="s">
        <v>9</v>
      </c>
      <c r="B114">
        <v>7</v>
      </c>
      <c r="C114">
        <v>400</v>
      </c>
    </row>
    <row r="115" spans="1:3">
      <c r="A115" t="s">
        <v>9</v>
      </c>
      <c r="B115">
        <v>8</v>
      </c>
      <c r="C115">
        <v>400</v>
      </c>
    </row>
    <row r="116" spans="1:3">
      <c r="A116" t="s">
        <v>17</v>
      </c>
      <c r="B116">
        <v>1</v>
      </c>
      <c r="C116">
        <v>3131</v>
      </c>
    </row>
    <row r="117" spans="1:3">
      <c r="A117" t="s">
        <v>17</v>
      </c>
      <c r="B117">
        <v>2</v>
      </c>
      <c r="C117">
        <v>3041.5</v>
      </c>
    </row>
    <row r="118" spans="1:3">
      <c r="A118" t="s">
        <v>17</v>
      </c>
      <c r="B118">
        <v>3</v>
      </c>
      <c r="C118">
        <v>2952</v>
      </c>
    </row>
    <row r="119" spans="1:3">
      <c r="A119" t="s">
        <v>17</v>
      </c>
      <c r="B119">
        <v>4</v>
      </c>
      <c r="C119">
        <v>2933</v>
      </c>
    </row>
    <row r="120" spans="1:3">
      <c r="A120" t="s">
        <v>17</v>
      </c>
      <c r="B120">
        <v>5</v>
      </c>
      <c r="C120">
        <v>2914</v>
      </c>
    </row>
    <row r="121" spans="1:3">
      <c r="A121" t="s">
        <v>17</v>
      </c>
      <c r="B121">
        <v>6</v>
      </c>
      <c r="C121">
        <v>2894.5</v>
      </c>
    </row>
    <row r="122" spans="1:3">
      <c r="A122" t="s">
        <v>17</v>
      </c>
      <c r="B122">
        <v>7</v>
      </c>
      <c r="C122">
        <v>2875</v>
      </c>
    </row>
    <row r="123" spans="1:3">
      <c r="A123" t="s">
        <v>17</v>
      </c>
      <c r="B123">
        <v>8</v>
      </c>
      <c r="C123">
        <v>2875</v>
      </c>
    </row>
    <row r="124" spans="1:3">
      <c r="A124" t="s">
        <v>18</v>
      </c>
      <c r="B124">
        <v>1</v>
      </c>
      <c r="C124">
        <v>2100</v>
      </c>
    </row>
    <row r="125" spans="1:3">
      <c r="A125" t="s">
        <v>18</v>
      </c>
      <c r="B125">
        <v>2</v>
      </c>
      <c r="C125">
        <v>2100</v>
      </c>
    </row>
    <row r="126" spans="1:3">
      <c r="A126" t="s">
        <v>18</v>
      </c>
      <c r="B126">
        <v>3</v>
      </c>
      <c r="C126">
        <v>2100</v>
      </c>
    </row>
    <row r="127" spans="1:3">
      <c r="A127" t="s">
        <v>18</v>
      </c>
      <c r="B127">
        <v>4</v>
      </c>
      <c r="C127">
        <v>2100</v>
      </c>
    </row>
    <row r="128" spans="1:3">
      <c r="A128" t="s">
        <v>18</v>
      </c>
      <c r="B128">
        <v>5</v>
      </c>
      <c r="C128">
        <v>2100</v>
      </c>
    </row>
    <row r="129" spans="1:3">
      <c r="A129" t="s">
        <v>18</v>
      </c>
      <c r="B129">
        <v>6</v>
      </c>
      <c r="C129">
        <v>2100</v>
      </c>
    </row>
    <row r="130" spans="1:3">
      <c r="A130" t="s">
        <v>18</v>
      </c>
      <c r="B130">
        <v>7</v>
      </c>
      <c r="C130">
        <v>2100</v>
      </c>
    </row>
    <row r="131" spans="1:3">
      <c r="A131" t="s">
        <v>18</v>
      </c>
      <c r="B131">
        <v>8</v>
      </c>
      <c r="C131">
        <v>2100</v>
      </c>
    </row>
    <row r="132" spans="1:3">
      <c r="A132" t="s">
        <v>19</v>
      </c>
      <c r="B132">
        <v>1</v>
      </c>
      <c r="C132">
        <v>1715</v>
      </c>
    </row>
    <row r="133" spans="1:3">
      <c r="A133" t="s">
        <v>19</v>
      </c>
      <c r="B133">
        <v>2</v>
      </c>
      <c r="C133">
        <v>1692.5</v>
      </c>
    </row>
    <row r="134" spans="1:3">
      <c r="A134" t="s">
        <v>19</v>
      </c>
      <c r="B134">
        <v>3</v>
      </c>
      <c r="C134">
        <v>1670</v>
      </c>
    </row>
    <row r="135" spans="1:3">
      <c r="A135" t="s">
        <v>19</v>
      </c>
      <c r="B135">
        <v>4</v>
      </c>
      <c r="C135">
        <v>1665</v>
      </c>
    </row>
    <row r="136" spans="1:3">
      <c r="A136" t="s">
        <v>19</v>
      </c>
      <c r="B136">
        <v>5</v>
      </c>
      <c r="C136">
        <v>1660</v>
      </c>
    </row>
    <row r="137" spans="1:3">
      <c r="A137" t="s">
        <v>19</v>
      </c>
      <c r="B137">
        <v>6</v>
      </c>
      <c r="C137">
        <v>1655</v>
      </c>
    </row>
    <row r="138" spans="1:3">
      <c r="A138" t="s">
        <v>19</v>
      </c>
      <c r="B138">
        <v>7</v>
      </c>
      <c r="C138">
        <v>1650</v>
      </c>
    </row>
    <row r="139" spans="1:3">
      <c r="A139" t="s">
        <v>19</v>
      </c>
      <c r="B139">
        <v>8</v>
      </c>
      <c r="C139">
        <v>1650</v>
      </c>
    </row>
    <row r="140" spans="1:3">
      <c r="A140" t="s">
        <v>4</v>
      </c>
      <c r="B140">
        <v>1</v>
      </c>
      <c r="C140">
        <v>1800</v>
      </c>
    </row>
    <row r="141" spans="1:3">
      <c r="A141" t="s">
        <v>4</v>
      </c>
      <c r="B141">
        <v>2</v>
      </c>
      <c r="C141">
        <v>1800</v>
      </c>
    </row>
    <row r="142" spans="1:3">
      <c r="A142" t="s">
        <v>4</v>
      </c>
      <c r="B142">
        <v>3</v>
      </c>
      <c r="C142">
        <v>1800</v>
      </c>
    </row>
    <row r="143" spans="1:3">
      <c r="A143" t="s">
        <v>4</v>
      </c>
      <c r="B143">
        <v>4</v>
      </c>
      <c r="C143">
        <v>1800</v>
      </c>
    </row>
    <row r="144" spans="1:3">
      <c r="A144" t="s">
        <v>4</v>
      </c>
      <c r="B144">
        <v>5</v>
      </c>
      <c r="C144">
        <v>1800</v>
      </c>
    </row>
    <row r="145" spans="1:3">
      <c r="A145" t="s">
        <v>4</v>
      </c>
      <c r="B145">
        <v>6</v>
      </c>
      <c r="C145">
        <v>1800</v>
      </c>
    </row>
    <row r="146" spans="1:3">
      <c r="A146" t="s">
        <v>4</v>
      </c>
      <c r="B146">
        <v>7</v>
      </c>
      <c r="C146">
        <v>1800</v>
      </c>
    </row>
    <row r="147" spans="1:3">
      <c r="A147" t="s">
        <v>4</v>
      </c>
      <c r="B147">
        <v>8</v>
      </c>
      <c r="C147">
        <v>1800</v>
      </c>
    </row>
    <row r="148" spans="1:3">
      <c r="A148" t="s">
        <v>5</v>
      </c>
      <c r="B148">
        <v>1</v>
      </c>
      <c r="C148">
        <v>2600</v>
      </c>
    </row>
    <row r="149" spans="1:3">
      <c r="A149" t="s">
        <v>5</v>
      </c>
      <c r="B149">
        <v>2</v>
      </c>
      <c r="C149">
        <v>2565</v>
      </c>
    </row>
    <row r="150" spans="1:3">
      <c r="A150" t="s">
        <v>5</v>
      </c>
      <c r="B150">
        <v>3</v>
      </c>
      <c r="C150">
        <v>2530</v>
      </c>
    </row>
    <row r="151" spans="1:3">
      <c r="A151" t="s">
        <v>5</v>
      </c>
      <c r="B151">
        <v>4</v>
      </c>
      <c r="C151">
        <v>2465</v>
      </c>
    </row>
    <row r="152" spans="1:3">
      <c r="A152" t="s">
        <v>5</v>
      </c>
      <c r="B152">
        <v>5</v>
      </c>
      <c r="C152">
        <v>2400</v>
      </c>
    </row>
    <row r="153" spans="1:3">
      <c r="A153" t="s">
        <v>5</v>
      </c>
      <c r="B153">
        <v>6</v>
      </c>
      <c r="C153">
        <v>2325</v>
      </c>
    </row>
    <row r="154" spans="1:3">
      <c r="A154" t="s">
        <v>5</v>
      </c>
      <c r="B154">
        <v>7</v>
      </c>
      <c r="C154">
        <v>2250</v>
      </c>
    </row>
    <row r="155" spans="1:3">
      <c r="A155" t="s">
        <v>5</v>
      </c>
      <c r="B155">
        <v>8</v>
      </c>
      <c r="C155">
        <v>2250</v>
      </c>
    </row>
    <row r="156" spans="1:3">
      <c r="A156" t="s">
        <v>157</v>
      </c>
      <c r="B156">
        <v>1</v>
      </c>
      <c r="C156">
        <v>1800</v>
      </c>
    </row>
    <row r="157" spans="1:3">
      <c r="A157" t="s">
        <v>157</v>
      </c>
      <c r="B157">
        <v>2</v>
      </c>
      <c r="C157">
        <v>1800</v>
      </c>
    </row>
    <row r="158" spans="1:3">
      <c r="A158" t="s">
        <v>157</v>
      </c>
      <c r="B158">
        <v>3</v>
      </c>
      <c r="C158">
        <v>1800</v>
      </c>
    </row>
    <row r="159" spans="1:3">
      <c r="A159" t="s">
        <v>157</v>
      </c>
      <c r="B159">
        <v>4</v>
      </c>
      <c r="C159">
        <v>1800</v>
      </c>
    </row>
    <row r="160" spans="1:3">
      <c r="A160" t="s">
        <v>157</v>
      </c>
      <c r="B160">
        <v>5</v>
      </c>
      <c r="C160">
        <v>1800</v>
      </c>
    </row>
    <row r="161" spans="1:14">
      <c r="A161" t="s">
        <v>157</v>
      </c>
      <c r="B161">
        <v>6</v>
      </c>
      <c r="C161">
        <v>1800</v>
      </c>
    </row>
    <row r="162" spans="1:14">
      <c r="A162" t="s">
        <v>157</v>
      </c>
      <c r="B162">
        <v>7</v>
      </c>
      <c r="C162">
        <v>1800</v>
      </c>
    </row>
    <row r="163" spans="1:14">
      <c r="A163" t="s">
        <v>157</v>
      </c>
      <c r="B163">
        <v>8</v>
      </c>
      <c r="C163">
        <v>1800</v>
      </c>
    </row>
    <row r="164" spans="1:14">
      <c r="A164" t="s">
        <v>158</v>
      </c>
      <c r="B164">
        <v>1</v>
      </c>
      <c r="C164">
        <v>3500</v>
      </c>
    </row>
    <row r="165" spans="1:14">
      <c r="A165" t="s">
        <v>158</v>
      </c>
      <c r="B165">
        <v>2</v>
      </c>
      <c r="C165">
        <v>3420</v>
      </c>
    </row>
    <row r="166" spans="1:14">
      <c r="A166" t="s">
        <v>158</v>
      </c>
      <c r="B166">
        <v>3</v>
      </c>
      <c r="C166">
        <v>3340</v>
      </c>
    </row>
    <row r="167" spans="1:14">
      <c r="A167" t="s">
        <v>158</v>
      </c>
      <c r="B167">
        <v>4</v>
      </c>
      <c r="C167">
        <v>3295</v>
      </c>
    </row>
    <row r="168" spans="1:14">
      <c r="A168" t="s">
        <v>158</v>
      </c>
      <c r="B168">
        <v>5</v>
      </c>
      <c r="C168">
        <v>3250</v>
      </c>
      <c r="L168" s="55"/>
    </row>
    <row r="169" spans="1:14">
      <c r="A169" t="s">
        <v>158</v>
      </c>
      <c r="B169">
        <v>6</v>
      </c>
      <c r="C169">
        <v>3200</v>
      </c>
    </row>
    <row r="170" spans="1:14">
      <c r="A170" t="s">
        <v>158</v>
      </c>
      <c r="B170">
        <v>7</v>
      </c>
      <c r="C170">
        <v>3150</v>
      </c>
      <c r="K170" t="s">
        <v>178</v>
      </c>
    </row>
    <row r="171" spans="1:14">
      <c r="A171" t="s">
        <v>158</v>
      </c>
      <c r="B171">
        <v>8</v>
      </c>
      <c r="C171">
        <v>3150</v>
      </c>
      <c r="F171" t="s">
        <v>168</v>
      </c>
      <c r="H171" t="s">
        <v>179</v>
      </c>
      <c r="K171" t="s">
        <v>172</v>
      </c>
      <c r="N171" t="s">
        <v>176</v>
      </c>
    </row>
    <row r="172" spans="1:14">
      <c r="A172" t="s">
        <v>159</v>
      </c>
      <c r="B172">
        <v>1</v>
      </c>
      <c r="C172">
        <v>3550.3969486173651</v>
      </c>
      <c r="D172" t="s">
        <v>166</v>
      </c>
      <c r="F172" s="36">
        <v>3679.4444444444443</v>
      </c>
      <c r="H172">
        <f>C164*I172</f>
        <v>3550.3969486173651</v>
      </c>
      <c r="I172" s="56">
        <v>1.01439912817639</v>
      </c>
      <c r="K172">
        <v>90</v>
      </c>
      <c r="L172">
        <v>99.7</v>
      </c>
    </row>
    <row r="173" spans="1:14">
      <c r="A173" t="s">
        <v>159</v>
      </c>
      <c r="B173">
        <v>2</v>
      </c>
      <c r="C173">
        <v>3469.2450183632536</v>
      </c>
      <c r="D173" t="s">
        <v>166</v>
      </c>
      <c r="F173" s="36">
        <v>3591</v>
      </c>
      <c r="H173">
        <f t="shared" ref="H173:H179" si="2">C165*I173</f>
        <v>3469.2450183632536</v>
      </c>
      <c r="I173" s="56">
        <v>1.01439912817639</v>
      </c>
      <c r="K173">
        <v>1681074</v>
      </c>
      <c r="L173">
        <v>1705280</v>
      </c>
      <c r="M173">
        <v>1.4399128176391997E-2</v>
      </c>
    </row>
    <row r="174" spans="1:14">
      <c r="A174" t="s">
        <v>159</v>
      </c>
      <c r="B174">
        <v>3</v>
      </c>
      <c r="C174">
        <v>3388.0930881091426</v>
      </c>
      <c r="D174" t="s">
        <v>166</v>
      </c>
      <c r="F174" s="36">
        <v>3502.5555555555557</v>
      </c>
      <c r="H174">
        <f t="shared" si="2"/>
        <v>3388.0930881091426</v>
      </c>
      <c r="I174" s="56">
        <v>1.01439912817639</v>
      </c>
      <c r="K174" t="s">
        <v>173</v>
      </c>
    </row>
    <row r="175" spans="1:14">
      <c r="A175" t="s">
        <v>159</v>
      </c>
      <c r="B175">
        <v>4</v>
      </c>
      <c r="C175">
        <v>3342.4451273412051</v>
      </c>
      <c r="D175" t="s">
        <v>166</v>
      </c>
      <c r="F175" s="36">
        <v>3452.8055555555557</v>
      </c>
      <c r="H175">
        <f t="shared" si="2"/>
        <v>3342.4451273412051</v>
      </c>
      <c r="I175" s="56">
        <v>1.01439912817639</v>
      </c>
      <c r="K175">
        <v>90</v>
      </c>
      <c r="L175">
        <v>0.99099999999999999</v>
      </c>
    </row>
    <row r="176" spans="1:14">
      <c r="A176" t="s">
        <v>159</v>
      </c>
      <c r="B176">
        <v>5</v>
      </c>
      <c r="C176">
        <v>3296.7971665732675</v>
      </c>
      <c r="D176" t="s">
        <v>166</v>
      </c>
      <c r="F176" s="36">
        <v>3403.0555555555557</v>
      </c>
      <c r="H176">
        <f t="shared" si="2"/>
        <v>3296.7971665732675</v>
      </c>
      <c r="I176" s="56">
        <v>1.01439912817639</v>
      </c>
      <c r="K176">
        <v>1528404</v>
      </c>
      <c r="L176">
        <v>1549493</v>
      </c>
      <c r="M176">
        <v>1.3798053394259633E-2</v>
      </c>
    </row>
    <row r="177" spans="1:13">
      <c r="A177" t="s">
        <v>159</v>
      </c>
      <c r="B177">
        <v>6</v>
      </c>
      <c r="C177">
        <v>3246.0772101644479</v>
      </c>
      <c r="D177" t="s">
        <v>166</v>
      </c>
      <c r="F177" s="36">
        <v>3347.7777777777778</v>
      </c>
      <c r="H177">
        <f t="shared" si="2"/>
        <v>3246.0772101644479</v>
      </c>
      <c r="I177" s="56">
        <v>1.01439912817639</v>
      </c>
      <c r="K177" t="s">
        <v>174</v>
      </c>
    </row>
    <row r="178" spans="1:13">
      <c r="A178" t="s">
        <v>159</v>
      </c>
      <c r="B178">
        <v>7</v>
      </c>
      <c r="C178">
        <v>3195.3572537556283</v>
      </c>
      <c r="D178" t="s">
        <v>166</v>
      </c>
      <c r="F178" s="36">
        <v>3292.5</v>
      </c>
      <c r="H178">
        <f t="shared" si="2"/>
        <v>3195.3572537556283</v>
      </c>
      <c r="I178" s="56">
        <v>1.01439912817639</v>
      </c>
      <c r="K178">
        <v>90</v>
      </c>
      <c r="L178">
        <v>99.1</v>
      </c>
    </row>
    <row r="179" spans="1:13">
      <c r="A179" t="s">
        <v>159</v>
      </c>
      <c r="B179">
        <v>8</v>
      </c>
      <c r="C179">
        <v>3195.3572537556283</v>
      </c>
      <c r="D179" t="s">
        <v>166</v>
      </c>
      <c r="F179" s="36">
        <v>3292.5</v>
      </c>
      <c r="H179">
        <f t="shared" si="2"/>
        <v>3195.3572537556283</v>
      </c>
      <c r="I179" s="56">
        <v>1.01439912817639</v>
      </c>
      <c r="K179">
        <v>2654</v>
      </c>
      <c r="L179">
        <v>2813</v>
      </c>
      <c r="M179">
        <v>5.9909570459683495E-2</v>
      </c>
    </row>
    <row r="180" spans="1:13">
      <c r="A180" t="s">
        <v>15</v>
      </c>
      <c r="B180">
        <v>1</v>
      </c>
      <c r="C180">
        <v>6000</v>
      </c>
    </row>
    <row r="181" spans="1:13">
      <c r="A181" t="s">
        <v>15</v>
      </c>
      <c r="B181">
        <v>2</v>
      </c>
      <c r="C181">
        <v>6000</v>
      </c>
    </row>
    <row r="182" spans="1:13">
      <c r="A182" t="s">
        <v>15</v>
      </c>
      <c r="B182">
        <v>3</v>
      </c>
      <c r="C182">
        <v>6000</v>
      </c>
    </row>
    <row r="183" spans="1:13">
      <c r="A183" t="s">
        <v>15</v>
      </c>
      <c r="B183">
        <v>4</v>
      </c>
      <c r="C183">
        <v>6000</v>
      </c>
    </row>
    <row r="184" spans="1:13">
      <c r="A184" t="s">
        <v>15</v>
      </c>
      <c r="B184">
        <v>5</v>
      </c>
      <c r="C184">
        <v>6000</v>
      </c>
    </row>
    <row r="185" spans="1:13">
      <c r="A185" t="s">
        <v>15</v>
      </c>
      <c r="B185">
        <v>6</v>
      </c>
      <c r="C185">
        <v>6000</v>
      </c>
    </row>
    <row r="186" spans="1:13">
      <c r="A186" t="s">
        <v>15</v>
      </c>
      <c r="B186">
        <v>7</v>
      </c>
      <c r="C186">
        <v>6000</v>
      </c>
    </row>
    <row r="187" spans="1:13">
      <c r="A187" t="s">
        <v>15</v>
      </c>
      <c r="B187">
        <v>8</v>
      </c>
      <c r="C187">
        <v>6000</v>
      </c>
    </row>
    <row r="188" spans="1:13">
      <c r="A188" t="s">
        <v>22</v>
      </c>
      <c r="B188">
        <v>1</v>
      </c>
      <c r="C188">
        <v>529</v>
      </c>
    </row>
    <row r="189" spans="1:13">
      <c r="A189" t="s">
        <v>22</v>
      </c>
      <c r="B189">
        <v>2</v>
      </c>
      <c r="C189">
        <v>496</v>
      </c>
    </row>
    <row r="190" spans="1:13">
      <c r="A190" t="s">
        <v>22</v>
      </c>
      <c r="B190">
        <v>3</v>
      </c>
      <c r="C190">
        <v>463</v>
      </c>
    </row>
    <row r="191" spans="1:13">
      <c r="A191" t="s">
        <v>22</v>
      </c>
      <c r="B191">
        <v>4</v>
      </c>
      <c r="C191">
        <v>456</v>
      </c>
    </row>
    <row r="192" spans="1:13">
      <c r="A192" t="s">
        <v>22</v>
      </c>
      <c r="B192">
        <v>5</v>
      </c>
      <c r="C192">
        <v>449</v>
      </c>
    </row>
    <row r="193" spans="1:3">
      <c r="A193" t="s">
        <v>22</v>
      </c>
      <c r="B193">
        <v>6</v>
      </c>
      <c r="C193">
        <v>442</v>
      </c>
    </row>
    <row r="194" spans="1:3">
      <c r="A194" t="s">
        <v>22</v>
      </c>
      <c r="B194">
        <v>7</v>
      </c>
      <c r="C194">
        <v>435</v>
      </c>
    </row>
    <row r="195" spans="1:3">
      <c r="A195" t="s">
        <v>22</v>
      </c>
      <c r="B195">
        <v>8</v>
      </c>
      <c r="C195">
        <v>435</v>
      </c>
    </row>
    <row r="196" spans="1:3">
      <c r="A196" t="s">
        <v>23</v>
      </c>
      <c r="B196">
        <v>1</v>
      </c>
      <c r="C196">
        <v>1650</v>
      </c>
    </row>
    <row r="197" spans="1:3">
      <c r="A197" t="s">
        <v>23</v>
      </c>
      <c r="B197">
        <v>2</v>
      </c>
      <c r="C197">
        <v>1632.5</v>
      </c>
    </row>
    <row r="198" spans="1:3">
      <c r="A198" t="s">
        <v>23</v>
      </c>
      <c r="B198">
        <v>3</v>
      </c>
      <c r="C198">
        <v>1615</v>
      </c>
    </row>
    <row r="199" spans="1:3">
      <c r="A199" t="s">
        <v>23</v>
      </c>
      <c r="B199">
        <v>4</v>
      </c>
      <c r="C199">
        <v>1611.5</v>
      </c>
    </row>
    <row r="200" spans="1:3">
      <c r="A200" t="s">
        <v>23</v>
      </c>
      <c r="B200">
        <v>5</v>
      </c>
      <c r="C200">
        <v>1608</v>
      </c>
    </row>
    <row r="201" spans="1:3">
      <c r="A201" t="s">
        <v>23</v>
      </c>
      <c r="B201">
        <v>6</v>
      </c>
      <c r="C201">
        <v>1604</v>
      </c>
    </row>
    <row r="202" spans="1:3">
      <c r="A202" t="s">
        <v>23</v>
      </c>
      <c r="B202">
        <v>7</v>
      </c>
      <c r="C202">
        <v>1600</v>
      </c>
    </row>
    <row r="203" spans="1:3">
      <c r="A203" t="s">
        <v>23</v>
      </c>
      <c r="B203">
        <v>8</v>
      </c>
      <c r="C203">
        <v>1600</v>
      </c>
    </row>
    <row r="204" spans="1:3">
      <c r="A204" t="s">
        <v>16</v>
      </c>
      <c r="B204">
        <v>1</v>
      </c>
      <c r="C204">
        <v>4270</v>
      </c>
    </row>
    <row r="205" spans="1:3">
      <c r="A205" t="s">
        <v>16</v>
      </c>
      <c r="B205">
        <v>2</v>
      </c>
      <c r="C205">
        <v>3467</v>
      </c>
    </row>
    <row r="206" spans="1:3">
      <c r="A206" t="s">
        <v>16</v>
      </c>
      <c r="B206">
        <v>3</v>
      </c>
      <c r="C206">
        <v>2664</v>
      </c>
    </row>
    <row r="207" spans="1:3">
      <c r="A207" t="s">
        <v>16</v>
      </c>
      <c r="B207">
        <v>4</v>
      </c>
      <c r="C207">
        <v>2491.5</v>
      </c>
    </row>
    <row r="208" spans="1:3">
      <c r="A208" t="s">
        <v>16</v>
      </c>
      <c r="B208">
        <v>5</v>
      </c>
      <c r="C208">
        <v>2319</v>
      </c>
    </row>
    <row r="209" spans="1:3">
      <c r="A209" t="s">
        <v>16</v>
      </c>
      <c r="B209">
        <v>6</v>
      </c>
      <c r="C209">
        <v>2147</v>
      </c>
    </row>
    <row r="210" spans="1:3">
      <c r="A210" t="s">
        <v>16</v>
      </c>
      <c r="B210">
        <v>7</v>
      </c>
      <c r="C210">
        <v>1975</v>
      </c>
    </row>
    <row r="211" spans="1:3">
      <c r="A211" t="s">
        <v>16</v>
      </c>
      <c r="B211">
        <v>8</v>
      </c>
      <c r="C211">
        <v>1975</v>
      </c>
    </row>
    <row r="212" spans="1:3">
      <c r="A212" t="s">
        <v>127</v>
      </c>
      <c r="B212">
        <v>1</v>
      </c>
      <c r="C212">
        <v>4244.1666666666661</v>
      </c>
    </row>
    <row r="213" spans="1:3">
      <c r="A213" t="s">
        <v>127</v>
      </c>
      <c r="B213">
        <v>2</v>
      </c>
      <c r="C213">
        <v>3472.5</v>
      </c>
    </row>
    <row r="214" spans="1:3">
      <c r="A214" t="s">
        <v>127</v>
      </c>
      <c r="B214">
        <v>3</v>
      </c>
      <c r="C214">
        <v>2539.52</v>
      </c>
    </row>
    <row r="215" spans="1:3">
      <c r="A215" t="s">
        <v>127</v>
      </c>
      <c r="B215">
        <v>4</v>
      </c>
      <c r="C215">
        <v>2503.1111111111113</v>
      </c>
    </row>
    <row r="216" spans="1:3">
      <c r="A216" t="s">
        <v>127</v>
      </c>
      <c r="B216">
        <v>5</v>
      </c>
      <c r="C216">
        <v>2314.7999999999997</v>
      </c>
    </row>
    <row r="217" spans="1:3">
      <c r="A217" t="s">
        <v>127</v>
      </c>
      <c r="B217">
        <v>6</v>
      </c>
      <c r="C217">
        <v>2284.3421052631579</v>
      </c>
    </row>
    <row r="218" spans="1:3">
      <c r="A218" t="s">
        <v>127</v>
      </c>
      <c r="B218">
        <v>7</v>
      </c>
      <c r="C218">
        <v>2239.3421052631579</v>
      </c>
    </row>
    <row r="219" spans="1:3">
      <c r="A219" t="s">
        <v>127</v>
      </c>
      <c r="B219">
        <v>8</v>
      </c>
      <c r="C219">
        <v>2239.3421052631579</v>
      </c>
    </row>
    <row r="220" spans="1:3">
      <c r="A220" t="s">
        <v>126</v>
      </c>
      <c r="B220">
        <v>1</v>
      </c>
      <c r="C220">
        <v>1976</v>
      </c>
    </row>
    <row r="221" spans="1:3">
      <c r="A221" t="s">
        <v>126</v>
      </c>
      <c r="B221">
        <v>2</v>
      </c>
      <c r="C221">
        <v>1925</v>
      </c>
    </row>
    <row r="222" spans="1:3">
      <c r="A222" t="s">
        <v>126</v>
      </c>
      <c r="B222">
        <v>3</v>
      </c>
      <c r="C222">
        <v>1874</v>
      </c>
    </row>
    <row r="223" spans="1:3">
      <c r="A223" t="s">
        <v>126</v>
      </c>
      <c r="B223">
        <v>4</v>
      </c>
      <c r="C223">
        <v>1847</v>
      </c>
    </row>
    <row r="224" spans="1:3">
      <c r="A224" t="s">
        <v>126</v>
      </c>
      <c r="B224">
        <v>5</v>
      </c>
      <c r="C224">
        <v>1820</v>
      </c>
    </row>
    <row r="225" spans="1:3">
      <c r="A225" t="s">
        <v>126</v>
      </c>
      <c r="B225">
        <v>6</v>
      </c>
      <c r="C225">
        <v>1792.5</v>
      </c>
    </row>
    <row r="226" spans="1:3">
      <c r="A226" t="s">
        <v>126</v>
      </c>
      <c r="B226">
        <v>7</v>
      </c>
      <c r="C226">
        <v>1765</v>
      </c>
    </row>
    <row r="227" spans="1:3">
      <c r="A227" t="s">
        <v>126</v>
      </c>
      <c r="B227">
        <v>8</v>
      </c>
      <c r="C227">
        <v>1765</v>
      </c>
    </row>
    <row r="228" spans="1:3">
      <c r="A228" t="s">
        <v>21</v>
      </c>
      <c r="B228">
        <v>1</v>
      </c>
      <c r="C228">
        <v>1050</v>
      </c>
    </row>
    <row r="229" spans="1:3">
      <c r="A229" t="s">
        <v>21</v>
      </c>
      <c r="B229">
        <v>2</v>
      </c>
      <c r="C229">
        <v>1025</v>
      </c>
    </row>
    <row r="230" spans="1:3">
      <c r="A230" t="s">
        <v>21</v>
      </c>
      <c r="B230">
        <v>3</v>
      </c>
      <c r="C230">
        <v>1000</v>
      </c>
    </row>
    <row r="231" spans="1:3">
      <c r="A231" t="s">
        <v>21</v>
      </c>
      <c r="B231">
        <v>4</v>
      </c>
      <c r="C231">
        <v>975</v>
      </c>
    </row>
    <row r="232" spans="1:3">
      <c r="A232" t="s">
        <v>21</v>
      </c>
      <c r="B232">
        <v>5</v>
      </c>
      <c r="C232">
        <v>950</v>
      </c>
    </row>
    <row r="233" spans="1:3">
      <c r="A233" t="s">
        <v>21</v>
      </c>
      <c r="B233">
        <v>6</v>
      </c>
      <c r="C233">
        <v>937.5</v>
      </c>
    </row>
    <row r="234" spans="1:3">
      <c r="A234" t="s">
        <v>21</v>
      </c>
      <c r="B234">
        <v>7</v>
      </c>
      <c r="C234">
        <v>925</v>
      </c>
    </row>
    <row r="235" spans="1:3">
      <c r="A235" t="s">
        <v>21</v>
      </c>
      <c r="B235">
        <v>8</v>
      </c>
      <c r="C235">
        <v>925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3"/>
  <sheetViews>
    <sheetView zoomScaleNormal="100" workbookViewId="0">
      <selection activeCell="H299" sqref="H299"/>
    </sheetView>
  </sheetViews>
  <sheetFormatPr defaultColWidth="10.5703125" defaultRowHeight="15"/>
  <cols>
    <col min="1" max="1" width="12.28515625" customWidth="1"/>
    <col min="2" max="2" width="21.28515625" bestFit="1" customWidth="1"/>
    <col min="3" max="3" width="12.28515625" customWidth="1"/>
    <col min="4" max="4" width="27.7109375" customWidth="1"/>
    <col min="8" max="8" width="14.140625" customWidth="1"/>
  </cols>
  <sheetData>
    <row r="1" spans="1:4">
      <c r="A1" t="s">
        <v>88</v>
      </c>
    </row>
    <row r="2" spans="1:4">
      <c r="A2" t="s">
        <v>89</v>
      </c>
    </row>
    <row r="3" spans="1:4">
      <c r="A3" t="s">
        <v>42</v>
      </c>
      <c r="B3" t="s">
        <v>1</v>
      </c>
      <c r="C3" t="s">
        <v>2</v>
      </c>
      <c r="D3" t="s">
        <v>90</v>
      </c>
    </row>
    <row r="4" spans="1:4">
      <c r="A4" t="s">
        <v>44</v>
      </c>
      <c r="B4" t="s">
        <v>91</v>
      </c>
      <c r="C4">
        <v>1</v>
      </c>
      <c r="D4">
        <v>0</v>
      </c>
    </row>
    <row r="5" spans="1:4">
      <c r="A5" t="s">
        <v>45</v>
      </c>
      <c r="B5" t="s">
        <v>91</v>
      </c>
      <c r="C5">
        <v>1</v>
      </c>
      <c r="D5">
        <v>0</v>
      </c>
    </row>
    <row r="6" spans="1:4">
      <c r="A6" t="s">
        <v>46</v>
      </c>
      <c r="B6" t="s">
        <v>91</v>
      </c>
      <c r="C6">
        <v>1</v>
      </c>
      <c r="D6">
        <v>0</v>
      </c>
    </row>
    <row r="7" spans="1:4">
      <c r="A7" t="s">
        <v>47</v>
      </c>
      <c r="B7" t="s">
        <v>91</v>
      </c>
      <c r="C7">
        <v>1</v>
      </c>
      <c r="D7">
        <v>0</v>
      </c>
    </row>
    <row r="8" spans="1:4">
      <c r="A8" t="s">
        <v>48</v>
      </c>
      <c r="B8" t="s">
        <v>91</v>
      </c>
      <c r="C8">
        <v>1</v>
      </c>
      <c r="D8">
        <v>0</v>
      </c>
    </row>
    <row r="9" spans="1:4">
      <c r="A9" t="s">
        <v>49</v>
      </c>
      <c r="B9" t="s">
        <v>91</v>
      </c>
      <c r="C9">
        <v>1</v>
      </c>
      <c r="D9">
        <v>0</v>
      </c>
    </row>
    <row r="10" spans="1:4">
      <c r="A10" t="s">
        <v>50</v>
      </c>
      <c r="B10" t="s">
        <v>91</v>
      </c>
      <c r="C10">
        <v>1</v>
      </c>
      <c r="D10">
        <v>0</v>
      </c>
    </row>
    <row r="11" spans="1:4">
      <c r="A11" t="s">
        <v>51</v>
      </c>
      <c r="B11" t="s">
        <v>91</v>
      </c>
      <c r="C11">
        <v>1</v>
      </c>
      <c r="D11">
        <v>0</v>
      </c>
    </row>
    <row r="12" spans="1:4">
      <c r="A12" t="s">
        <v>52</v>
      </c>
      <c r="B12" t="s">
        <v>91</v>
      </c>
      <c r="C12">
        <v>1</v>
      </c>
      <c r="D12">
        <v>0</v>
      </c>
    </row>
    <row r="13" spans="1:4">
      <c r="A13" t="s">
        <v>53</v>
      </c>
      <c r="B13" t="s">
        <v>91</v>
      </c>
      <c r="C13">
        <v>1</v>
      </c>
      <c r="D13">
        <v>0</v>
      </c>
    </row>
    <row r="14" spans="1:4">
      <c r="A14" t="s">
        <v>54</v>
      </c>
      <c r="B14" t="s">
        <v>91</v>
      </c>
      <c r="C14">
        <v>1</v>
      </c>
      <c r="D14">
        <v>0</v>
      </c>
    </row>
    <row r="15" spans="1:4">
      <c r="A15" t="s">
        <v>55</v>
      </c>
      <c r="B15" t="s">
        <v>91</v>
      </c>
      <c r="C15">
        <v>1</v>
      </c>
      <c r="D15">
        <v>0</v>
      </c>
    </row>
    <row r="16" spans="1:4">
      <c r="A16" t="s">
        <v>56</v>
      </c>
      <c r="B16" t="s">
        <v>91</v>
      </c>
      <c r="C16">
        <v>1</v>
      </c>
      <c r="D16">
        <v>0</v>
      </c>
    </row>
    <row r="17" spans="1:4">
      <c r="A17" t="s">
        <v>57</v>
      </c>
      <c r="B17" t="s">
        <v>91</v>
      </c>
      <c r="C17">
        <v>1</v>
      </c>
      <c r="D17">
        <v>0</v>
      </c>
    </row>
    <row r="18" spans="1:4">
      <c r="A18" t="s">
        <v>58</v>
      </c>
      <c r="B18" t="s">
        <v>91</v>
      </c>
      <c r="C18">
        <v>1</v>
      </c>
      <c r="D18">
        <v>0</v>
      </c>
    </row>
    <row r="19" spans="1:4">
      <c r="A19" t="s">
        <v>59</v>
      </c>
      <c r="B19" t="s">
        <v>91</v>
      </c>
      <c r="C19">
        <v>1</v>
      </c>
      <c r="D19">
        <v>0</v>
      </c>
    </row>
    <row r="20" spans="1:4">
      <c r="A20" t="s">
        <v>60</v>
      </c>
      <c r="B20" t="s">
        <v>91</v>
      </c>
      <c r="C20">
        <v>1</v>
      </c>
      <c r="D20">
        <v>0</v>
      </c>
    </row>
    <row r="21" spans="1:4">
      <c r="A21" t="s">
        <v>61</v>
      </c>
      <c r="B21" t="s">
        <v>91</v>
      </c>
      <c r="C21">
        <v>1</v>
      </c>
      <c r="D21">
        <v>0</v>
      </c>
    </row>
    <row r="22" spans="1:4">
      <c r="A22" t="s">
        <v>62</v>
      </c>
      <c r="B22" t="s">
        <v>91</v>
      </c>
      <c r="C22">
        <v>1</v>
      </c>
      <c r="D22">
        <v>0</v>
      </c>
    </row>
    <row r="23" spans="1:4">
      <c r="A23" t="s">
        <v>63</v>
      </c>
      <c r="B23" t="s">
        <v>91</v>
      </c>
      <c r="C23">
        <v>1</v>
      </c>
      <c r="D23">
        <v>0</v>
      </c>
    </row>
    <row r="24" spans="1:4">
      <c r="A24" t="s">
        <v>64</v>
      </c>
      <c r="B24" t="s">
        <v>91</v>
      </c>
      <c r="C24">
        <v>1</v>
      </c>
      <c r="D24">
        <v>0</v>
      </c>
    </row>
    <row r="25" spans="1:4">
      <c r="A25" t="s">
        <v>65</v>
      </c>
      <c r="B25" t="s">
        <v>91</v>
      </c>
      <c r="C25">
        <v>1</v>
      </c>
      <c r="D25">
        <v>0</v>
      </c>
    </row>
    <row r="26" spans="1:4">
      <c r="A26" t="s">
        <v>66</v>
      </c>
      <c r="B26" t="s">
        <v>91</v>
      </c>
      <c r="C26">
        <v>1</v>
      </c>
      <c r="D26">
        <v>0</v>
      </c>
    </row>
    <row r="27" spans="1:4">
      <c r="A27" t="s">
        <v>74</v>
      </c>
      <c r="B27" t="s">
        <v>91</v>
      </c>
      <c r="C27">
        <v>1</v>
      </c>
      <c r="D27">
        <v>0</v>
      </c>
    </row>
    <row r="28" spans="1:4">
      <c r="A28" t="s">
        <v>75</v>
      </c>
      <c r="B28" t="s">
        <v>91</v>
      </c>
      <c r="C28">
        <v>1</v>
      </c>
      <c r="D28">
        <v>0</v>
      </c>
    </row>
    <row r="29" spans="1:4">
      <c r="A29" t="s">
        <v>76</v>
      </c>
      <c r="B29" t="s">
        <v>91</v>
      </c>
      <c r="C29">
        <v>1</v>
      </c>
      <c r="D29">
        <v>0</v>
      </c>
    </row>
    <row r="30" spans="1:4">
      <c r="A30" t="s">
        <v>77</v>
      </c>
      <c r="B30" t="s">
        <v>91</v>
      </c>
      <c r="C30">
        <v>1</v>
      </c>
      <c r="D30">
        <v>0</v>
      </c>
    </row>
    <row r="31" spans="1:4">
      <c r="A31" t="s">
        <v>78</v>
      </c>
      <c r="B31" t="s">
        <v>91</v>
      </c>
      <c r="C31">
        <v>1</v>
      </c>
      <c r="D31">
        <v>0</v>
      </c>
    </row>
    <row r="32" spans="1:4">
      <c r="A32" t="s">
        <v>67</v>
      </c>
      <c r="B32" t="s">
        <v>91</v>
      </c>
      <c r="C32">
        <v>1</v>
      </c>
      <c r="D32">
        <v>0</v>
      </c>
    </row>
    <row r="33" spans="1:4">
      <c r="A33" t="s">
        <v>68</v>
      </c>
      <c r="B33" t="s">
        <v>91</v>
      </c>
      <c r="C33">
        <v>1</v>
      </c>
      <c r="D33">
        <v>0</v>
      </c>
    </row>
    <row r="34" spans="1:4">
      <c r="A34" t="s">
        <v>69</v>
      </c>
      <c r="B34" t="s">
        <v>91</v>
      </c>
      <c r="C34">
        <v>1</v>
      </c>
      <c r="D34">
        <v>0</v>
      </c>
    </row>
    <row r="35" spans="1:4">
      <c r="A35" t="s">
        <v>70</v>
      </c>
      <c r="B35" t="s">
        <v>91</v>
      </c>
      <c r="C35">
        <v>1</v>
      </c>
      <c r="D35">
        <v>0</v>
      </c>
    </row>
    <row r="36" spans="1:4">
      <c r="A36" t="s">
        <v>71</v>
      </c>
      <c r="B36" t="s">
        <v>91</v>
      </c>
      <c r="C36">
        <v>1</v>
      </c>
      <c r="D36">
        <v>0</v>
      </c>
    </row>
    <row r="37" spans="1:4">
      <c r="A37" t="s">
        <v>72</v>
      </c>
      <c r="B37" t="s">
        <v>91</v>
      </c>
      <c r="C37">
        <v>1</v>
      </c>
      <c r="D37">
        <v>0</v>
      </c>
    </row>
    <row r="38" spans="1:4">
      <c r="A38" t="s">
        <v>73</v>
      </c>
      <c r="B38" t="s">
        <v>91</v>
      </c>
      <c r="C38">
        <v>1</v>
      </c>
      <c r="D38">
        <v>0</v>
      </c>
    </row>
    <row r="39" spans="1:4">
      <c r="A39" t="s">
        <v>44</v>
      </c>
      <c r="B39" t="s">
        <v>91</v>
      </c>
      <c r="C39">
        <v>2</v>
      </c>
      <c r="D39">
        <v>0</v>
      </c>
    </row>
    <row r="40" spans="1:4">
      <c r="A40" t="s">
        <v>45</v>
      </c>
      <c r="B40" t="s">
        <v>91</v>
      </c>
      <c r="C40">
        <v>2</v>
      </c>
      <c r="D40">
        <v>0</v>
      </c>
    </row>
    <row r="41" spans="1:4">
      <c r="A41" t="s">
        <v>46</v>
      </c>
      <c r="B41" t="s">
        <v>91</v>
      </c>
      <c r="C41">
        <v>2</v>
      </c>
      <c r="D41">
        <v>0</v>
      </c>
    </row>
    <row r="42" spans="1:4">
      <c r="A42" t="s">
        <v>47</v>
      </c>
      <c r="B42" t="s">
        <v>91</v>
      </c>
      <c r="C42">
        <v>2</v>
      </c>
      <c r="D42">
        <v>0</v>
      </c>
    </row>
    <row r="43" spans="1:4">
      <c r="A43" t="s">
        <v>48</v>
      </c>
      <c r="B43" t="s">
        <v>91</v>
      </c>
      <c r="C43">
        <v>2</v>
      </c>
      <c r="D43">
        <v>0</v>
      </c>
    </row>
    <row r="44" spans="1:4">
      <c r="A44" t="s">
        <v>49</v>
      </c>
      <c r="B44" t="s">
        <v>91</v>
      </c>
      <c r="C44">
        <v>2</v>
      </c>
      <c r="D44">
        <v>0</v>
      </c>
    </row>
    <row r="45" spans="1:4">
      <c r="A45" t="s">
        <v>50</v>
      </c>
      <c r="B45" t="s">
        <v>91</v>
      </c>
      <c r="C45">
        <v>2</v>
      </c>
      <c r="D45">
        <v>0</v>
      </c>
    </row>
    <row r="46" spans="1:4">
      <c r="A46" t="s">
        <v>51</v>
      </c>
      <c r="B46" t="s">
        <v>91</v>
      </c>
      <c r="C46">
        <v>2</v>
      </c>
      <c r="D46">
        <v>0</v>
      </c>
    </row>
    <row r="47" spans="1:4">
      <c r="A47" t="s">
        <v>52</v>
      </c>
      <c r="B47" t="s">
        <v>91</v>
      </c>
      <c r="C47">
        <v>2</v>
      </c>
      <c r="D47">
        <v>0</v>
      </c>
    </row>
    <row r="48" spans="1:4">
      <c r="A48" t="s">
        <v>53</v>
      </c>
      <c r="B48" t="s">
        <v>91</v>
      </c>
      <c r="C48">
        <v>2</v>
      </c>
      <c r="D48">
        <v>0</v>
      </c>
    </row>
    <row r="49" spans="1:4">
      <c r="A49" t="s">
        <v>54</v>
      </c>
      <c r="B49" t="s">
        <v>91</v>
      </c>
      <c r="C49">
        <v>2</v>
      </c>
      <c r="D49">
        <v>0</v>
      </c>
    </row>
    <row r="50" spans="1:4">
      <c r="A50" t="s">
        <v>55</v>
      </c>
      <c r="B50" t="s">
        <v>91</v>
      </c>
      <c r="C50">
        <v>2</v>
      </c>
      <c r="D50">
        <v>0</v>
      </c>
    </row>
    <row r="51" spans="1:4">
      <c r="A51" t="s">
        <v>56</v>
      </c>
      <c r="B51" t="s">
        <v>91</v>
      </c>
      <c r="C51">
        <v>2</v>
      </c>
      <c r="D51">
        <v>0</v>
      </c>
    </row>
    <row r="52" spans="1:4">
      <c r="A52" t="s">
        <v>57</v>
      </c>
      <c r="B52" t="s">
        <v>91</v>
      </c>
      <c r="C52">
        <v>2</v>
      </c>
      <c r="D52">
        <v>0</v>
      </c>
    </row>
    <row r="53" spans="1:4">
      <c r="A53" t="s">
        <v>58</v>
      </c>
      <c r="B53" t="s">
        <v>91</v>
      </c>
      <c r="C53">
        <v>2</v>
      </c>
      <c r="D53">
        <v>0</v>
      </c>
    </row>
    <row r="54" spans="1:4">
      <c r="A54" t="s">
        <v>59</v>
      </c>
      <c r="B54" t="s">
        <v>91</v>
      </c>
      <c r="C54">
        <v>2</v>
      </c>
      <c r="D54">
        <v>0</v>
      </c>
    </row>
    <row r="55" spans="1:4">
      <c r="A55" t="s">
        <v>60</v>
      </c>
      <c r="B55" t="s">
        <v>91</v>
      </c>
      <c r="C55">
        <v>2</v>
      </c>
      <c r="D55">
        <v>0</v>
      </c>
    </row>
    <row r="56" spans="1:4">
      <c r="A56" t="s">
        <v>61</v>
      </c>
      <c r="B56" t="s">
        <v>91</v>
      </c>
      <c r="C56">
        <v>2</v>
      </c>
      <c r="D56">
        <v>0</v>
      </c>
    </row>
    <row r="57" spans="1:4">
      <c r="A57" t="s">
        <v>62</v>
      </c>
      <c r="B57" t="s">
        <v>91</v>
      </c>
      <c r="C57">
        <v>2</v>
      </c>
      <c r="D57">
        <v>0</v>
      </c>
    </row>
    <row r="58" spans="1:4">
      <c r="A58" t="s">
        <v>63</v>
      </c>
      <c r="B58" t="s">
        <v>91</v>
      </c>
      <c r="C58">
        <v>2</v>
      </c>
      <c r="D58">
        <v>0</v>
      </c>
    </row>
    <row r="59" spans="1:4">
      <c r="A59" t="s">
        <v>64</v>
      </c>
      <c r="B59" t="s">
        <v>91</v>
      </c>
      <c r="C59">
        <v>2</v>
      </c>
      <c r="D59">
        <v>0</v>
      </c>
    </row>
    <row r="60" spans="1:4">
      <c r="A60" t="s">
        <v>65</v>
      </c>
      <c r="B60" t="s">
        <v>91</v>
      </c>
      <c r="C60">
        <v>2</v>
      </c>
      <c r="D60">
        <v>0</v>
      </c>
    </row>
    <row r="61" spans="1:4">
      <c r="A61" t="s">
        <v>66</v>
      </c>
      <c r="B61" t="s">
        <v>91</v>
      </c>
      <c r="C61">
        <v>2</v>
      </c>
      <c r="D61">
        <v>0</v>
      </c>
    </row>
    <row r="62" spans="1:4">
      <c r="A62" t="s">
        <v>74</v>
      </c>
      <c r="B62" t="s">
        <v>91</v>
      </c>
      <c r="C62">
        <v>2</v>
      </c>
      <c r="D62">
        <v>0</v>
      </c>
    </row>
    <row r="63" spans="1:4">
      <c r="A63" t="s">
        <v>75</v>
      </c>
      <c r="B63" t="s">
        <v>91</v>
      </c>
      <c r="C63">
        <v>2</v>
      </c>
      <c r="D63">
        <v>0</v>
      </c>
    </row>
    <row r="64" spans="1:4">
      <c r="A64" t="s">
        <v>76</v>
      </c>
      <c r="B64" t="s">
        <v>91</v>
      </c>
      <c r="C64">
        <v>2</v>
      </c>
      <c r="D64">
        <v>0</v>
      </c>
    </row>
    <row r="65" spans="1:4">
      <c r="A65" t="s">
        <v>77</v>
      </c>
      <c r="B65" t="s">
        <v>91</v>
      </c>
      <c r="C65">
        <v>2</v>
      </c>
      <c r="D65">
        <v>0</v>
      </c>
    </row>
    <row r="66" spans="1:4">
      <c r="A66" t="s">
        <v>78</v>
      </c>
      <c r="B66" t="s">
        <v>91</v>
      </c>
      <c r="C66">
        <v>2</v>
      </c>
      <c r="D66">
        <v>0</v>
      </c>
    </row>
    <row r="67" spans="1:4">
      <c r="A67" t="s">
        <v>67</v>
      </c>
      <c r="B67" t="s">
        <v>91</v>
      </c>
      <c r="C67">
        <v>2</v>
      </c>
      <c r="D67">
        <v>0</v>
      </c>
    </row>
    <row r="68" spans="1:4">
      <c r="A68" t="s">
        <v>68</v>
      </c>
      <c r="B68" t="s">
        <v>91</v>
      </c>
      <c r="C68">
        <v>2</v>
      </c>
      <c r="D68">
        <v>0</v>
      </c>
    </row>
    <row r="69" spans="1:4">
      <c r="A69" t="s">
        <v>69</v>
      </c>
      <c r="B69" t="s">
        <v>91</v>
      </c>
      <c r="C69">
        <v>2</v>
      </c>
      <c r="D69">
        <v>0</v>
      </c>
    </row>
    <row r="70" spans="1:4">
      <c r="A70" t="s">
        <v>70</v>
      </c>
      <c r="B70" t="s">
        <v>91</v>
      </c>
      <c r="C70">
        <v>2</v>
      </c>
      <c r="D70">
        <v>0</v>
      </c>
    </row>
    <row r="71" spans="1:4">
      <c r="A71" t="s">
        <v>71</v>
      </c>
      <c r="B71" t="s">
        <v>91</v>
      </c>
      <c r="C71">
        <v>2</v>
      </c>
      <c r="D71">
        <v>0</v>
      </c>
    </row>
    <row r="72" spans="1:4">
      <c r="A72" t="s">
        <v>72</v>
      </c>
      <c r="B72" t="s">
        <v>91</v>
      </c>
      <c r="C72">
        <v>2</v>
      </c>
      <c r="D72">
        <v>0</v>
      </c>
    </row>
    <row r="73" spans="1:4">
      <c r="A73" t="s">
        <v>73</v>
      </c>
      <c r="B73" t="s">
        <v>91</v>
      </c>
      <c r="C73">
        <v>2</v>
      </c>
      <c r="D73">
        <v>0</v>
      </c>
    </row>
    <row r="74" spans="1:4">
      <c r="A74" t="s">
        <v>44</v>
      </c>
      <c r="B74" t="s">
        <v>91</v>
      </c>
      <c r="C74">
        <v>3</v>
      </c>
      <c r="D74">
        <v>0</v>
      </c>
    </row>
    <row r="75" spans="1:4">
      <c r="A75" t="s">
        <v>45</v>
      </c>
      <c r="B75" t="s">
        <v>91</v>
      </c>
      <c r="C75">
        <v>3</v>
      </c>
      <c r="D75">
        <v>0</v>
      </c>
    </row>
    <row r="76" spans="1:4">
      <c r="A76" t="s">
        <v>46</v>
      </c>
      <c r="B76" t="s">
        <v>91</v>
      </c>
      <c r="C76">
        <v>3</v>
      </c>
      <c r="D76">
        <v>0</v>
      </c>
    </row>
    <row r="77" spans="1:4">
      <c r="A77" t="s">
        <v>47</v>
      </c>
      <c r="B77" t="s">
        <v>91</v>
      </c>
      <c r="C77">
        <v>3</v>
      </c>
      <c r="D77">
        <v>0</v>
      </c>
    </row>
    <row r="78" spans="1:4">
      <c r="A78" t="s">
        <v>48</v>
      </c>
      <c r="B78" t="s">
        <v>91</v>
      </c>
      <c r="C78">
        <v>3</v>
      </c>
      <c r="D78">
        <v>0</v>
      </c>
    </row>
    <row r="79" spans="1:4">
      <c r="A79" t="s">
        <v>49</v>
      </c>
      <c r="B79" t="s">
        <v>91</v>
      </c>
      <c r="C79">
        <v>3</v>
      </c>
      <c r="D79">
        <v>0</v>
      </c>
    </row>
    <row r="80" spans="1:4">
      <c r="A80" t="s">
        <v>50</v>
      </c>
      <c r="B80" t="s">
        <v>91</v>
      </c>
      <c r="C80">
        <v>3</v>
      </c>
      <c r="D80">
        <v>0</v>
      </c>
    </row>
    <row r="81" spans="1:4">
      <c r="A81" t="s">
        <v>51</v>
      </c>
      <c r="B81" t="s">
        <v>91</v>
      </c>
      <c r="C81">
        <v>3</v>
      </c>
      <c r="D81">
        <v>0</v>
      </c>
    </row>
    <row r="82" spans="1:4">
      <c r="A82" t="s">
        <v>52</v>
      </c>
      <c r="B82" t="s">
        <v>91</v>
      </c>
      <c r="C82">
        <v>3</v>
      </c>
      <c r="D82">
        <v>0</v>
      </c>
    </row>
    <row r="83" spans="1:4">
      <c r="A83" t="s">
        <v>53</v>
      </c>
      <c r="B83" t="s">
        <v>91</v>
      </c>
      <c r="C83">
        <v>3</v>
      </c>
      <c r="D83">
        <v>0</v>
      </c>
    </row>
    <row r="84" spans="1:4">
      <c r="A84" t="s">
        <v>54</v>
      </c>
      <c r="B84" t="s">
        <v>91</v>
      </c>
      <c r="C84">
        <v>3</v>
      </c>
      <c r="D84">
        <v>0</v>
      </c>
    </row>
    <row r="85" spans="1:4">
      <c r="A85" t="s">
        <v>55</v>
      </c>
      <c r="B85" t="s">
        <v>91</v>
      </c>
      <c r="C85">
        <v>3</v>
      </c>
      <c r="D85">
        <v>0</v>
      </c>
    </row>
    <row r="86" spans="1:4">
      <c r="A86" t="s">
        <v>56</v>
      </c>
      <c r="B86" t="s">
        <v>91</v>
      </c>
      <c r="C86">
        <v>3</v>
      </c>
      <c r="D86">
        <v>0</v>
      </c>
    </row>
    <row r="87" spans="1:4">
      <c r="A87" t="s">
        <v>57</v>
      </c>
      <c r="B87" t="s">
        <v>91</v>
      </c>
      <c r="C87">
        <v>3</v>
      </c>
      <c r="D87">
        <v>0</v>
      </c>
    </row>
    <row r="88" spans="1:4">
      <c r="A88" t="s">
        <v>58</v>
      </c>
      <c r="B88" t="s">
        <v>91</v>
      </c>
      <c r="C88">
        <v>3</v>
      </c>
      <c r="D88">
        <v>0</v>
      </c>
    </row>
    <row r="89" spans="1:4">
      <c r="A89" t="s">
        <v>59</v>
      </c>
      <c r="B89" t="s">
        <v>91</v>
      </c>
      <c r="C89">
        <v>3</v>
      </c>
      <c r="D89">
        <v>0</v>
      </c>
    </row>
    <row r="90" spans="1:4">
      <c r="A90" t="s">
        <v>60</v>
      </c>
      <c r="B90" t="s">
        <v>91</v>
      </c>
      <c r="C90">
        <v>3</v>
      </c>
      <c r="D90">
        <v>0</v>
      </c>
    </row>
    <row r="91" spans="1:4">
      <c r="A91" t="s">
        <v>61</v>
      </c>
      <c r="B91" t="s">
        <v>91</v>
      </c>
      <c r="C91">
        <v>3</v>
      </c>
      <c r="D91">
        <v>0</v>
      </c>
    </row>
    <row r="92" spans="1:4">
      <c r="A92" t="s">
        <v>62</v>
      </c>
      <c r="B92" t="s">
        <v>91</v>
      </c>
      <c r="C92">
        <v>3</v>
      </c>
      <c r="D92">
        <v>0</v>
      </c>
    </row>
    <row r="93" spans="1:4">
      <c r="A93" t="s">
        <v>63</v>
      </c>
      <c r="B93" t="s">
        <v>91</v>
      </c>
      <c r="C93">
        <v>3</v>
      </c>
      <c r="D93">
        <v>0</v>
      </c>
    </row>
    <row r="94" spans="1:4">
      <c r="A94" t="s">
        <v>64</v>
      </c>
      <c r="B94" t="s">
        <v>91</v>
      </c>
      <c r="C94">
        <v>3</v>
      </c>
      <c r="D94">
        <v>0</v>
      </c>
    </row>
    <row r="95" spans="1:4">
      <c r="A95" t="s">
        <v>65</v>
      </c>
      <c r="B95" t="s">
        <v>91</v>
      </c>
      <c r="C95">
        <v>3</v>
      </c>
      <c r="D95">
        <v>0</v>
      </c>
    </row>
    <row r="96" spans="1:4">
      <c r="A96" t="s">
        <v>66</v>
      </c>
      <c r="B96" t="s">
        <v>91</v>
      </c>
      <c r="C96">
        <v>3</v>
      </c>
      <c r="D96">
        <v>0</v>
      </c>
    </row>
    <row r="97" spans="1:4">
      <c r="A97" t="s">
        <v>74</v>
      </c>
      <c r="B97" t="s">
        <v>91</v>
      </c>
      <c r="C97">
        <v>3</v>
      </c>
      <c r="D97">
        <v>0</v>
      </c>
    </row>
    <row r="98" spans="1:4">
      <c r="A98" t="s">
        <v>75</v>
      </c>
      <c r="B98" t="s">
        <v>91</v>
      </c>
      <c r="C98">
        <v>3</v>
      </c>
      <c r="D98">
        <v>0</v>
      </c>
    </row>
    <row r="99" spans="1:4">
      <c r="A99" t="s">
        <v>76</v>
      </c>
      <c r="B99" t="s">
        <v>91</v>
      </c>
      <c r="C99">
        <v>3</v>
      </c>
      <c r="D99">
        <v>0</v>
      </c>
    </row>
    <row r="100" spans="1:4">
      <c r="A100" t="s">
        <v>77</v>
      </c>
      <c r="B100" t="s">
        <v>91</v>
      </c>
      <c r="C100">
        <v>3</v>
      </c>
      <c r="D100">
        <v>0</v>
      </c>
    </row>
    <row r="101" spans="1:4">
      <c r="A101" t="s">
        <v>78</v>
      </c>
      <c r="B101" t="s">
        <v>91</v>
      </c>
      <c r="C101">
        <v>3</v>
      </c>
      <c r="D101">
        <v>0</v>
      </c>
    </row>
    <row r="102" spans="1:4">
      <c r="A102" t="s">
        <v>67</v>
      </c>
      <c r="B102" t="s">
        <v>91</v>
      </c>
      <c r="C102">
        <v>3</v>
      </c>
      <c r="D102">
        <v>0</v>
      </c>
    </row>
    <row r="103" spans="1:4">
      <c r="A103" t="s">
        <v>68</v>
      </c>
      <c r="B103" t="s">
        <v>91</v>
      </c>
      <c r="C103">
        <v>3</v>
      </c>
      <c r="D103">
        <v>0</v>
      </c>
    </row>
    <row r="104" spans="1:4">
      <c r="A104" t="s">
        <v>69</v>
      </c>
      <c r="B104" t="s">
        <v>91</v>
      </c>
      <c r="C104">
        <v>3</v>
      </c>
      <c r="D104">
        <v>0</v>
      </c>
    </row>
    <row r="105" spans="1:4">
      <c r="A105" t="s">
        <v>70</v>
      </c>
      <c r="B105" t="s">
        <v>91</v>
      </c>
      <c r="C105">
        <v>3</v>
      </c>
      <c r="D105">
        <v>0</v>
      </c>
    </row>
    <row r="106" spans="1:4">
      <c r="A106" t="s">
        <v>71</v>
      </c>
      <c r="B106" t="s">
        <v>91</v>
      </c>
      <c r="C106">
        <v>3</v>
      </c>
      <c r="D106">
        <v>0</v>
      </c>
    </row>
    <row r="107" spans="1:4">
      <c r="A107" t="s">
        <v>72</v>
      </c>
      <c r="B107" t="s">
        <v>91</v>
      </c>
      <c r="C107">
        <v>3</v>
      </c>
      <c r="D107">
        <v>0</v>
      </c>
    </row>
    <row r="108" spans="1:4">
      <c r="A108" t="s">
        <v>73</v>
      </c>
      <c r="B108" t="s">
        <v>91</v>
      </c>
      <c r="C108">
        <v>3</v>
      </c>
      <c r="D108">
        <v>0</v>
      </c>
    </row>
    <row r="109" spans="1:4">
      <c r="A109" t="s">
        <v>44</v>
      </c>
      <c r="B109" t="s">
        <v>91</v>
      </c>
      <c r="C109">
        <v>4</v>
      </c>
      <c r="D109">
        <v>0</v>
      </c>
    </row>
    <row r="110" spans="1:4">
      <c r="A110" t="s">
        <v>45</v>
      </c>
      <c r="B110" t="s">
        <v>91</v>
      </c>
      <c r="C110">
        <v>4</v>
      </c>
      <c r="D110">
        <v>0</v>
      </c>
    </row>
    <row r="111" spans="1:4">
      <c r="A111" t="s">
        <v>46</v>
      </c>
      <c r="B111" t="s">
        <v>91</v>
      </c>
      <c r="C111">
        <v>4</v>
      </c>
      <c r="D111">
        <v>0</v>
      </c>
    </row>
    <row r="112" spans="1:4">
      <c r="A112" t="s">
        <v>47</v>
      </c>
      <c r="B112" t="s">
        <v>91</v>
      </c>
      <c r="C112">
        <v>4</v>
      </c>
      <c r="D112">
        <v>0</v>
      </c>
    </row>
    <row r="113" spans="1:4">
      <c r="A113" t="s">
        <v>48</v>
      </c>
      <c r="B113" t="s">
        <v>91</v>
      </c>
      <c r="C113">
        <v>4</v>
      </c>
      <c r="D113">
        <v>0</v>
      </c>
    </row>
    <row r="114" spans="1:4">
      <c r="A114" t="s">
        <v>49</v>
      </c>
      <c r="B114" t="s">
        <v>91</v>
      </c>
      <c r="C114">
        <v>4</v>
      </c>
      <c r="D114">
        <v>0</v>
      </c>
    </row>
    <row r="115" spans="1:4">
      <c r="A115" t="s">
        <v>50</v>
      </c>
      <c r="B115" t="s">
        <v>91</v>
      </c>
      <c r="C115">
        <v>4</v>
      </c>
      <c r="D115">
        <v>0</v>
      </c>
    </row>
    <row r="116" spans="1:4">
      <c r="A116" t="s">
        <v>51</v>
      </c>
      <c r="B116" t="s">
        <v>91</v>
      </c>
      <c r="C116">
        <v>4</v>
      </c>
      <c r="D116">
        <v>0</v>
      </c>
    </row>
    <row r="117" spans="1:4">
      <c r="A117" t="s">
        <v>52</v>
      </c>
      <c r="B117" t="s">
        <v>91</v>
      </c>
      <c r="C117">
        <v>4</v>
      </c>
      <c r="D117">
        <v>0</v>
      </c>
    </row>
    <row r="118" spans="1:4">
      <c r="A118" t="s">
        <v>53</v>
      </c>
      <c r="B118" t="s">
        <v>91</v>
      </c>
      <c r="C118">
        <v>4</v>
      </c>
      <c r="D118">
        <v>0</v>
      </c>
    </row>
    <row r="119" spans="1:4">
      <c r="A119" t="s">
        <v>54</v>
      </c>
      <c r="B119" t="s">
        <v>91</v>
      </c>
      <c r="C119">
        <v>4</v>
      </c>
      <c r="D119">
        <v>0</v>
      </c>
    </row>
    <row r="120" spans="1:4">
      <c r="A120" t="s">
        <v>55</v>
      </c>
      <c r="B120" t="s">
        <v>91</v>
      </c>
      <c r="C120">
        <v>4</v>
      </c>
      <c r="D120">
        <v>0</v>
      </c>
    </row>
    <row r="121" spans="1:4">
      <c r="A121" t="s">
        <v>56</v>
      </c>
      <c r="B121" t="s">
        <v>91</v>
      </c>
      <c r="C121">
        <v>4</v>
      </c>
      <c r="D121">
        <v>0</v>
      </c>
    </row>
    <row r="122" spans="1:4">
      <c r="A122" t="s">
        <v>57</v>
      </c>
      <c r="B122" t="s">
        <v>91</v>
      </c>
      <c r="C122">
        <v>4</v>
      </c>
      <c r="D122">
        <v>0</v>
      </c>
    </row>
    <row r="123" spans="1:4">
      <c r="A123" t="s">
        <v>58</v>
      </c>
      <c r="B123" t="s">
        <v>91</v>
      </c>
      <c r="C123">
        <v>4</v>
      </c>
      <c r="D123">
        <v>0</v>
      </c>
    </row>
    <row r="124" spans="1:4">
      <c r="A124" t="s">
        <v>59</v>
      </c>
      <c r="B124" t="s">
        <v>91</v>
      </c>
      <c r="C124">
        <v>4</v>
      </c>
      <c r="D124">
        <v>0</v>
      </c>
    </row>
    <row r="125" spans="1:4">
      <c r="A125" t="s">
        <v>60</v>
      </c>
      <c r="B125" t="s">
        <v>91</v>
      </c>
      <c r="C125">
        <v>4</v>
      </c>
      <c r="D125">
        <v>0</v>
      </c>
    </row>
    <row r="126" spans="1:4">
      <c r="A126" t="s">
        <v>61</v>
      </c>
      <c r="B126" t="s">
        <v>91</v>
      </c>
      <c r="C126">
        <v>4</v>
      </c>
      <c r="D126">
        <v>0</v>
      </c>
    </row>
    <row r="127" spans="1:4">
      <c r="A127" t="s">
        <v>62</v>
      </c>
      <c r="B127" t="s">
        <v>91</v>
      </c>
      <c r="C127">
        <v>4</v>
      </c>
      <c r="D127">
        <v>0</v>
      </c>
    </row>
    <row r="128" spans="1:4">
      <c r="A128" t="s">
        <v>63</v>
      </c>
      <c r="B128" t="s">
        <v>91</v>
      </c>
      <c r="C128">
        <v>4</v>
      </c>
      <c r="D128">
        <v>0</v>
      </c>
    </row>
    <row r="129" spans="1:4">
      <c r="A129" t="s">
        <v>64</v>
      </c>
      <c r="B129" t="s">
        <v>91</v>
      </c>
      <c r="C129">
        <v>4</v>
      </c>
      <c r="D129">
        <v>0</v>
      </c>
    </row>
    <row r="130" spans="1:4">
      <c r="A130" t="s">
        <v>65</v>
      </c>
      <c r="B130" t="s">
        <v>91</v>
      </c>
      <c r="C130">
        <v>4</v>
      </c>
      <c r="D130">
        <v>0</v>
      </c>
    </row>
    <row r="131" spans="1:4">
      <c r="A131" t="s">
        <v>66</v>
      </c>
      <c r="B131" t="s">
        <v>91</v>
      </c>
      <c r="C131">
        <v>4</v>
      </c>
      <c r="D131">
        <v>0</v>
      </c>
    </row>
    <row r="132" spans="1:4">
      <c r="A132" t="s">
        <v>74</v>
      </c>
      <c r="B132" t="s">
        <v>91</v>
      </c>
      <c r="C132">
        <v>4</v>
      </c>
      <c r="D132">
        <v>0</v>
      </c>
    </row>
    <row r="133" spans="1:4">
      <c r="A133" t="s">
        <v>75</v>
      </c>
      <c r="B133" t="s">
        <v>91</v>
      </c>
      <c r="C133">
        <v>4</v>
      </c>
      <c r="D133">
        <v>0</v>
      </c>
    </row>
    <row r="134" spans="1:4">
      <c r="A134" t="s">
        <v>76</v>
      </c>
      <c r="B134" t="s">
        <v>91</v>
      </c>
      <c r="C134">
        <v>4</v>
      </c>
      <c r="D134">
        <v>0</v>
      </c>
    </row>
    <row r="135" spans="1:4">
      <c r="A135" t="s">
        <v>77</v>
      </c>
      <c r="B135" t="s">
        <v>91</v>
      </c>
      <c r="C135">
        <v>4</v>
      </c>
      <c r="D135">
        <v>0</v>
      </c>
    </row>
    <row r="136" spans="1:4">
      <c r="A136" t="s">
        <v>78</v>
      </c>
      <c r="B136" t="s">
        <v>91</v>
      </c>
      <c r="C136">
        <v>4</v>
      </c>
      <c r="D136">
        <v>0</v>
      </c>
    </row>
    <row r="137" spans="1:4">
      <c r="A137" t="s">
        <v>67</v>
      </c>
      <c r="B137" t="s">
        <v>91</v>
      </c>
      <c r="C137">
        <v>4</v>
      </c>
      <c r="D137">
        <v>0</v>
      </c>
    </row>
    <row r="138" spans="1:4">
      <c r="A138" t="s">
        <v>68</v>
      </c>
      <c r="B138" t="s">
        <v>91</v>
      </c>
      <c r="C138">
        <v>4</v>
      </c>
      <c r="D138">
        <v>0</v>
      </c>
    </row>
    <row r="139" spans="1:4">
      <c r="A139" t="s">
        <v>69</v>
      </c>
      <c r="B139" t="s">
        <v>91</v>
      </c>
      <c r="C139">
        <v>4</v>
      </c>
      <c r="D139">
        <v>0</v>
      </c>
    </row>
    <row r="140" spans="1:4">
      <c r="A140" t="s">
        <v>70</v>
      </c>
      <c r="B140" t="s">
        <v>91</v>
      </c>
      <c r="C140">
        <v>4</v>
      </c>
      <c r="D140">
        <v>0</v>
      </c>
    </row>
    <row r="141" spans="1:4">
      <c r="A141" t="s">
        <v>71</v>
      </c>
      <c r="B141" t="s">
        <v>91</v>
      </c>
      <c r="C141">
        <v>4</v>
      </c>
      <c r="D141">
        <v>0</v>
      </c>
    </row>
    <row r="142" spans="1:4">
      <c r="A142" t="s">
        <v>72</v>
      </c>
      <c r="B142" t="s">
        <v>91</v>
      </c>
      <c r="C142">
        <v>4</v>
      </c>
      <c r="D142">
        <v>0</v>
      </c>
    </row>
    <row r="143" spans="1:4">
      <c r="A143" t="s">
        <v>73</v>
      </c>
      <c r="B143" t="s">
        <v>91</v>
      </c>
      <c r="C143">
        <v>4</v>
      </c>
      <c r="D143">
        <v>0</v>
      </c>
    </row>
    <row r="144" spans="1:4">
      <c r="A144" t="s">
        <v>44</v>
      </c>
      <c r="B144" t="s">
        <v>91</v>
      </c>
      <c r="C144">
        <v>5</v>
      </c>
      <c r="D144">
        <v>0</v>
      </c>
    </row>
    <row r="145" spans="1:4">
      <c r="A145" t="s">
        <v>45</v>
      </c>
      <c r="B145" t="s">
        <v>91</v>
      </c>
      <c r="C145">
        <v>5</v>
      </c>
      <c r="D145">
        <v>0</v>
      </c>
    </row>
    <row r="146" spans="1:4">
      <c r="A146" t="s">
        <v>46</v>
      </c>
      <c r="B146" t="s">
        <v>91</v>
      </c>
      <c r="C146">
        <v>5</v>
      </c>
      <c r="D146">
        <v>0</v>
      </c>
    </row>
    <row r="147" spans="1:4">
      <c r="A147" t="s">
        <v>47</v>
      </c>
      <c r="B147" t="s">
        <v>91</v>
      </c>
      <c r="C147">
        <v>5</v>
      </c>
      <c r="D147">
        <v>0</v>
      </c>
    </row>
    <row r="148" spans="1:4">
      <c r="A148" t="s">
        <v>48</v>
      </c>
      <c r="B148" t="s">
        <v>91</v>
      </c>
      <c r="C148">
        <v>5</v>
      </c>
      <c r="D148">
        <v>0</v>
      </c>
    </row>
    <row r="149" spans="1:4">
      <c r="A149" t="s">
        <v>49</v>
      </c>
      <c r="B149" t="s">
        <v>91</v>
      </c>
      <c r="C149">
        <v>5</v>
      </c>
      <c r="D149">
        <v>0</v>
      </c>
    </row>
    <row r="150" spans="1:4">
      <c r="A150" t="s">
        <v>50</v>
      </c>
      <c r="B150" t="s">
        <v>91</v>
      </c>
      <c r="C150">
        <v>5</v>
      </c>
      <c r="D150">
        <v>0</v>
      </c>
    </row>
    <row r="151" spans="1:4">
      <c r="A151" t="s">
        <v>51</v>
      </c>
      <c r="B151" t="s">
        <v>91</v>
      </c>
      <c r="C151">
        <v>5</v>
      </c>
      <c r="D151">
        <v>0</v>
      </c>
    </row>
    <row r="152" spans="1:4">
      <c r="A152" t="s">
        <v>52</v>
      </c>
      <c r="B152" t="s">
        <v>91</v>
      </c>
      <c r="C152">
        <v>5</v>
      </c>
      <c r="D152">
        <v>0</v>
      </c>
    </row>
    <row r="153" spans="1:4">
      <c r="A153" t="s">
        <v>53</v>
      </c>
      <c r="B153" t="s">
        <v>91</v>
      </c>
      <c r="C153">
        <v>5</v>
      </c>
      <c r="D153">
        <v>0</v>
      </c>
    </row>
    <row r="154" spans="1:4">
      <c r="A154" t="s">
        <v>54</v>
      </c>
      <c r="B154" t="s">
        <v>91</v>
      </c>
      <c r="C154">
        <v>5</v>
      </c>
      <c r="D154">
        <v>0</v>
      </c>
    </row>
    <row r="155" spans="1:4">
      <c r="A155" t="s">
        <v>55</v>
      </c>
      <c r="B155" t="s">
        <v>91</v>
      </c>
      <c r="C155">
        <v>5</v>
      </c>
      <c r="D155">
        <v>0</v>
      </c>
    </row>
    <row r="156" spans="1:4">
      <c r="A156" t="s">
        <v>56</v>
      </c>
      <c r="B156" t="s">
        <v>91</v>
      </c>
      <c r="C156">
        <v>5</v>
      </c>
      <c r="D156">
        <v>0</v>
      </c>
    </row>
    <row r="157" spans="1:4">
      <c r="A157" t="s">
        <v>57</v>
      </c>
      <c r="B157" t="s">
        <v>91</v>
      </c>
      <c r="C157">
        <v>5</v>
      </c>
      <c r="D157">
        <v>0</v>
      </c>
    </row>
    <row r="158" spans="1:4">
      <c r="A158" t="s">
        <v>58</v>
      </c>
      <c r="B158" t="s">
        <v>91</v>
      </c>
      <c r="C158">
        <v>5</v>
      </c>
      <c r="D158">
        <v>0</v>
      </c>
    </row>
    <row r="159" spans="1:4">
      <c r="A159" t="s">
        <v>59</v>
      </c>
      <c r="B159" t="s">
        <v>91</v>
      </c>
      <c r="C159">
        <v>5</v>
      </c>
      <c r="D159">
        <v>0</v>
      </c>
    </row>
    <row r="160" spans="1:4">
      <c r="A160" t="s">
        <v>60</v>
      </c>
      <c r="B160" t="s">
        <v>91</v>
      </c>
      <c r="C160">
        <v>5</v>
      </c>
      <c r="D160">
        <v>0</v>
      </c>
    </row>
    <row r="161" spans="1:4">
      <c r="A161" t="s">
        <v>61</v>
      </c>
      <c r="B161" t="s">
        <v>91</v>
      </c>
      <c r="C161">
        <v>5</v>
      </c>
      <c r="D161">
        <v>0</v>
      </c>
    </row>
    <row r="162" spans="1:4">
      <c r="A162" t="s">
        <v>62</v>
      </c>
      <c r="B162" t="s">
        <v>91</v>
      </c>
      <c r="C162">
        <v>5</v>
      </c>
      <c r="D162">
        <v>0</v>
      </c>
    </row>
    <row r="163" spans="1:4">
      <c r="A163" t="s">
        <v>63</v>
      </c>
      <c r="B163" t="s">
        <v>91</v>
      </c>
      <c r="C163">
        <v>5</v>
      </c>
      <c r="D163">
        <v>0</v>
      </c>
    </row>
    <row r="164" spans="1:4">
      <c r="A164" t="s">
        <v>64</v>
      </c>
      <c r="B164" t="s">
        <v>91</v>
      </c>
      <c r="C164">
        <v>5</v>
      </c>
      <c r="D164">
        <v>0</v>
      </c>
    </row>
    <row r="165" spans="1:4">
      <c r="A165" t="s">
        <v>65</v>
      </c>
      <c r="B165" t="s">
        <v>91</v>
      </c>
      <c r="C165">
        <v>5</v>
      </c>
      <c r="D165">
        <v>0</v>
      </c>
    </row>
    <row r="166" spans="1:4">
      <c r="A166" t="s">
        <v>66</v>
      </c>
      <c r="B166" t="s">
        <v>91</v>
      </c>
      <c r="C166">
        <v>5</v>
      </c>
      <c r="D166">
        <v>0</v>
      </c>
    </row>
    <row r="167" spans="1:4">
      <c r="A167" t="s">
        <v>74</v>
      </c>
      <c r="B167" t="s">
        <v>91</v>
      </c>
      <c r="C167">
        <v>5</v>
      </c>
      <c r="D167">
        <v>0</v>
      </c>
    </row>
    <row r="168" spans="1:4">
      <c r="A168" t="s">
        <v>75</v>
      </c>
      <c r="B168" t="s">
        <v>91</v>
      </c>
      <c r="C168">
        <v>5</v>
      </c>
      <c r="D168">
        <v>0</v>
      </c>
    </row>
    <row r="169" spans="1:4">
      <c r="A169" t="s">
        <v>76</v>
      </c>
      <c r="B169" t="s">
        <v>91</v>
      </c>
      <c r="C169">
        <v>5</v>
      </c>
      <c r="D169">
        <v>0</v>
      </c>
    </row>
    <row r="170" spans="1:4">
      <c r="A170" t="s">
        <v>77</v>
      </c>
      <c r="B170" t="s">
        <v>91</v>
      </c>
      <c r="C170">
        <v>5</v>
      </c>
      <c r="D170">
        <v>0</v>
      </c>
    </row>
    <row r="171" spans="1:4">
      <c r="A171" t="s">
        <v>78</v>
      </c>
      <c r="B171" t="s">
        <v>91</v>
      </c>
      <c r="C171">
        <v>5</v>
      </c>
      <c r="D171">
        <v>0</v>
      </c>
    </row>
    <row r="172" spans="1:4">
      <c r="A172" t="s">
        <v>67</v>
      </c>
      <c r="B172" t="s">
        <v>91</v>
      </c>
      <c r="C172">
        <v>5</v>
      </c>
      <c r="D172">
        <v>0</v>
      </c>
    </row>
    <row r="173" spans="1:4">
      <c r="A173" t="s">
        <v>68</v>
      </c>
      <c r="B173" t="s">
        <v>91</v>
      </c>
      <c r="C173">
        <v>5</v>
      </c>
      <c r="D173">
        <v>0</v>
      </c>
    </row>
    <row r="174" spans="1:4">
      <c r="A174" t="s">
        <v>69</v>
      </c>
      <c r="B174" t="s">
        <v>91</v>
      </c>
      <c r="C174">
        <v>5</v>
      </c>
      <c r="D174">
        <v>0</v>
      </c>
    </row>
    <row r="175" spans="1:4">
      <c r="A175" t="s">
        <v>70</v>
      </c>
      <c r="B175" t="s">
        <v>91</v>
      </c>
      <c r="C175">
        <v>5</v>
      </c>
      <c r="D175">
        <v>0</v>
      </c>
    </row>
    <row r="176" spans="1:4">
      <c r="A176" t="s">
        <v>71</v>
      </c>
      <c r="B176" t="s">
        <v>91</v>
      </c>
      <c r="C176">
        <v>5</v>
      </c>
      <c r="D176">
        <v>0</v>
      </c>
    </row>
    <row r="177" spans="1:4">
      <c r="A177" t="s">
        <v>72</v>
      </c>
      <c r="B177" t="s">
        <v>91</v>
      </c>
      <c r="C177">
        <v>5</v>
      </c>
      <c r="D177">
        <v>0</v>
      </c>
    </row>
    <row r="178" spans="1:4">
      <c r="A178" t="s">
        <v>73</v>
      </c>
      <c r="B178" t="s">
        <v>91</v>
      </c>
      <c r="C178">
        <v>5</v>
      </c>
      <c r="D178">
        <v>0</v>
      </c>
    </row>
    <row r="179" spans="1:4">
      <c r="A179" t="s">
        <v>44</v>
      </c>
      <c r="B179" t="s">
        <v>91</v>
      </c>
      <c r="C179">
        <v>6</v>
      </c>
      <c r="D179">
        <v>0</v>
      </c>
    </row>
    <row r="180" spans="1:4">
      <c r="A180" t="s">
        <v>45</v>
      </c>
      <c r="B180" t="s">
        <v>91</v>
      </c>
      <c r="C180">
        <v>6</v>
      </c>
      <c r="D180">
        <v>0</v>
      </c>
    </row>
    <row r="181" spans="1:4">
      <c r="A181" t="s">
        <v>46</v>
      </c>
      <c r="B181" t="s">
        <v>91</v>
      </c>
      <c r="C181">
        <v>6</v>
      </c>
      <c r="D181">
        <v>0</v>
      </c>
    </row>
    <row r="182" spans="1:4">
      <c r="A182" t="s">
        <v>47</v>
      </c>
      <c r="B182" t="s">
        <v>91</v>
      </c>
      <c r="C182">
        <v>6</v>
      </c>
      <c r="D182">
        <v>0</v>
      </c>
    </row>
    <row r="183" spans="1:4">
      <c r="A183" t="s">
        <v>48</v>
      </c>
      <c r="B183" t="s">
        <v>91</v>
      </c>
      <c r="C183">
        <v>6</v>
      </c>
      <c r="D183">
        <v>0</v>
      </c>
    </row>
    <row r="184" spans="1:4">
      <c r="A184" t="s">
        <v>49</v>
      </c>
      <c r="B184" t="s">
        <v>91</v>
      </c>
      <c r="C184">
        <v>6</v>
      </c>
      <c r="D184">
        <v>0</v>
      </c>
    </row>
    <row r="185" spans="1:4">
      <c r="A185" t="s">
        <v>50</v>
      </c>
      <c r="B185" t="s">
        <v>91</v>
      </c>
      <c r="C185">
        <v>6</v>
      </c>
      <c r="D185">
        <v>0</v>
      </c>
    </row>
    <row r="186" spans="1:4">
      <c r="A186" t="s">
        <v>51</v>
      </c>
      <c r="B186" t="s">
        <v>91</v>
      </c>
      <c r="C186">
        <v>6</v>
      </c>
      <c r="D186">
        <v>0</v>
      </c>
    </row>
    <row r="187" spans="1:4">
      <c r="A187" t="s">
        <v>52</v>
      </c>
      <c r="B187" t="s">
        <v>91</v>
      </c>
      <c r="C187">
        <v>6</v>
      </c>
      <c r="D187">
        <v>0</v>
      </c>
    </row>
    <row r="188" spans="1:4">
      <c r="A188" t="s">
        <v>53</v>
      </c>
      <c r="B188" t="s">
        <v>91</v>
      </c>
      <c r="C188">
        <v>6</v>
      </c>
      <c r="D188">
        <v>0</v>
      </c>
    </row>
    <row r="189" spans="1:4">
      <c r="A189" t="s">
        <v>54</v>
      </c>
      <c r="B189" t="s">
        <v>91</v>
      </c>
      <c r="C189">
        <v>6</v>
      </c>
      <c r="D189">
        <v>0</v>
      </c>
    </row>
    <row r="190" spans="1:4">
      <c r="A190" t="s">
        <v>55</v>
      </c>
      <c r="B190" t="s">
        <v>91</v>
      </c>
      <c r="C190">
        <v>6</v>
      </c>
      <c r="D190">
        <v>0</v>
      </c>
    </row>
    <row r="191" spans="1:4">
      <c r="A191" t="s">
        <v>56</v>
      </c>
      <c r="B191" t="s">
        <v>91</v>
      </c>
      <c r="C191">
        <v>6</v>
      </c>
      <c r="D191">
        <v>0</v>
      </c>
    </row>
    <row r="192" spans="1:4">
      <c r="A192" t="s">
        <v>57</v>
      </c>
      <c r="B192" t="s">
        <v>91</v>
      </c>
      <c r="C192">
        <v>6</v>
      </c>
      <c r="D192">
        <v>0</v>
      </c>
    </row>
    <row r="193" spans="1:4">
      <c r="A193" t="s">
        <v>58</v>
      </c>
      <c r="B193" t="s">
        <v>91</v>
      </c>
      <c r="C193">
        <v>6</v>
      </c>
      <c r="D193">
        <v>0</v>
      </c>
    </row>
    <row r="194" spans="1:4">
      <c r="A194" t="s">
        <v>59</v>
      </c>
      <c r="B194" t="s">
        <v>91</v>
      </c>
      <c r="C194">
        <v>6</v>
      </c>
      <c r="D194">
        <v>0</v>
      </c>
    </row>
    <row r="195" spans="1:4">
      <c r="A195" t="s">
        <v>60</v>
      </c>
      <c r="B195" t="s">
        <v>91</v>
      </c>
      <c r="C195">
        <v>6</v>
      </c>
      <c r="D195">
        <v>0</v>
      </c>
    </row>
    <row r="196" spans="1:4">
      <c r="A196" t="s">
        <v>61</v>
      </c>
      <c r="B196" t="s">
        <v>91</v>
      </c>
      <c r="C196">
        <v>6</v>
      </c>
      <c r="D196">
        <v>0</v>
      </c>
    </row>
    <row r="197" spans="1:4">
      <c r="A197" t="s">
        <v>62</v>
      </c>
      <c r="B197" t="s">
        <v>91</v>
      </c>
      <c r="C197">
        <v>6</v>
      </c>
      <c r="D197">
        <v>0</v>
      </c>
    </row>
    <row r="198" spans="1:4">
      <c r="A198" t="s">
        <v>63</v>
      </c>
      <c r="B198" t="s">
        <v>91</v>
      </c>
      <c r="C198">
        <v>6</v>
      </c>
      <c r="D198">
        <v>0</v>
      </c>
    </row>
    <row r="199" spans="1:4">
      <c r="A199" t="s">
        <v>64</v>
      </c>
      <c r="B199" t="s">
        <v>91</v>
      </c>
      <c r="C199">
        <v>6</v>
      </c>
      <c r="D199">
        <v>0</v>
      </c>
    </row>
    <row r="200" spans="1:4">
      <c r="A200" t="s">
        <v>65</v>
      </c>
      <c r="B200" t="s">
        <v>91</v>
      </c>
      <c r="C200">
        <v>6</v>
      </c>
      <c r="D200">
        <v>0</v>
      </c>
    </row>
    <row r="201" spans="1:4">
      <c r="A201" t="s">
        <v>66</v>
      </c>
      <c r="B201" t="s">
        <v>91</v>
      </c>
      <c r="C201">
        <v>6</v>
      </c>
      <c r="D201">
        <v>0</v>
      </c>
    </row>
    <row r="202" spans="1:4">
      <c r="A202" t="s">
        <v>74</v>
      </c>
      <c r="B202" t="s">
        <v>91</v>
      </c>
      <c r="C202">
        <v>6</v>
      </c>
      <c r="D202">
        <v>0</v>
      </c>
    </row>
    <row r="203" spans="1:4">
      <c r="A203" t="s">
        <v>75</v>
      </c>
      <c r="B203" t="s">
        <v>91</v>
      </c>
      <c r="C203">
        <v>6</v>
      </c>
      <c r="D203">
        <v>0</v>
      </c>
    </row>
    <row r="204" spans="1:4">
      <c r="A204" t="s">
        <v>76</v>
      </c>
      <c r="B204" t="s">
        <v>91</v>
      </c>
      <c r="C204">
        <v>6</v>
      </c>
      <c r="D204">
        <v>0</v>
      </c>
    </row>
    <row r="205" spans="1:4">
      <c r="A205" t="s">
        <v>77</v>
      </c>
      <c r="B205" t="s">
        <v>91</v>
      </c>
      <c r="C205">
        <v>6</v>
      </c>
      <c r="D205">
        <v>0</v>
      </c>
    </row>
    <row r="206" spans="1:4">
      <c r="A206" t="s">
        <v>78</v>
      </c>
      <c r="B206" t="s">
        <v>91</v>
      </c>
      <c r="C206">
        <v>6</v>
      </c>
      <c r="D206">
        <v>0</v>
      </c>
    </row>
    <row r="207" spans="1:4">
      <c r="A207" t="s">
        <v>67</v>
      </c>
      <c r="B207" t="s">
        <v>91</v>
      </c>
      <c r="C207">
        <v>6</v>
      </c>
      <c r="D207">
        <v>0</v>
      </c>
    </row>
    <row r="208" spans="1:4">
      <c r="A208" t="s">
        <v>68</v>
      </c>
      <c r="B208" t="s">
        <v>91</v>
      </c>
      <c r="C208">
        <v>6</v>
      </c>
      <c r="D208">
        <v>0</v>
      </c>
    </row>
    <row r="209" spans="1:4">
      <c r="A209" t="s">
        <v>69</v>
      </c>
      <c r="B209" t="s">
        <v>91</v>
      </c>
      <c r="C209">
        <v>6</v>
      </c>
      <c r="D209">
        <v>0</v>
      </c>
    </row>
    <row r="210" spans="1:4">
      <c r="A210" t="s">
        <v>70</v>
      </c>
      <c r="B210" t="s">
        <v>91</v>
      </c>
      <c r="C210">
        <v>6</v>
      </c>
      <c r="D210">
        <v>0</v>
      </c>
    </row>
    <row r="211" spans="1:4">
      <c r="A211" t="s">
        <v>71</v>
      </c>
      <c r="B211" t="s">
        <v>91</v>
      </c>
      <c r="C211">
        <v>6</v>
      </c>
      <c r="D211">
        <v>0</v>
      </c>
    </row>
    <row r="212" spans="1:4">
      <c r="A212" t="s">
        <v>72</v>
      </c>
      <c r="B212" t="s">
        <v>91</v>
      </c>
      <c r="C212">
        <v>6</v>
      </c>
      <c r="D212">
        <v>0</v>
      </c>
    </row>
    <row r="213" spans="1:4">
      <c r="A213" t="s">
        <v>73</v>
      </c>
      <c r="B213" t="s">
        <v>91</v>
      </c>
      <c r="C213">
        <v>6</v>
      </c>
      <c r="D213">
        <v>0</v>
      </c>
    </row>
    <row r="214" spans="1:4">
      <c r="A214" t="s">
        <v>44</v>
      </c>
      <c r="B214" t="s">
        <v>91</v>
      </c>
      <c r="C214">
        <v>7</v>
      </c>
      <c r="D214">
        <v>0</v>
      </c>
    </row>
    <row r="215" spans="1:4">
      <c r="A215" t="s">
        <v>45</v>
      </c>
      <c r="B215" t="s">
        <v>91</v>
      </c>
      <c r="C215">
        <v>7</v>
      </c>
      <c r="D215">
        <v>0</v>
      </c>
    </row>
    <row r="216" spans="1:4">
      <c r="A216" t="s">
        <v>46</v>
      </c>
      <c r="B216" t="s">
        <v>91</v>
      </c>
      <c r="C216">
        <v>7</v>
      </c>
      <c r="D216">
        <v>0</v>
      </c>
    </row>
    <row r="217" spans="1:4">
      <c r="A217" t="s">
        <v>47</v>
      </c>
      <c r="B217" t="s">
        <v>91</v>
      </c>
      <c r="C217">
        <v>7</v>
      </c>
      <c r="D217">
        <v>0</v>
      </c>
    </row>
    <row r="218" spans="1:4">
      <c r="A218" t="s">
        <v>48</v>
      </c>
      <c r="B218" t="s">
        <v>91</v>
      </c>
      <c r="C218">
        <v>7</v>
      </c>
      <c r="D218">
        <v>0</v>
      </c>
    </row>
    <row r="219" spans="1:4">
      <c r="A219" t="s">
        <v>49</v>
      </c>
      <c r="B219" t="s">
        <v>91</v>
      </c>
      <c r="C219">
        <v>7</v>
      </c>
      <c r="D219">
        <v>0</v>
      </c>
    </row>
    <row r="220" spans="1:4">
      <c r="A220" t="s">
        <v>50</v>
      </c>
      <c r="B220" t="s">
        <v>91</v>
      </c>
      <c r="C220">
        <v>7</v>
      </c>
      <c r="D220">
        <v>0</v>
      </c>
    </row>
    <row r="221" spans="1:4">
      <c r="A221" t="s">
        <v>51</v>
      </c>
      <c r="B221" t="s">
        <v>91</v>
      </c>
      <c r="C221">
        <v>7</v>
      </c>
      <c r="D221">
        <v>0</v>
      </c>
    </row>
    <row r="222" spans="1:4">
      <c r="A222" t="s">
        <v>52</v>
      </c>
      <c r="B222" t="s">
        <v>91</v>
      </c>
      <c r="C222">
        <v>7</v>
      </c>
      <c r="D222">
        <v>0</v>
      </c>
    </row>
    <row r="223" spans="1:4">
      <c r="A223" t="s">
        <v>53</v>
      </c>
      <c r="B223" t="s">
        <v>91</v>
      </c>
      <c r="C223">
        <v>7</v>
      </c>
      <c r="D223">
        <v>0</v>
      </c>
    </row>
    <row r="224" spans="1:4">
      <c r="A224" t="s">
        <v>54</v>
      </c>
      <c r="B224" t="s">
        <v>91</v>
      </c>
      <c r="C224">
        <v>7</v>
      </c>
      <c r="D224">
        <v>0</v>
      </c>
    </row>
    <row r="225" spans="1:4">
      <c r="A225" t="s">
        <v>55</v>
      </c>
      <c r="B225" t="s">
        <v>91</v>
      </c>
      <c r="C225">
        <v>7</v>
      </c>
      <c r="D225">
        <v>0</v>
      </c>
    </row>
    <row r="226" spans="1:4">
      <c r="A226" t="s">
        <v>56</v>
      </c>
      <c r="B226" t="s">
        <v>91</v>
      </c>
      <c r="C226">
        <v>7</v>
      </c>
      <c r="D226">
        <v>0</v>
      </c>
    </row>
    <row r="227" spans="1:4">
      <c r="A227" t="s">
        <v>57</v>
      </c>
      <c r="B227" t="s">
        <v>91</v>
      </c>
      <c r="C227">
        <v>7</v>
      </c>
      <c r="D227">
        <v>0</v>
      </c>
    </row>
    <row r="228" spans="1:4">
      <c r="A228" t="s">
        <v>58</v>
      </c>
      <c r="B228" t="s">
        <v>91</v>
      </c>
      <c r="C228">
        <v>7</v>
      </c>
      <c r="D228">
        <v>0</v>
      </c>
    </row>
    <row r="229" spans="1:4">
      <c r="A229" t="s">
        <v>59</v>
      </c>
      <c r="B229" t="s">
        <v>91</v>
      </c>
      <c r="C229">
        <v>7</v>
      </c>
      <c r="D229">
        <v>0</v>
      </c>
    </row>
    <row r="230" spans="1:4">
      <c r="A230" t="s">
        <v>60</v>
      </c>
      <c r="B230" t="s">
        <v>91</v>
      </c>
      <c r="C230">
        <v>7</v>
      </c>
      <c r="D230">
        <v>0</v>
      </c>
    </row>
    <row r="231" spans="1:4">
      <c r="A231" t="s">
        <v>61</v>
      </c>
      <c r="B231" t="s">
        <v>91</v>
      </c>
      <c r="C231">
        <v>7</v>
      </c>
      <c r="D231">
        <v>0</v>
      </c>
    </row>
    <row r="232" spans="1:4">
      <c r="A232" t="s">
        <v>62</v>
      </c>
      <c r="B232" t="s">
        <v>91</v>
      </c>
      <c r="C232">
        <v>7</v>
      </c>
      <c r="D232">
        <v>0</v>
      </c>
    </row>
    <row r="233" spans="1:4">
      <c r="A233" t="s">
        <v>63</v>
      </c>
      <c r="B233" t="s">
        <v>91</v>
      </c>
      <c r="C233">
        <v>7</v>
      </c>
      <c r="D233">
        <v>0</v>
      </c>
    </row>
    <row r="234" spans="1:4">
      <c r="A234" t="s">
        <v>64</v>
      </c>
      <c r="B234" t="s">
        <v>91</v>
      </c>
      <c r="C234">
        <v>7</v>
      </c>
      <c r="D234">
        <v>0</v>
      </c>
    </row>
    <row r="235" spans="1:4">
      <c r="A235" t="s">
        <v>65</v>
      </c>
      <c r="B235" t="s">
        <v>91</v>
      </c>
      <c r="C235">
        <v>7</v>
      </c>
      <c r="D235">
        <v>0</v>
      </c>
    </row>
    <row r="236" spans="1:4">
      <c r="A236" t="s">
        <v>66</v>
      </c>
      <c r="B236" t="s">
        <v>91</v>
      </c>
      <c r="C236">
        <v>7</v>
      </c>
      <c r="D236">
        <v>0</v>
      </c>
    </row>
    <row r="237" spans="1:4">
      <c r="A237" t="s">
        <v>74</v>
      </c>
      <c r="B237" t="s">
        <v>91</v>
      </c>
      <c r="C237">
        <v>7</v>
      </c>
      <c r="D237">
        <v>0</v>
      </c>
    </row>
    <row r="238" spans="1:4">
      <c r="A238" t="s">
        <v>75</v>
      </c>
      <c r="B238" t="s">
        <v>91</v>
      </c>
      <c r="C238">
        <v>7</v>
      </c>
      <c r="D238">
        <v>0</v>
      </c>
    </row>
    <row r="239" spans="1:4">
      <c r="A239" t="s">
        <v>76</v>
      </c>
      <c r="B239" t="s">
        <v>91</v>
      </c>
      <c r="C239">
        <v>7</v>
      </c>
      <c r="D239">
        <v>0</v>
      </c>
    </row>
    <row r="240" spans="1:4">
      <c r="A240" t="s">
        <v>77</v>
      </c>
      <c r="B240" t="s">
        <v>91</v>
      </c>
      <c r="C240">
        <v>7</v>
      </c>
      <c r="D240">
        <v>0</v>
      </c>
    </row>
    <row r="241" spans="1:4">
      <c r="A241" t="s">
        <v>78</v>
      </c>
      <c r="B241" t="s">
        <v>91</v>
      </c>
      <c r="C241">
        <v>7</v>
      </c>
      <c r="D241">
        <v>0</v>
      </c>
    </row>
    <row r="242" spans="1:4">
      <c r="A242" t="s">
        <v>67</v>
      </c>
      <c r="B242" t="s">
        <v>91</v>
      </c>
      <c r="C242">
        <v>7</v>
      </c>
      <c r="D242">
        <v>0</v>
      </c>
    </row>
    <row r="243" spans="1:4">
      <c r="A243" t="s">
        <v>68</v>
      </c>
      <c r="B243" t="s">
        <v>91</v>
      </c>
      <c r="C243">
        <v>7</v>
      </c>
      <c r="D243">
        <v>0</v>
      </c>
    </row>
    <row r="244" spans="1:4">
      <c r="A244" t="s">
        <v>69</v>
      </c>
      <c r="B244" t="s">
        <v>91</v>
      </c>
      <c r="C244">
        <v>7</v>
      </c>
      <c r="D244">
        <v>0</v>
      </c>
    </row>
    <row r="245" spans="1:4">
      <c r="A245" t="s">
        <v>70</v>
      </c>
      <c r="B245" t="s">
        <v>91</v>
      </c>
      <c r="C245">
        <v>7</v>
      </c>
      <c r="D245">
        <v>0</v>
      </c>
    </row>
    <row r="246" spans="1:4">
      <c r="A246" t="s">
        <v>71</v>
      </c>
      <c r="B246" t="s">
        <v>91</v>
      </c>
      <c r="C246">
        <v>7</v>
      </c>
      <c r="D246">
        <v>0</v>
      </c>
    </row>
    <row r="247" spans="1:4">
      <c r="A247" t="s">
        <v>72</v>
      </c>
      <c r="B247" t="s">
        <v>91</v>
      </c>
      <c r="C247">
        <v>7</v>
      </c>
      <c r="D247">
        <v>0</v>
      </c>
    </row>
    <row r="248" spans="1:4">
      <c r="A248" t="s">
        <v>73</v>
      </c>
      <c r="B248" t="s">
        <v>91</v>
      </c>
      <c r="C248">
        <v>7</v>
      </c>
      <c r="D248">
        <v>0</v>
      </c>
    </row>
    <row r="249" spans="1:4">
      <c r="A249" t="s">
        <v>44</v>
      </c>
      <c r="B249" t="s">
        <v>91</v>
      </c>
      <c r="C249">
        <v>8</v>
      </c>
      <c r="D249">
        <v>0</v>
      </c>
    </row>
    <row r="250" spans="1:4">
      <c r="A250" t="s">
        <v>45</v>
      </c>
      <c r="B250" t="s">
        <v>91</v>
      </c>
      <c r="C250">
        <v>8</v>
      </c>
      <c r="D250">
        <v>0</v>
      </c>
    </row>
    <row r="251" spans="1:4">
      <c r="A251" t="s">
        <v>46</v>
      </c>
      <c r="B251" t="s">
        <v>91</v>
      </c>
      <c r="C251">
        <v>8</v>
      </c>
      <c r="D251">
        <v>0</v>
      </c>
    </row>
    <row r="252" spans="1:4">
      <c r="A252" t="s">
        <v>47</v>
      </c>
      <c r="B252" t="s">
        <v>91</v>
      </c>
      <c r="C252">
        <v>8</v>
      </c>
      <c r="D252">
        <v>0</v>
      </c>
    </row>
    <row r="253" spans="1:4">
      <c r="A253" t="s">
        <v>48</v>
      </c>
      <c r="B253" t="s">
        <v>91</v>
      </c>
      <c r="C253">
        <v>8</v>
      </c>
      <c r="D253">
        <v>0</v>
      </c>
    </row>
    <row r="254" spans="1:4">
      <c r="A254" t="s">
        <v>49</v>
      </c>
      <c r="B254" t="s">
        <v>91</v>
      </c>
      <c r="C254">
        <v>8</v>
      </c>
      <c r="D254">
        <v>0</v>
      </c>
    </row>
    <row r="255" spans="1:4">
      <c r="A255" t="s">
        <v>50</v>
      </c>
      <c r="B255" t="s">
        <v>91</v>
      </c>
      <c r="C255">
        <v>8</v>
      </c>
      <c r="D255">
        <v>0</v>
      </c>
    </row>
    <row r="256" spans="1:4">
      <c r="A256" t="s">
        <v>51</v>
      </c>
      <c r="B256" t="s">
        <v>91</v>
      </c>
      <c r="C256">
        <v>8</v>
      </c>
      <c r="D256">
        <v>0</v>
      </c>
    </row>
    <row r="257" spans="1:4">
      <c r="A257" t="s">
        <v>52</v>
      </c>
      <c r="B257" t="s">
        <v>91</v>
      </c>
      <c r="C257">
        <v>8</v>
      </c>
      <c r="D257">
        <v>0</v>
      </c>
    </row>
    <row r="258" spans="1:4">
      <c r="A258" t="s">
        <v>53</v>
      </c>
      <c r="B258" t="s">
        <v>91</v>
      </c>
      <c r="C258">
        <v>8</v>
      </c>
      <c r="D258">
        <v>0</v>
      </c>
    </row>
    <row r="259" spans="1:4">
      <c r="A259" t="s">
        <v>54</v>
      </c>
      <c r="B259" t="s">
        <v>91</v>
      </c>
      <c r="C259">
        <v>8</v>
      </c>
      <c r="D259">
        <v>0</v>
      </c>
    </row>
    <row r="260" spans="1:4">
      <c r="A260" t="s">
        <v>55</v>
      </c>
      <c r="B260" t="s">
        <v>91</v>
      </c>
      <c r="C260">
        <v>8</v>
      </c>
      <c r="D260">
        <v>0</v>
      </c>
    </row>
    <row r="261" spans="1:4">
      <c r="A261" t="s">
        <v>56</v>
      </c>
      <c r="B261" t="s">
        <v>91</v>
      </c>
      <c r="C261">
        <v>8</v>
      </c>
      <c r="D261">
        <v>0</v>
      </c>
    </row>
    <row r="262" spans="1:4">
      <c r="A262" t="s">
        <v>57</v>
      </c>
      <c r="B262" t="s">
        <v>91</v>
      </c>
      <c r="C262">
        <v>8</v>
      </c>
      <c r="D262">
        <v>0</v>
      </c>
    </row>
    <row r="263" spans="1:4">
      <c r="A263" t="s">
        <v>58</v>
      </c>
      <c r="B263" t="s">
        <v>91</v>
      </c>
      <c r="C263">
        <v>8</v>
      </c>
      <c r="D263">
        <v>0</v>
      </c>
    </row>
    <row r="264" spans="1:4">
      <c r="A264" t="s">
        <v>59</v>
      </c>
      <c r="B264" t="s">
        <v>91</v>
      </c>
      <c r="C264">
        <v>8</v>
      </c>
      <c r="D264">
        <v>0</v>
      </c>
    </row>
    <row r="265" spans="1:4">
      <c r="A265" t="s">
        <v>60</v>
      </c>
      <c r="B265" t="s">
        <v>91</v>
      </c>
      <c r="C265">
        <v>8</v>
      </c>
      <c r="D265">
        <v>0</v>
      </c>
    </row>
    <row r="266" spans="1:4">
      <c r="A266" t="s">
        <v>61</v>
      </c>
      <c r="B266" t="s">
        <v>91</v>
      </c>
      <c r="C266">
        <v>8</v>
      </c>
      <c r="D266">
        <v>0</v>
      </c>
    </row>
    <row r="267" spans="1:4">
      <c r="A267" t="s">
        <v>62</v>
      </c>
      <c r="B267" t="s">
        <v>91</v>
      </c>
      <c r="C267">
        <v>8</v>
      </c>
      <c r="D267">
        <v>0</v>
      </c>
    </row>
    <row r="268" spans="1:4">
      <c r="A268" t="s">
        <v>63</v>
      </c>
      <c r="B268" t="s">
        <v>91</v>
      </c>
      <c r="C268">
        <v>8</v>
      </c>
      <c r="D268">
        <v>0</v>
      </c>
    </row>
    <row r="269" spans="1:4">
      <c r="A269" t="s">
        <v>64</v>
      </c>
      <c r="B269" t="s">
        <v>91</v>
      </c>
      <c r="C269">
        <v>8</v>
      </c>
      <c r="D269">
        <v>0</v>
      </c>
    </row>
    <row r="270" spans="1:4">
      <c r="A270" t="s">
        <v>65</v>
      </c>
      <c r="B270" t="s">
        <v>91</v>
      </c>
      <c r="C270">
        <v>8</v>
      </c>
      <c r="D270">
        <v>0</v>
      </c>
    </row>
    <row r="271" spans="1:4">
      <c r="A271" t="s">
        <v>66</v>
      </c>
      <c r="B271" t="s">
        <v>91</v>
      </c>
      <c r="C271">
        <v>8</v>
      </c>
      <c r="D271">
        <v>0</v>
      </c>
    </row>
    <row r="272" spans="1:4">
      <c r="A272" t="s">
        <v>74</v>
      </c>
      <c r="B272" t="s">
        <v>91</v>
      </c>
      <c r="C272">
        <v>8</v>
      </c>
      <c r="D272">
        <v>0</v>
      </c>
    </row>
    <row r="273" spans="1:4">
      <c r="A273" t="s">
        <v>75</v>
      </c>
      <c r="B273" t="s">
        <v>91</v>
      </c>
      <c r="C273">
        <v>8</v>
      </c>
      <c r="D273">
        <v>0</v>
      </c>
    </row>
    <row r="274" spans="1:4">
      <c r="A274" t="s">
        <v>76</v>
      </c>
      <c r="B274" t="s">
        <v>91</v>
      </c>
      <c r="C274">
        <v>8</v>
      </c>
      <c r="D274">
        <v>0</v>
      </c>
    </row>
    <row r="275" spans="1:4">
      <c r="A275" t="s">
        <v>77</v>
      </c>
      <c r="B275" t="s">
        <v>91</v>
      </c>
      <c r="C275">
        <v>8</v>
      </c>
      <c r="D275">
        <v>0</v>
      </c>
    </row>
    <row r="276" spans="1:4">
      <c r="A276" t="s">
        <v>78</v>
      </c>
      <c r="B276" t="s">
        <v>91</v>
      </c>
      <c r="C276">
        <v>8</v>
      </c>
      <c r="D276">
        <v>0</v>
      </c>
    </row>
    <row r="277" spans="1:4">
      <c r="A277" t="s">
        <v>67</v>
      </c>
      <c r="B277" t="s">
        <v>91</v>
      </c>
      <c r="C277">
        <v>8</v>
      </c>
      <c r="D277">
        <v>0</v>
      </c>
    </row>
    <row r="278" spans="1:4">
      <c r="A278" t="s">
        <v>68</v>
      </c>
      <c r="B278" t="s">
        <v>91</v>
      </c>
      <c r="C278">
        <v>8</v>
      </c>
      <c r="D278">
        <v>0</v>
      </c>
    </row>
    <row r="279" spans="1:4">
      <c r="A279" t="s">
        <v>69</v>
      </c>
      <c r="B279" t="s">
        <v>91</v>
      </c>
      <c r="C279">
        <v>8</v>
      </c>
      <c r="D279">
        <v>0</v>
      </c>
    </row>
    <row r="280" spans="1:4">
      <c r="A280" t="s">
        <v>70</v>
      </c>
      <c r="B280" t="s">
        <v>91</v>
      </c>
      <c r="C280">
        <v>8</v>
      </c>
      <c r="D280">
        <v>0</v>
      </c>
    </row>
    <row r="281" spans="1:4">
      <c r="A281" t="s">
        <v>71</v>
      </c>
      <c r="B281" t="s">
        <v>91</v>
      </c>
      <c r="C281">
        <v>8</v>
      </c>
      <c r="D281">
        <v>0</v>
      </c>
    </row>
    <row r="282" spans="1:4">
      <c r="A282" t="s">
        <v>72</v>
      </c>
      <c r="B282" t="s">
        <v>91</v>
      </c>
      <c r="C282">
        <v>8</v>
      </c>
      <c r="D282">
        <v>0</v>
      </c>
    </row>
    <row r="283" spans="1:4">
      <c r="A283" t="s">
        <v>73</v>
      </c>
      <c r="B283" t="s">
        <v>91</v>
      </c>
      <c r="C283">
        <v>8</v>
      </c>
      <c r="D283">
        <v>0</v>
      </c>
    </row>
  </sheetData>
  <conditionalFormatting sqref="F1326:G1339">
    <cfRule type="duplicateValues" dxfId="5" priority="1"/>
  </conditionalFormatting>
  <conditionalFormatting sqref="H284:I332">
    <cfRule type="duplicateValues" dxfId="4" priority="2"/>
  </conditionalFormatting>
  <pageMargins left="0.7" right="0.7" top="0.78740157499999996" bottom="0.78740157499999996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67"/>
  <sheetViews>
    <sheetView topLeftCell="A95" workbookViewId="0">
      <selection activeCell="A456" sqref="A456:B567"/>
    </sheetView>
  </sheetViews>
  <sheetFormatPr defaultColWidth="10.7109375" defaultRowHeight="15"/>
  <cols>
    <col min="1" max="1" width="15" customWidth="1"/>
    <col min="2" max="2" width="23.28515625" customWidth="1"/>
    <col min="3" max="3" width="25.7109375" bestFit="1" customWidth="1"/>
    <col min="4" max="4" width="14.7109375" customWidth="1"/>
    <col min="6" max="6" width="13.7109375" customWidth="1"/>
    <col min="7" max="7" width="17.28515625" customWidth="1"/>
  </cols>
  <sheetData>
    <row r="1" spans="1:6">
      <c r="A1" t="s">
        <v>93</v>
      </c>
    </row>
    <row r="2" spans="1:6">
      <c r="A2" t="s">
        <v>94</v>
      </c>
      <c r="E2" s="13"/>
      <c r="F2" t="s">
        <v>95</v>
      </c>
    </row>
    <row r="3" spans="1:6" ht="30">
      <c r="A3" s="1" t="s">
        <v>42</v>
      </c>
      <c r="B3" t="s">
        <v>1</v>
      </c>
      <c r="C3" s="1" t="s">
        <v>96</v>
      </c>
      <c r="E3" s="14"/>
      <c r="F3" t="s">
        <v>97</v>
      </c>
    </row>
    <row r="4" spans="1:6">
      <c r="A4" t="s">
        <v>44</v>
      </c>
      <c r="B4" t="s">
        <v>20</v>
      </c>
      <c r="C4" s="8">
        <v>200000</v>
      </c>
      <c r="E4" s="6"/>
      <c r="F4" t="s">
        <v>98</v>
      </c>
    </row>
    <row r="5" spans="1:6">
      <c r="A5" t="s">
        <v>46</v>
      </c>
      <c r="B5" t="s">
        <v>20</v>
      </c>
      <c r="C5" s="8">
        <v>200000</v>
      </c>
      <c r="E5" s="15"/>
      <c r="F5" t="s">
        <v>99</v>
      </c>
    </row>
    <row r="6" spans="1:6">
      <c r="A6" t="s">
        <v>47</v>
      </c>
      <c r="B6" t="s">
        <v>20</v>
      </c>
      <c r="C6" s="8">
        <v>200000</v>
      </c>
      <c r="E6" s="16"/>
      <c r="F6" t="s">
        <v>100</v>
      </c>
    </row>
    <row r="7" spans="1:6">
      <c r="A7" t="s">
        <v>48</v>
      </c>
      <c r="B7" t="s">
        <v>20</v>
      </c>
      <c r="C7" s="8">
        <v>200000</v>
      </c>
      <c r="E7" s="17"/>
      <c r="F7" t="s">
        <v>101</v>
      </c>
    </row>
    <row r="8" spans="1:6" ht="17.25">
      <c r="A8" t="s">
        <v>49</v>
      </c>
      <c r="B8" t="s">
        <v>20</v>
      </c>
      <c r="C8" s="8">
        <v>200000</v>
      </c>
      <c r="E8" s="18"/>
      <c r="F8" t="s">
        <v>102</v>
      </c>
    </row>
    <row r="9" spans="1:6">
      <c r="A9" t="s">
        <v>50</v>
      </c>
      <c r="B9" t="s">
        <v>20</v>
      </c>
      <c r="C9" s="8">
        <v>200000</v>
      </c>
      <c r="E9" s="19"/>
      <c r="F9" t="s">
        <v>144</v>
      </c>
    </row>
    <row r="10" spans="1:6">
      <c r="A10" t="s">
        <v>51</v>
      </c>
      <c r="B10" t="s">
        <v>20</v>
      </c>
      <c r="C10" s="8">
        <v>200000</v>
      </c>
    </row>
    <row r="11" spans="1:6">
      <c r="A11" t="s">
        <v>52</v>
      </c>
      <c r="B11" t="s">
        <v>20</v>
      </c>
      <c r="C11" s="8">
        <v>200000</v>
      </c>
      <c r="E11" s="20"/>
      <c r="F11" t="s">
        <v>103</v>
      </c>
    </row>
    <row r="12" spans="1:6">
      <c r="A12" t="s">
        <v>53</v>
      </c>
      <c r="B12" t="s">
        <v>20</v>
      </c>
      <c r="C12" s="8">
        <v>200000</v>
      </c>
      <c r="E12" s="21"/>
      <c r="F12" t="s">
        <v>104</v>
      </c>
    </row>
    <row r="13" spans="1:6">
      <c r="A13" t="s">
        <v>54</v>
      </c>
      <c r="B13" t="s">
        <v>20</v>
      </c>
      <c r="C13" s="8">
        <v>200000</v>
      </c>
      <c r="E13" s="22"/>
      <c r="F13" t="s">
        <v>105</v>
      </c>
    </row>
    <row r="14" spans="1:6">
      <c r="A14" t="s">
        <v>55</v>
      </c>
      <c r="B14" t="s">
        <v>20</v>
      </c>
      <c r="C14" s="8">
        <v>200000</v>
      </c>
      <c r="E14" s="23"/>
      <c r="F14" t="s">
        <v>106</v>
      </c>
    </row>
    <row r="15" spans="1:6">
      <c r="A15" t="s">
        <v>56</v>
      </c>
      <c r="B15" t="s">
        <v>20</v>
      </c>
      <c r="C15" s="8">
        <v>200000</v>
      </c>
      <c r="E15" s="27"/>
      <c r="F15" t="s">
        <v>107</v>
      </c>
    </row>
    <row r="16" spans="1:6">
      <c r="A16" t="s">
        <v>57</v>
      </c>
      <c r="B16" t="s">
        <v>20</v>
      </c>
      <c r="C16" s="8">
        <v>200000</v>
      </c>
      <c r="E16" s="33"/>
      <c r="F16" t="s">
        <v>145</v>
      </c>
    </row>
    <row r="17" spans="1:6">
      <c r="A17" t="s">
        <v>59</v>
      </c>
      <c r="B17" t="s">
        <v>20</v>
      </c>
      <c r="C17" s="8">
        <v>200000</v>
      </c>
      <c r="E17" s="34"/>
      <c r="F17" t="s">
        <v>146</v>
      </c>
    </row>
    <row r="18" spans="1:6">
      <c r="A18" t="s">
        <v>60</v>
      </c>
      <c r="B18" t="s">
        <v>20</v>
      </c>
      <c r="C18" s="8">
        <v>200000</v>
      </c>
      <c r="E18" s="68"/>
      <c r="F18" t="s">
        <v>188</v>
      </c>
    </row>
    <row r="19" spans="1:6">
      <c r="A19" t="s">
        <v>61</v>
      </c>
      <c r="B19" t="s">
        <v>20</v>
      </c>
      <c r="C19" s="8">
        <v>200000</v>
      </c>
      <c r="E19" s="38"/>
      <c r="F19" t="s">
        <v>189</v>
      </c>
    </row>
    <row r="20" spans="1:6">
      <c r="A20" t="s">
        <v>62</v>
      </c>
      <c r="B20" t="s">
        <v>20</v>
      </c>
      <c r="C20" s="8">
        <v>200000</v>
      </c>
      <c r="E20" s="69"/>
      <c r="F20" t="s">
        <v>191</v>
      </c>
    </row>
    <row r="21" spans="1:6">
      <c r="A21" t="s">
        <v>63</v>
      </c>
      <c r="B21" t="s">
        <v>20</v>
      </c>
      <c r="C21" s="8">
        <v>200000</v>
      </c>
    </row>
    <row r="22" spans="1:6">
      <c r="A22" t="s">
        <v>64</v>
      </c>
      <c r="B22" t="s">
        <v>20</v>
      </c>
      <c r="C22" s="8">
        <v>200000</v>
      </c>
    </row>
    <row r="23" spans="1:6">
      <c r="A23" t="s">
        <v>66</v>
      </c>
      <c r="B23" t="s">
        <v>20</v>
      </c>
      <c r="C23" s="8">
        <v>200000</v>
      </c>
    </row>
    <row r="24" spans="1:6">
      <c r="A24" t="s">
        <v>67</v>
      </c>
      <c r="B24" t="s">
        <v>20</v>
      </c>
      <c r="C24" s="8">
        <v>200000</v>
      </c>
    </row>
    <row r="25" spans="1:6">
      <c r="A25" t="s">
        <v>68</v>
      </c>
      <c r="B25" t="s">
        <v>20</v>
      </c>
      <c r="C25" s="8">
        <v>200000</v>
      </c>
    </row>
    <row r="26" spans="1:6">
      <c r="A26" t="s">
        <v>69</v>
      </c>
      <c r="B26" t="s">
        <v>20</v>
      </c>
      <c r="C26" s="8">
        <v>200000</v>
      </c>
    </row>
    <row r="27" spans="1:6">
      <c r="A27" t="s">
        <v>71</v>
      </c>
      <c r="B27" t="s">
        <v>20</v>
      </c>
      <c r="C27" s="8">
        <v>200000</v>
      </c>
    </row>
    <row r="28" spans="1:6">
      <c r="A28" t="s">
        <v>72</v>
      </c>
      <c r="B28" t="s">
        <v>20</v>
      </c>
      <c r="C28" s="8">
        <v>200000</v>
      </c>
    </row>
    <row r="29" spans="1:6">
      <c r="A29" t="s">
        <v>73</v>
      </c>
      <c r="B29" t="s">
        <v>20</v>
      </c>
      <c r="C29" s="8">
        <v>200000</v>
      </c>
    </row>
    <row r="30" spans="1:6">
      <c r="A30" t="s">
        <v>44</v>
      </c>
      <c r="B30" t="s">
        <v>92</v>
      </c>
      <c r="C30">
        <v>800000</v>
      </c>
    </row>
    <row r="31" spans="1:6">
      <c r="A31" t="s">
        <v>45</v>
      </c>
      <c r="B31" t="s">
        <v>92</v>
      </c>
      <c r="C31">
        <v>800000</v>
      </c>
    </row>
    <row r="32" spans="1:6">
      <c r="A32" t="s">
        <v>46</v>
      </c>
      <c r="B32" t="s">
        <v>92</v>
      </c>
      <c r="C32">
        <v>800000</v>
      </c>
    </row>
    <row r="33" spans="1:3">
      <c r="A33" t="s">
        <v>47</v>
      </c>
      <c r="B33" t="s">
        <v>92</v>
      </c>
      <c r="C33">
        <v>800000</v>
      </c>
    </row>
    <row r="34" spans="1:3">
      <c r="A34" t="s">
        <v>48</v>
      </c>
      <c r="B34" t="s">
        <v>92</v>
      </c>
      <c r="C34">
        <v>800000</v>
      </c>
    </row>
    <row r="35" spans="1:3">
      <c r="A35" t="s">
        <v>49</v>
      </c>
      <c r="B35" t="s">
        <v>92</v>
      </c>
      <c r="C35">
        <v>800000</v>
      </c>
    </row>
    <row r="36" spans="1:3">
      <c r="A36" t="s">
        <v>50</v>
      </c>
      <c r="B36" t="s">
        <v>92</v>
      </c>
      <c r="C36">
        <v>800000</v>
      </c>
    </row>
    <row r="37" spans="1:3">
      <c r="A37" t="s">
        <v>51</v>
      </c>
      <c r="B37" t="s">
        <v>92</v>
      </c>
      <c r="C37">
        <v>800000</v>
      </c>
    </row>
    <row r="38" spans="1:3">
      <c r="A38" t="s">
        <v>52</v>
      </c>
      <c r="B38" t="s">
        <v>92</v>
      </c>
      <c r="C38">
        <v>800000</v>
      </c>
    </row>
    <row r="39" spans="1:3">
      <c r="A39" t="s">
        <v>53</v>
      </c>
      <c r="B39" t="s">
        <v>92</v>
      </c>
      <c r="C39">
        <v>800000</v>
      </c>
    </row>
    <row r="40" spans="1:3">
      <c r="A40" t="s">
        <v>54</v>
      </c>
      <c r="B40" t="s">
        <v>92</v>
      </c>
      <c r="C40">
        <v>800000</v>
      </c>
    </row>
    <row r="41" spans="1:3">
      <c r="A41" t="s">
        <v>55</v>
      </c>
      <c r="B41" t="s">
        <v>92</v>
      </c>
      <c r="C41">
        <v>800000</v>
      </c>
    </row>
    <row r="42" spans="1:3">
      <c r="A42" t="s">
        <v>56</v>
      </c>
      <c r="B42" t="s">
        <v>92</v>
      </c>
      <c r="C42">
        <v>800000</v>
      </c>
    </row>
    <row r="43" spans="1:3">
      <c r="A43" t="s">
        <v>57</v>
      </c>
      <c r="B43" t="s">
        <v>92</v>
      </c>
      <c r="C43">
        <v>800000</v>
      </c>
    </row>
    <row r="44" spans="1:3">
      <c r="A44" t="s">
        <v>58</v>
      </c>
      <c r="B44" t="s">
        <v>92</v>
      </c>
      <c r="C44">
        <v>800000</v>
      </c>
    </row>
    <row r="45" spans="1:3">
      <c r="A45" t="s">
        <v>59</v>
      </c>
      <c r="B45" t="s">
        <v>92</v>
      </c>
      <c r="C45">
        <v>800000</v>
      </c>
    </row>
    <row r="46" spans="1:3">
      <c r="A46" t="s">
        <v>60</v>
      </c>
      <c r="B46" t="s">
        <v>92</v>
      </c>
      <c r="C46">
        <v>800000</v>
      </c>
    </row>
    <row r="47" spans="1:3">
      <c r="A47" t="s">
        <v>61</v>
      </c>
      <c r="B47" t="s">
        <v>92</v>
      </c>
      <c r="C47">
        <v>800000</v>
      </c>
    </row>
    <row r="48" spans="1:3">
      <c r="A48" t="s">
        <v>62</v>
      </c>
      <c r="B48" t="s">
        <v>92</v>
      </c>
      <c r="C48">
        <v>800000</v>
      </c>
    </row>
    <row r="49" spans="1:3">
      <c r="A49" t="s">
        <v>63</v>
      </c>
      <c r="B49" t="s">
        <v>92</v>
      </c>
      <c r="C49">
        <v>800000</v>
      </c>
    </row>
    <row r="50" spans="1:3">
      <c r="A50" t="s">
        <v>64</v>
      </c>
      <c r="B50" t="s">
        <v>92</v>
      </c>
      <c r="C50">
        <v>800000</v>
      </c>
    </row>
    <row r="51" spans="1:3">
      <c r="A51" t="s">
        <v>65</v>
      </c>
      <c r="B51" t="s">
        <v>92</v>
      </c>
      <c r="C51">
        <v>800000</v>
      </c>
    </row>
    <row r="52" spans="1:3">
      <c r="A52" t="s">
        <v>66</v>
      </c>
      <c r="B52" t="s">
        <v>92</v>
      </c>
      <c r="C52">
        <v>800000</v>
      </c>
    </row>
    <row r="53" spans="1:3">
      <c r="A53" t="s">
        <v>74</v>
      </c>
      <c r="B53" t="s">
        <v>92</v>
      </c>
      <c r="C53">
        <v>800000</v>
      </c>
    </row>
    <row r="54" spans="1:3">
      <c r="A54" t="s">
        <v>75</v>
      </c>
      <c r="B54" t="s">
        <v>92</v>
      </c>
      <c r="C54">
        <v>800000</v>
      </c>
    </row>
    <row r="55" spans="1:3">
      <c r="A55" t="s">
        <v>76</v>
      </c>
      <c r="B55" t="s">
        <v>92</v>
      </c>
      <c r="C55">
        <v>800000</v>
      </c>
    </row>
    <row r="56" spans="1:3">
      <c r="A56" t="s">
        <v>77</v>
      </c>
      <c r="B56" t="s">
        <v>92</v>
      </c>
      <c r="C56">
        <v>800000</v>
      </c>
    </row>
    <row r="57" spans="1:3">
      <c r="A57" t="s">
        <v>78</v>
      </c>
      <c r="B57" t="s">
        <v>92</v>
      </c>
      <c r="C57">
        <v>800000</v>
      </c>
    </row>
    <row r="58" spans="1:3">
      <c r="A58" t="s">
        <v>67</v>
      </c>
      <c r="B58" t="s">
        <v>92</v>
      </c>
      <c r="C58">
        <v>800000</v>
      </c>
    </row>
    <row r="59" spans="1:3">
      <c r="A59" t="s">
        <v>68</v>
      </c>
      <c r="B59" t="s">
        <v>92</v>
      </c>
      <c r="C59">
        <v>800000</v>
      </c>
    </row>
    <row r="60" spans="1:3">
      <c r="A60" t="s">
        <v>69</v>
      </c>
      <c r="B60" t="s">
        <v>92</v>
      </c>
      <c r="C60">
        <v>800000</v>
      </c>
    </row>
    <row r="61" spans="1:3">
      <c r="A61" t="s">
        <v>70</v>
      </c>
      <c r="B61" t="s">
        <v>92</v>
      </c>
      <c r="C61">
        <v>800000</v>
      </c>
    </row>
    <row r="62" spans="1:3">
      <c r="A62" t="s">
        <v>71</v>
      </c>
      <c r="B62" t="s">
        <v>92</v>
      </c>
      <c r="C62">
        <v>800000</v>
      </c>
    </row>
    <row r="63" spans="1:3">
      <c r="A63" t="s">
        <v>72</v>
      </c>
      <c r="B63" t="s">
        <v>92</v>
      </c>
      <c r="C63">
        <v>800000</v>
      </c>
    </row>
    <row r="64" spans="1:3">
      <c r="A64" t="s">
        <v>73</v>
      </c>
      <c r="B64" t="s">
        <v>92</v>
      </c>
      <c r="C64">
        <v>800000</v>
      </c>
    </row>
    <row r="65" spans="1:3">
      <c r="A65" t="s">
        <v>44</v>
      </c>
      <c r="B65" t="s">
        <v>17</v>
      </c>
      <c r="C65" s="9">
        <v>1</v>
      </c>
    </row>
    <row r="66" spans="1:3">
      <c r="A66" t="s">
        <v>46</v>
      </c>
      <c r="B66" t="s">
        <v>17</v>
      </c>
      <c r="C66" s="9">
        <v>3.5</v>
      </c>
    </row>
    <row r="67" spans="1:3">
      <c r="A67" t="s">
        <v>49</v>
      </c>
      <c r="B67" t="s">
        <v>17</v>
      </c>
      <c r="C67" s="9">
        <v>4.4000000000000004</v>
      </c>
    </row>
    <row r="68" spans="1:3">
      <c r="A68" t="s">
        <v>50</v>
      </c>
      <c r="B68" t="s">
        <v>17</v>
      </c>
      <c r="C68" s="9">
        <v>300</v>
      </c>
    </row>
    <row r="69" spans="1:3">
      <c r="A69" t="s">
        <v>53</v>
      </c>
      <c r="B69" t="s">
        <v>17</v>
      </c>
      <c r="C69" s="9">
        <v>50</v>
      </c>
    </row>
    <row r="70" spans="1:3">
      <c r="A70" t="s">
        <v>55</v>
      </c>
      <c r="B70" t="s">
        <v>17</v>
      </c>
      <c r="C70" s="9">
        <v>80</v>
      </c>
    </row>
    <row r="71" spans="1:3">
      <c r="A71" t="s">
        <v>57</v>
      </c>
      <c r="B71" t="s">
        <v>17</v>
      </c>
      <c r="C71" s="9">
        <v>120</v>
      </c>
    </row>
    <row r="72" spans="1:3">
      <c r="A72" t="s">
        <v>59</v>
      </c>
      <c r="B72" t="s">
        <v>17</v>
      </c>
      <c r="C72" s="9">
        <v>57</v>
      </c>
    </row>
    <row r="73" spans="1:3">
      <c r="A73" t="s">
        <v>61</v>
      </c>
      <c r="B73" t="s">
        <v>17</v>
      </c>
      <c r="C73" s="9">
        <v>1000</v>
      </c>
    </row>
    <row r="74" spans="1:3">
      <c r="A74" t="s">
        <v>64</v>
      </c>
      <c r="B74" t="s">
        <v>17</v>
      </c>
      <c r="C74" s="9">
        <v>10</v>
      </c>
    </row>
    <row r="75" spans="1:3">
      <c r="A75" t="s">
        <v>68</v>
      </c>
      <c r="B75" t="s">
        <v>17</v>
      </c>
      <c r="C75" s="9">
        <v>75</v>
      </c>
    </row>
    <row r="76" spans="1:3">
      <c r="A76" t="s">
        <v>73</v>
      </c>
      <c r="B76" t="s">
        <v>17</v>
      </c>
      <c r="C76" s="9">
        <v>4</v>
      </c>
    </row>
    <row r="77" spans="1:3">
      <c r="A77" t="s">
        <v>44</v>
      </c>
      <c r="B77" t="s">
        <v>6</v>
      </c>
      <c r="C77" s="7">
        <v>200000</v>
      </c>
    </row>
    <row r="78" spans="1:3">
      <c r="A78" t="s">
        <v>45</v>
      </c>
      <c r="B78" t="s">
        <v>6</v>
      </c>
      <c r="C78" s="7">
        <v>200000</v>
      </c>
    </row>
    <row r="79" spans="1:3">
      <c r="A79" t="s">
        <v>46</v>
      </c>
      <c r="B79" t="s">
        <v>6</v>
      </c>
      <c r="C79" s="7">
        <v>200000</v>
      </c>
    </row>
    <row r="80" spans="1:3">
      <c r="A80" t="s">
        <v>47</v>
      </c>
      <c r="B80" t="s">
        <v>6</v>
      </c>
      <c r="C80" s="7">
        <v>200000</v>
      </c>
    </row>
    <row r="81" spans="1:3">
      <c r="A81" t="s">
        <v>49</v>
      </c>
      <c r="B81" t="s">
        <v>6</v>
      </c>
      <c r="C81" s="7">
        <v>200000</v>
      </c>
    </row>
    <row r="82" spans="1:3">
      <c r="A82" t="s">
        <v>50</v>
      </c>
      <c r="B82" t="s">
        <v>6</v>
      </c>
      <c r="C82" s="7">
        <v>200000</v>
      </c>
    </row>
    <row r="83" spans="1:3">
      <c r="A83" t="s">
        <v>51</v>
      </c>
      <c r="B83" t="s">
        <v>6</v>
      </c>
      <c r="C83" s="7">
        <v>200000</v>
      </c>
    </row>
    <row r="84" spans="1:3">
      <c r="A84" t="s">
        <v>52</v>
      </c>
      <c r="B84" t="s">
        <v>6</v>
      </c>
      <c r="C84" s="7">
        <v>200000</v>
      </c>
    </row>
    <row r="85" spans="1:3">
      <c r="A85" t="s">
        <v>53</v>
      </c>
      <c r="B85" t="s">
        <v>6</v>
      </c>
      <c r="C85" s="7">
        <v>200000</v>
      </c>
    </row>
    <row r="86" spans="1:3">
      <c r="A86" t="s">
        <v>54</v>
      </c>
      <c r="B86" t="s">
        <v>6</v>
      </c>
      <c r="C86" s="7">
        <v>200000</v>
      </c>
    </row>
    <row r="87" spans="1:3">
      <c r="A87" t="s">
        <v>55</v>
      </c>
      <c r="B87" t="s">
        <v>6</v>
      </c>
      <c r="C87" s="7">
        <v>200000</v>
      </c>
    </row>
    <row r="88" spans="1:3">
      <c r="A88" t="s">
        <v>56</v>
      </c>
      <c r="B88" t="s">
        <v>6</v>
      </c>
      <c r="C88" s="7">
        <v>200000</v>
      </c>
    </row>
    <row r="89" spans="1:3">
      <c r="A89" t="s">
        <v>58</v>
      </c>
      <c r="B89" t="s">
        <v>6</v>
      </c>
      <c r="C89" s="7">
        <v>200000</v>
      </c>
    </row>
    <row r="90" spans="1:3">
      <c r="A90" t="s">
        <v>59</v>
      </c>
      <c r="B90" t="s">
        <v>6</v>
      </c>
      <c r="C90" s="7">
        <v>200000</v>
      </c>
    </row>
    <row r="91" spans="1:3">
      <c r="A91" t="s">
        <v>60</v>
      </c>
      <c r="B91" t="s">
        <v>6</v>
      </c>
      <c r="C91" s="7">
        <v>200000</v>
      </c>
    </row>
    <row r="92" spans="1:3">
      <c r="A92" t="s">
        <v>61</v>
      </c>
      <c r="B92" t="s">
        <v>6</v>
      </c>
      <c r="C92" s="7">
        <v>200000</v>
      </c>
    </row>
    <row r="93" spans="1:3">
      <c r="A93" t="s">
        <v>64</v>
      </c>
      <c r="B93" t="s">
        <v>6</v>
      </c>
      <c r="C93" s="7">
        <v>200000</v>
      </c>
    </row>
    <row r="94" spans="1:3">
      <c r="A94" t="s">
        <v>66</v>
      </c>
      <c r="B94" t="s">
        <v>6</v>
      </c>
      <c r="C94" s="7">
        <v>200000</v>
      </c>
    </row>
    <row r="95" spans="1:3">
      <c r="A95" t="s">
        <v>67</v>
      </c>
      <c r="B95" t="s">
        <v>6</v>
      </c>
      <c r="C95" s="7">
        <v>200000</v>
      </c>
    </row>
    <row r="96" spans="1:3">
      <c r="A96" t="s">
        <v>68</v>
      </c>
      <c r="B96" t="s">
        <v>6</v>
      </c>
      <c r="C96" s="7">
        <v>200000</v>
      </c>
    </row>
    <row r="97" spans="1:3">
      <c r="A97" t="s">
        <v>69</v>
      </c>
      <c r="B97" t="s">
        <v>6</v>
      </c>
      <c r="C97" s="7">
        <v>200000</v>
      </c>
    </row>
    <row r="98" spans="1:3">
      <c r="A98" t="s">
        <v>71</v>
      </c>
      <c r="B98" t="s">
        <v>6</v>
      </c>
      <c r="C98" s="7">
        <v>200000</v>
      </c>
    </row>
    <row r="99" spans="1:3">
      <c r="A99" t="s">
        <v>72</v>
      </c>
      <c r="B99" t="s">
        <v>6</v>
      </c>
      <c r="C99" s="7">
        <v>200000</v>
      </c>
    </row>
    <row r="100" spans="1:3">
      <c r="A100" t="s">
        <v>73</v>
      </c>
      <c r="B100" t="s">
        <v>6</v>
      </c>
      <c r="C100" s="7">
        <v>200000</v>
      </c>
    </row>
    <row r="101" spans="1:3">
      <c r="A101" t="s">
        <v>44</v>
      </c>
      <c r="B101" t="s">
        <v>108</v>
      </c>
      <c r="C101" s="7">
        <v>200000</v>
      </c>
    </row>
    <row r="102" spans="1:3">
      <c r="A102" t="s">
        <v>45</v>
      </c>
      <c r="B102" t="s">
        <v>108</v>
      </c>
      <c r="C102" s="7">
        <v>200000</v>
      </c>
    </row>
    <row r="103" spans="1:3">
      <c r="A103" t="s">
        <v>46</v>
      </c>
      <c r="B103" t="s">
        <v>108</v>
      </c>
      <c r="C103" s="7">
        <v>200000</v>
      </c>
    </row>
    <row r="104" spans="1:3">
      <c r="A104" t="s">
        <v>47</v>
      </c>
      <c r="B104" t="s">
        <v>108</v>
      </c>
      <c r="C104" s="7">
        <v>200000</v>
      </c>
    </row>
    <row r="105" spans="1:3">
      <c r="A105" t="s">
        <v>49</v>
      </c>
      <c r="B105" t="s">
        <v>108</v>
      </c>
      <c r="C105" s="7">
        <v>200000</v>
      </c>
    </row>
    <row r="106" spans="1:3">
      <c r="A106" t="s">
        <v>50</v>
      </c>
      <c r="B106" t="s">
        <v>108</v>
      </c>
      <c r="C106" s="7">
        <v>200000</v>
      </c>
    </row>
    <row r="107" spans="1:3">
      <c r="A107" t="s">
        <v>51</v>
      </c>
      <c r="B107" t="s">
        <v>108</v>
      </c>
      <c r="C107" s="7">
        <v>200000</v>
      </c>
    </row>
    <row r="108" spans="1:3">
      <c r="A108" t="s">
        <v>52</v>
      </c>
      <c r="B108" t="s">
        <v>108</v>
      </c>
      <c r="C108" s="7">
        <v>200000</v>
      </c>
    </row>
    <row r="109" spans="1:3">
      <c r="A109" t="s">
        <v>53</v>
      </c>
      <c r="B109" t="s">
        <v>108</v>
      </c>
      <c r="C109" s="7">
        <v>200000</v>
      </c>
    </row>
    <row r="110" spans="1:3">
      <c r="A110" t="s">
        <v>54</v>
      </c>
      <c r="B110" t="s">
        <v>108</v>
      </c>
      <c r="C110" s="7">
        <v>200000</v>
      </c>
    </row>
    <row r="111" spans="1:3">
      <c r="A111" t="s">
        <v>55</v>
      </c>
      <c r="B111" t="s">
        <v>108</v>
      </c>
      <c r="C111" s="7">
        <v>200000</v>
      </c>
    </row>
    <row r="112" spans="1:3">
      <c r="A112" t="s">
        <v>56</v>
      </c>
      <c r="B112" t="s">
        <v>108</v>
      </c>
      <c r="C112" s="7">
        <v>200000</v>
      </c>
    </row>
    <row r="113" spans="1:3">
      <c r="A113" t="s">
        <v>58</v>
      </c>
      <c r="B113" t="s">
        <v>108</v>
      </c>
      <c r="C113" s="7">
        <v>200000</v>
      </c>
    </row>
    <row r="114" spans="1:3">
      <c r="A114" t="s">
        <v>59</v>
      </c>
      <c r="B114" t="s">
        <v>108</v>
      </c>
      <c r="C114" s="7">
        <v>200000</v>
      </c>
    </row>
    <row r="115" spans="1:3">
      <c r="A115" t="s">
        <v>60</v>
      </c>
      <c r="B115" t="s">
        <v>108</v>
      </c>
      <c r="C115" s="7">
        <v>200000</v>
      </c>
    </row>
    <row r="116" spans="1:3">
      <c r="A116" t="s">
        <v>61</v>
      </c>
      <c r="B116" t="s">
        <v>108</v>
      </c>
      <c r="C116" s="7">
        <v>200000</v>
      </c>
    </row>
    <row r="117" spans="1:3">
      <c r="A117" t="s">
        <v>64</v>
      </c>
      <c r="B117" t="s">
        <v>108</v>
      </c>
      <c r="C117" s="7">
        <v>200000</v>
      </c>
    </row>
    <row r="118" spans="1:3">
      <c r="A118" t="s">
        <v>66</v>
      </c>
      <c r="B118" t="s">
        <v>108</v>
      </c>
      <c r="C118" s="7">
        <v>200000</v>
      </c>
    </row>
    <row r="119" spans="1:3">
      <c r="A119" t="s">
        <v>67</v>
      </c>
      <c r="B119" t="s">
        <v>108</v>
      </c>
      <c r="C119" s="7">
        <v>200000</v>
      </c>
    </row>
    <row r="120" spans="1:3">
      <c r="A120" t="s">
        <v>68</v>
      </c>
      <c r="B120" t="s">
        <v>108</v>
      </c>
      <c r="C120" s="7">
        <v>200000</v>
      </c>
    </row>
    <row r="121" spans="1:3">
      <c r="A121" t="s">
        <v>69</v>
      </c>
      <c r="B121" t="s">
        <v>108</v>
      </c>
      <c r="C121" s="7">
        <v>200000</v>
      </c>
    </row>
    <row r="122" spans="1:3">
      <c r="A122" t="s">
        <v>71</v>
      </c>
      <c r="B122" t="s">
        <v>108</v>
      </c>
      <c r="C122" s="7">
        <v>200000</v>
      </c>
    </row>
    <row r="123" spans="1:3">
      <c r="A123" t="s">
        <v>72</v>
      </c>
      <c r="B123" t="s">
        <v>108</v>
      </c>
      <c r="C123" s="7">
        <v>200000</v>
      </c>
    </row>
    <row r="124" spans="1:3">
      <c r="A124" t="s">
        <v>73</v>
      </c>
      <c r="B124" t="s">
        <v>108</v>
      </c>
      <c r="C124" s="7">
        <v>200000</v>
      </c>
    </row>
    <row r="125" spans="1:3">
      <c r="A125" t="s">
        <v>53</v>
      </c>
      <c r="B125" t="s">
        <v>16</v>
      </c>
      <c r="C125" s="9">
        <v>120</v>
      </c>
    </row>
    <row r="126" spans="1:3">
      <c r="A126" t="s">
        <v>54</v>
      </c>
      <c r="B126" t="s">
        <v>16</v>
      </c>
      <c r="C126" s="9">
        <v>12</v>
      </c>
    </row>
    <row r="127" spans="1:3">
      <c r="A127" t="s">
        <v>55</v>
      </c>
      <c r="B127" t="s">
        <v>16</v>
      </c>
      <c r="C127" s="9">
        <v>450</v>
      </c>
    </row>
    <row r="128" spans="1:3">
      <c r="A128" t="s">
        <v>56</v>
      </c>
      <c r="B128" t="s">
        <v>16</v>
      </c>
      <c r="C128" s="9">
        <v>1500</v>
      </c>
    </row>
    <row r="129" spans="1:3">
      <c r="A129" t="s">
        <v>60</v>
      </c>
      <c r="B129" t="s">
        <v>16</v>
      </c>
      <c r="C129" s="9">
        <v>90</v>
      </c>
    </row>
    <row r="130" spans="1:3">
      <c r="A130" t="s">
        <v>61</v>
      </c>
      <c r="B130" t="s">
        <v>16</v>
      </c>
      <c r="C130" s="9">
        <v>7</v>
      </c>
    </row>
    <row r="131" spans="1:3">
      <c r="A131" t="s">
        <v>66</v>
      </c>
      <c r="B131" t="s">
        <v>16</v>
      </c>
      <c r="C131" s="9">
        <v>162</v>
      </c>
    </row>
    <row r="132" spans="1:3">
      <c r="A132" t="s">
        <v>68</v>
      </c>
      <c r="B132" t="s">
        <v>16</v>
      </c>
      <c r="C132" s="9">
        <v>300</v>
      </c>
    </row>
    <row r="133" spans="1:3">
      <c r="A133" t="s">
        <v>44</v>
      </c>
      <c r="B133" t="s">
        <v>91</v>
      </c>
      <c r="C133">
        <v>1000000</v>
      </c>
    </row>
    <row r="134" spans="1:3">
      <c r="A134" t="s">
        <v>45</v>
      </c>
      <c r="B134" t="s">
        <v>91</v>
      </c>
      <c r="C134">
        <v>1000000</v>
      </c>
    </row>
    <row r="135" spans="1:3">
      <c r="A135" t="s">
        <v>46</v>
      </c>
      <c r="B135" t="s">
        <v>91</v>
      </c>
      <c r="C135">
        <v>1000000</v>
      </c>
    </row>
    <row r="136" spans="1:3">
      <c r="A136" t="s">
        <v>47</v>
      </c>
      <c r="B136" t="s">
        <v>91</v>
      </c>
      <c r="C136">
        <v>1000000</v>
      </c>
    </row>
    <row r="137" spans="1:3">
      <c r="A137" t="s">
        <v>48</v>
      </c>
      <c r="B137" t="s">
        <v>91</v>
      </c>
      <c r="C137">
        <v>1000000</v>
      </c>
    </row>
    <row r="138" spans="1:3">
      <c r="A138" t="s">
        <v>49</v>
      </c>
      <c r="B138" t="s">
        <v>91</v>
      </c>
      <c r="C138">
        <v>1000000</v>
      </c>
    </row>
    <row r="139" spans="1:3">
      <c r="A139" t="s">
        <v>50</v>
      </c>
      <c r="B139" t="s">
        <v>91</v>
      </c>
      <c r="C139">
        <v>1000000</v>
      </c>
    </row>
    <row r="140" spans="1:3">
      <c r="A140" t="s">
        <v>51</v>
      </c>
      <c r="B140" t="s">
        <v>91</v>
      </c>
      <c r="C140">
        <v>1000000</v>
      </c>
    </row>
    <row r="141" spans="1:3">
      <c r="A141" t="s">
        <v>52</v>
      </c>
      <c r="B141" t="s">
        <v>91</v>
      </c>
      <c r="C141">
        <v>1000000</v>
      </c>
    </row>
    <row r="142" spans="1:3">
      <c r="A142" t="s">
        <v>53</v>
      </c>
      <c r="B142" t="s">
        <v>91</v>
      </c>
      <c r="C142">
        <v>1000000</v>
      </c>
    </row>
    <row r="143" spans="1:3">
      <c r="A143" t="s">
        <v>54</v>
      </c>
      <c r="B143" t="s">
        <v>91</v>
      </c>
      <c r="C143">
        <v>1000000</v>
      </c>
    </row>
    <row r="144" spans="1:3">
      <c r="A144" t="s">
        <v>55</v>
      </c>
      <c r="B144" t="s">
        <v>91</v>
      </c>
      <c r="C144">
        <v>1000000</v>
      </c>
    </row>
    <row r="145" spans="1:3">
      <c r="A145" t="s">
        <v>56</v>
      </c>
      <c r="B145" t="s">
        <v>91</v>
      </c>
      <c r="C145">
        <v>1000000</v>
      </c>
    </row>
    <row r="146" spans="1:3">
      <c r="A146" t="s">
        <v>57</v>
      </c>
      <c r="B146" t="s">
        <v>91</v>
      </c>
      <c r="C146">
        <v>1000000</v>
      </c>
    </row>
    <row r="147" spans="1:3">
      <c r="A147" t="s">
        <v>58</v>
      </c>
      <c r="B147" t="s">
        <v>91</v>
      </c>
      <c r="C147">
        <v>1000000</v>
      </c>
    </row>
    <row r="148" spans="1:3">
      <c r="A148" t="s">
        <v>59</v>
      </c>
      <c r="B148" t="s">
        <v>91</v>
      </c>
      <c r="C148">
        <v>1000000</v>
      </c>
    </row>
    <row r="149" spans="1:3">
      <c r="A149" t="s">
        <v>60</v>
      </c>
      <c r="B149" t="s">
        <v>91</v>
      </c>
      <c r="C149">
        <v>1000000</v>
      </c>
    </row>
    <row r="150" spans="1:3">
      <c r="A150" t="s">
        <v>61</v>
      </c>
      <c r="B150" t="s">
        <v>91</v>
      </c>
      <c r="C150">
        <v>1000000</v>
      </c>
    </row>
    <row r="151" spans="1:3">
      <c r="A151" t="s">
        <v>62</v>
      </c>
      <c r="B151" t="s">
        <v>91</v>
      </c>
      <c r="C151">
        <v>1000000</v>
      </c>
    </row>
    <row r="152" spans="1:3">
      <c r="A152" t="s">
        <v>63</v>
      </c>
      <c r="B152" t="s">
        <v>91</v>
      </c>
      <c r="C152">
        <v>1000000</v>
      </c>
    </row>
    <row r="153" spans="1:3">
      <c r="A153" t="s">
        <v>64</v>
      </c>
      <c r="B153" t="s">
        <v>91</v>
      </c>
      <c r="C153">
        <v>1000000</v>
      </c>
    </row>
    <row r="154" spans="1:3">
      <c r="A154" t="s">
        <v>65</v>
      </c>
      <c r="B154" t="s">
        <v>91</v>
      </c>
      <c r="C154">
        <v>1000000</v>
      </c>
    </row>
    <row r="155" spans="1:3">
      <c r="A155" t="s">
        <v>66</v>
      </c>
      <c r="B155" t="s">
        <v>91</v>
      </c>
      <c r="C155">
        <v>1000000</v>
      </c>
    </row>
    <row r="156" spans="1:3">
      <c r="A156" t="s">
        <v>74</v>
      </c>
      <c r="B156" t="s">
        <v>91</v>
      </c>
      <c r="C156">
        <v>1000000</v>
      </c>
    </row>
    <row r="157" spans="1:3">
      <c r="A157" t="s">
        <v>75</v>
      </c>
      <c r="B157" t="s">
        <v>91</v>
      </c>
      <c r="C157">
        <v>1000000</v>
      </c>
    </row>
    <row r="158" spans="1:3">
      <c r="A158" t="s">
        <v>76</v>
      </c>
      <c r="B158" t="s">
        <v>91</v>
      </c>
      <c r="C158">
        <v>1000000</v>
      </c>
    </row>
    <row r="159" spans="1:3">
      <c r="A159" t="s">
        <v>77</v>
      </c>
      <c r="B159" t="s">
        <v>91</v>
      </c>
      <c r="C159">
        <v>1000000</v>
      </c>
    </row>
    <row r="160" spans="1:3">
      <c r="A160" t="s">
        <v>78</v>
      </c>
      <c r="B160" t="s">
        <v>91</v>
      </c>
      <c r="C160">
        <v>1000000</v>
      </c>
    </row>
    <row r="161" spans="1:3">
      <c r="A161" t="s">
        <v>67</v>
      </c>
      <c r="B161" t="s">
        <v>91</v>
      </c>
      <c r="C161">
        <v>1000000</v>
      </c>
    </row>
    <row r="162" spans="1:3">
      <c r="A162" t="s">
        <v>68</v>
      </c>
      <c r="B162" t="s">
        <v>91</v>
      </c>
      <c r="C162">
        <v>1000000</v>
      </c>
    </row>
    <row r="163" spans="1:3">
      <c r="A163" t="s">
        <v>69</v>
      </c>
      <c r="B163" t="s">
        <v>91</v>
      </c>
      <c r="C163">
        <v>1000000</v>
      </c>
    </row>
    <row r="164" spans="1:3">
      <c r="A164" t="s">
        <v>70</v>
      </c>
      <c r="B164" t="s">
        <v>91</v>
      </c>
      <c r="C164">
        <v>1000000</v>
      </c>
    </row>
    <row r="165" spans="1:3">
      <c r="A165" t="s">
        <v>71</v>
      </c>
      <c r="B165" t="s">
        <v>91</v>
      </c>
      <c r="C165">
        <v>1000000</v>
      </c>
    </row>
    <row r="166" spans="1:3">
      <c r="A166" t="s">
        <v>72</v>
      </c>
      <c r="B166" t="s">
        <v>91</v>
      </c>
      <c r="C166">
        <v>1000000</v>
      </c>
    </row>
    <row r="167" spans="1:3">
      <c r="A167" t="s">
        <v>73</v>
      </c>
      <c r="B167" t="s">
        <v>91</v>
      </c>
      <c r="C167">
        <v>1000000</v>
      </c>
    </row>
    <row r="168" spans="1:3">
      <c r="A168" t="s">
        <v>44</v>
      </c>
      <c r="B168" t="s">
        <v>109</v>
      </c>
      <c r="C168">
        <v>200000</v>
      </c>
    </row>
    <row r="169" spans="1:3">
      <c r="A169" t="s">
        <v>45</v>
      </c>
      <c r="B169" t="s">
        <v>109</v>
      </c>
      <c r="C169">
        <v>200000</v>
      </c>
    </row>
    <row r="170" spans="1:3">
      <c r="A170" t="s">
        <v>46</v>
      </c>
      <c r="B170" t="s">
        <v>109</v>
      </c>
      <c r="C170">
        <v>200000</v>
      </c>
    </row>
    <row r="171" spans="1:3">
      <c r="A171" t="s">
        <v>47</v>
      </c>
      <c r="B171" t="s">
        <v>109</v>
      </c>
      <c r="C171">
        <v>200000</v>
      </c>
    </row>
    <row r="172" spans="1:3">
      <c r="A172" t="s">
        <v>48</v>
      </c>
      <c r="B172" t="s">
        <v>109</v>
      </c>
      <c r="C172">
        <v>200000</v>
      </c>
    </row>
    <row r="173" spans="1:3">
      <c r="A173" t="s">
        <v>49</v>
      </c>
      <c r="B173" t="s">
        <v>109</v>
      </c>
      <c r="C173">
        <v>200000</v>
      </c>
    </row>
    <row r="174" spans="1:3">
      <c r="A174" t="s">
        <v>50</v>
      </c>
      <c r="B174" t="s">
        <v>109</v>
      </c>
      <c r="C174">
        <v>200000</v>
      </c>
    </row>
    <row r="175" spans="1:3">
      <c r="A175" t="s">
        <v>51</v>
      </c>
      <c r="B175" t="s">
        <v>109</v>
      </c>
      <c r="C175">
        <v>200000</v>
      </c>
    </row>
    <row r="176" spans="1:3">
      <c r="A176" t="s">
        <v>52</v>
      </c>
      <c r="B176" t="s">
        <v>109</v>
      </c>
      <c r="C176">
        <v>200000</v>
      </c>
    </row>
    <row r="177" spans="1:3">
      <c r="A177" t="s">
        <v>53</v>
      </c>
      <c r="B177" t="s">
        <v>109</v>
      </c>
      <c r="C177">
        <v>200000</v>
      </c>
    </row>
    <row r="178" spans="1:3">
      <c r="A178" t="s">
        <v>54</v>
      </c>
      <c r="B178" t="s">
        <v>109</v>
      </c>
      <c r="C178">
        <v>200000</v>
      </c>
    </row>
    <row r="179" spans="1:3">
      <c r="A179" t="s">
        <v>55</v>
      </c>
      <c r="B179" t="s">
        <v>109</v>
      </c>
      <c r="C179">
        <v>200000</v>
      </c>
    </row>
    <row r="180" spans="1:3">
      <c r="A180" t="s">
        <v>56</v>
      </c>
      <c r="B180" t="s">
        <v>109</v>
      </c>
      <c r="C180">
        <v>200000</v>
      </c>
    </row>
    <row r="181" spans="1:3">
      <c r="A181" t="s">
        <v>57</v>
      </c>
      <c r="B181" t="s">
        <v>109</v>
      </c>
      <c r="C181">
        <v>200000</v>
      </c>
    </row>
    <row r="182" spans="1:3">
      <c r="A182" t="s">
        <v>58</v>
      </c>
      <c r="B182" t="s">
        <v>109</v>
      </c>
      <c r="C182">
        <v>200000</v>
      </c>
    </row>
    <row r="183" spans="1:3">
      <c r="A183" t="s">
        <v>59</v>
      </c>
      <c r="B183" t="s">
        <v>109</v>
      </c>
      <c r="C183">
        <v>200000</v>
      </c>
    </row>
    <row r="184" spans="1:3">
      <c r="A184" t="s">
        <v>60</v>
      </c>
      <c r="B184" t="s">
        <v>109</v>
      </c>
      <c r="C184">
        <v>200000</v>
      </c>
    </row>
    <row r="185" spans="1:3">
      <c r="A185" t="s">
        <v>61</v>
      </c>
      <c r="B185" t="s">
        <v>109</v>
      </c>
      <c r="C185">
        <v>200000</v>
      </c>
    </row>
    <row r="186" spans="1:3">
      <c r="A186" t="s">
        <v>62</v>
      </c>
      <c r="B186" t="s">
        <v>109</v>
      </c>
      <c r="C186">
        <v>200000</v>
      </c>
    </row>
    <row r="187" spans="1:3">
      <c r="A187" t="s">
        <v>63</v>
      </c>
      <c r="B187" t="s">
        <v>109</v>
      </c>
      <c r="C187">
        <v>200000</v>
      </c>
    </row>
    <row r="188" spans="1:3">
      <c r="A188" t="s">
        <v>64</v>
      </c>
      <c r="B188" t="s">
        <v>109</v>
      </c>
      <c r="C188">
        <v>200000</v>
      </c>
    </row>
    <row r="189" spans="1:3">
      <c r="A189" t="s">
        <v>65</v>
      </c>
      <c r="B189" t="s">
        <v>109</v>
      </c>
      <c r="C189">
        <v>200000</v>
      </c>
    </row>
    <row r="190" spans="1:3">
      <c r="A190" t="s">
        <v>66</v>
      </c>
      <c r="B190" t="s">
        <v>109</v>
      </c>
      <c r="C190">
        <v>200000</v>
      </c>
    </row>
    <row r="191" spans="1:3">
      <c r="A191" t="s">
        <v>74</v>
      </c>
      <c r="B191" t="s">
        <v>109</v>
      </c>
      <c r="C191">
        <v>200000</v>
      </c>
    </row>
    <row r="192" spans="1:3">
      <c r="A192" t="s">
        <v>75</v>
      </c>
      <c r="B192" t="s">
        <v>109</v>
      </c>
      <c r="C192">
        <v>200000</v>
      </c>
    </row>
    <row r="193" spans="1:3">
      <c r="A193" t="s">
        <v>76</v>
      </c>
      <c r="B193" t="s">
        <v>109</v>
      </c>
      <c r="C193">
        <v>200000</v>
      </c>
    </row>
    <row r="194" spans="1:3">
      <c r="A194" t="s">
        <v>77</v>
      </c>
      <c r="B194" t="s">
        <v>109</v>
      </c>
      <c r="C194">
        <v>200000</v>
      </c>
    </row>
    <row r="195" spans="1:3">
      <c r="A195" t="s">
        <v>78</v>
      </c>
      <c r="B195" t="s">
        <v>109</v>
      </c>
      <c r="C195">
        <v>200000</v>
      </c>
    </row>
    <row r="196" spans="1:3">
      <c r="A196" t="s">
        <v>67</v>
      </c>
      <c r="B196" t="s">
        <v>109</v>
      </c>
      <c r="C196">
        <v>200000</v>
      </c>
    </row>
    <row r="197" spans="1:3">
      <c r="A197" t="s">
        <v>68</v>
      </c>
      <c r="B197" t="s">
        <v>109</v>
      </c>
      <c r="C197">
        <v>200000</v>
      </c>
    </row>
    <row r="198" spans="1:3">
      <c r="A198" t="s">
        <v>69</v>
      </c>
      <c r="B198" t="s">
        <v>109</v>
      </c>
      <c r="C198">
        <v>200000</v>
      </c>
    </row>
    <row r="199" spans="1:3">
      <c r="A199" t="s">
        <v>70</v>
      </c>
      <c r="B199" t="s">
        <v>109</v>
      </c>
      <c r="C199">
        <v>200000</v>
      </c>
    </row>
    <row r="200" spans="1:3">
      <c r="A200" t="s">
        <v>71</v>
      </c>
      <c r="B200" t="s">
        <v>109</v>
      </c>
      <c r="C200">
        <v>200000</v>
      </c>
    </row>
    <row r="201" spans="1:3">
      <c r="A201" t="s">
        <v>72</v>
      </c>
      <c r="B201" t="s">
        <v>109</v>
      </c>
      <c r="C201">
        <v>200000</v>
      </c>
    </row>
    <row r="202" spans="1:3">
      <c r="A202" t="s">
        <v>73</v>
      </c>
      <c r="B202" t="s">
        <v>109</v>
      </c>
      <c r="C202">
        <v>200000</v>
      </c>
    </row>
    <row r="203" spans="1:3">
      <c r="A203" t="s">
        <v>44</v>
      </c>
      <c r="B203" t="s">
        <v>110</v>
      </c>
      <c r="C203" s="7">
        <v>200000</v>
      </c>
    </row>
    <row r="204" spans="1:3">
      <c r="A204" t="s">
        <v>45</v>
      </c>
      <c r="B204" t="s">
        <v>110</v>
      </c>
      <c r="C204" s="7">
        <v>200000</v>
      </c>
    </row>
    <row r="205" spans="1:3">
      <c r="A205" t="s">
        <v>46</v>
      </c>
      <c r="B205" t="s">
        <v>110</v>
      </c>
      <c r="C205" s="7">
        <v>200000</v>
      </c>
    </row>
    <row r="206" spans="1:3">
      <c r="A206" t="s">
        <v>47</v>
      </c>
      <c r="B206" t="s">
        <v>110</v>
      </c>
      <c r="C206" s="7">
        <v>200000</v>
      </c>
    </row>
    <row r="207" spans="1:3">
      <c r="A207" t="s">
        <v>49</v>
      </c>
      <c r="B207" t="s">
        <v>110</v>
      </c>
      <c r="C207" s="7">
        <v>200000</v>
      </c>
    </row>
    <row r="208" spans="1:3">
      <c r="A208" t="s">
        <v>50</v>
      </c>
      <c r="B208" t="s">
        <v>110</v>
      </c>
      <c r="C208" s="7">
        <v>200000</v>
      </c>
    </row>
    <row r="209" spans="1:3">
      <c r="A209" t="s">
        <v>51</v>
      </c>
      <c r="B209" t="s">
        <v>110</v>
      </c>
      <c r="C209" s="7">
        <v>200000</v>
      </c>
    </row>
    <row r="210" spans="1:3">
      <c r="A210" t="s">
        <v>52</v>
      </c>
      <c r="B210" t="s">
        <v>110</v>
      </c>
      <c r="C210" s="7">
        <v>200000</v>
      </c>
    </row>
    <row r="211" spans="1:3">
      <c r="A211" t="s">
        <v>53</v>
      </c>
      <c r="B211" t="s">
        <v>110</v>
      </c>
      <c r="C211" s="7">
        <v>200000</v>
      </c>
    </row>
    <row r="212" spans="1:3">
      <c r="A212" t="s">
        <v>54</v>
      </c>
      <c r="B212" t="s">
        <v>110</v>
      </c>
      <c r="C212" s="7">
        <v>200000</v>
      </c>
    </row>
    <row r="213" spans="1:3">
      <c r="A213" t="s">
        <v>55</v>
      </c>
      <c r="B213" t="s">
        <v>110</v>
      </c>
      <c r="C213" s="7">
        <v>200000</v>
      </c>
    </row>
    <row r="214" spans="1:3">
      <c r="A214" t="s">
        <v>56</v>
      </c>
      <c r="B214" t="s">
        <v>110</v>
      </c>
      <c r="C214" s="7">
        <v>200000</v>
      </c>
    </row>
    <row r="215" spans="1:3">
      <c r="A215" t="s">
        <v>58</v>
      </c>
      <c r="B215" t="s">
        <v>110</v>
      </c>
      <c r="C215" s="7">
        <v>200000</v>
      </c>
    </row>
    <row r="216" spans="1:3">
      <c r="A216" t="s">
        <v>59</v>
      </c>
      <c r="B216" t="s">
        <v>110</v>
      </c>
      <c r="C216" s="7">
        <v>200000</v>
      </c>
    </row>
    <row r="217" spans="1:3">
      <c r="A217" t="s">
        <v>60</v>
      </c>
      <c r="B217" t="s">
        <v>110</v>
      </c>
      <c r="C217" s="7">
        <v>200000</v>
      </c>
    </row>
    <row r="218" spans="1:3">
      <c r="A218" t="s">
        <v>61</v>
      </c>
      <c r="B218" t="s">
        <v>110</v>
      </c>
      <c r="C218" s="7">
        <v>200000</v>
      </c>
    </row>
    <row r="219" spans="1:3">
      <c r="A219" t="s">
        <v>64</v>
      </c>
      <c r="B219" t="s">
        <v>110</v>
      </c>
      <c r="C219" s="7">
        <v>200000</v>
      </c>
    </row>
    <row r="220" spans="1:3">
      <c r="A220" t="s">
        <v>66</v>
      </c>
      <c r="B220" t="s">
        <v>110</v>
      </c>
      <c r="C220" s="7">
        <v>200000</v>
      </c>
    </row>
    <row r="221" spans="1:3">
      <c r="A221" t="s">
        <v>67</v>
      </c>
      <c r="B221" t="s">
        <v>110</v>
      </c>
      <c r="C221" s="7">
        <v>200000</v>
      </c>
    </row>
    <row r="222" spans="1:3">
      <c r="A222" t="s">
        <v>68</v>
      </c>
      <c r="B222" t="s">
        <v>110</v>
      </c>
      <c r="C222" s="7">
        <v>200000</v>
      </c>
    </row>
    <row r="223" spans="1:3">
      <c r="A223" t="s">
        <v>69</v>
      </c>
      <c r="B223" t="s">
        <v>110</v>
      </c>
      <c r="C223" s="7">
        <v>200000</v>
      </c>
    </row>
    <row r="224" spans="1:3">
      <c r="A224" t="s">
        <v>71</v>
      </c>
      <c r="B224" t="s">
        <v>110</v>
      </c>
      <c r="C224" s="7">
        <v>200000</v>
      </c>
    </row>
    <row r="225" spans="1:3">
      <c r="A225" t="s">
        <v>72</v>
      </c>
      <c r="B225" t="s">
        <v>110</v>
      </c>
      <c r="C225" s="7">
        <v>200000</v>
      </c>
    </row>
    <row r="226" spans="1:3">
      <c r="A226" t="s">
        <v>73</v>
      </c>
      <c r="B226" t="s">
        <v>110</v>
      </c>
      <c r="C226" s="7">
        <v>200000</v>
      </c>
    </row>
    <row r="227" spans="1:3">
      <c r="A227" t="s">
        <v>44</v>
      </c>
      <c r="B227" t="s">
        <v>111</v>
      </c>
      <c r="C227" s="3">
        <v>4530.309311830878</v>
      </c>
    </row>
    <row r="228" spans="1:3">
      <c r="A228" t="s">
        <v>45</v>
      </c>
      <c r="B228" t="s">
        <v>111</v>
      </c>
      <c r="C228" s="3">
        <v>1587</v>
      </c>
    </row>
    <row r="229" spans="1:3">
      <c r="A229" t="s">
        <v>47</v>
      </c>
      <c r="B229" t="s">
        <v>111</v>
      </c>
      <c r="C229" s="3">
        <v>4624.735944700461</v>
      </c>
    </row>
    <row r="230" spans="1:3">
      <c r="A230" t="s">
        <v>48</v>
      </c>
      <c r="B230" t="s">
        <v>111</v>
      </c>
      <c r="C230" s="3">
        <v>10150</v>
      </c>
    </row>
    <row r="231" spans="1:3">
      <c r="A231" t="s">
        <v>49</v>
      </c>
      <c r="B231" t="s">
        <v>111</v>
      </c>
      <c r="C231" s="3">
        <v>1298.5227272727273</v>
      </c>
    </row>
    <row r="232" spans="1:3">
      <c r="A232" t="s">
        <v>50</v>
      </c>
      <c r="B232" t="s">
        <v>111</v>
      </c>
      <c r="C232" s="3">
        <v>2211.1999999999998</v>
      </c>
    </row>
    <row r="233" spans="1:3">
      <c r="A233" t="s">
        <v>53</v>
      </c>
      <c r="B233" t="s">
        <v>111</v>
      </c>
      <c r="C233" s="3">
        <v>39940.919738769531</v>
      </c>
    </row>
    <row r="234" spans="1:3">
      <c r="A234" t="s">
        <v>54</v>
      </c>
      <c r="B234" t="s">
        <v>111</v>
      </c>
      <c r="C234" s="3">
        <v>6542.5906423060533</v>
      </c>
    </row>
    <row r="235" spans="1:3">
      <c r="A235" t="s">
        <v>55</v>
      </c>
      <c r="B235" t="s">
        <v>111</v>
      </c>
      <c r="C235" s="3">
        <v>20711.65593789937</v>
      </c>
    </row>
    <row r="236" spans="1:3">
      <c r="A236" t="s">
        <v>56</v>
      </c>
      <c r="B236" t="s">
        <v>111</v>
      </c>
      <c r="C236" s="3">
        <v>7219</v>
      </c>
    </row>
    <row r="237" spans="1:3">
      <c r="A237" t="s">
        <v>57</v>
      </c>
      <c r="B237" t="s">
        <v>111</v>
      </c>
      <c r="C237" s="3">
        <v>3070.5</v>
      </c>
    </row>
    <row r="238" spans="1:3">
      <c r="A238" t="s">
        <v>59</v>
      </c>
      <c r="B238" t="s">
        <v>111</v>
      </c>
      <c r="C238" s="3">
        <v>46</v>
      </c>
    </row>
    <row r="239" spans="1:3">
      <c r="A239" t="s">
        <v>58</v>
      </c>
      <c r="B239" t="s">
        <v>111</v>
      </c>
      <c r="C239" s="3">
        <v>1407</v>
      </c>
    </row>
    <row r="240" spans="1:3">
      <c r="A240" t="s">
        <v>60</v>
      </c>
      <c r="B240" t="s">
        <v>111</v>
      </c>
      <c r="C240" s="3">
        <v>296</v>
      </c>
    </row>
    <row r="241" spans="1:3">
      <c r="A241" t="s">
        <v>61</v>
      </c>
      <c r="B241" t="s">
        <v>111</v>
      </c>
      <c r="C241" s="3">
        <v>12830.050171000099</v>
      </c>
    </row>
    <row r="242" spans="1:3">
      <c r="A242" t="s">
        <v>62</v>
      </c>
      <c r="B242" t="s">
        <v>111</v>
      </c>
      <c r="C242" s="3">
        <v>259</v>
      </c>
    </row>
    <row r="243" spans="1:3">
      <c r="A243" t="s">
        <v>63</v>
      </c>
      <c r="B243" t="s">
        <v>111</v>
      </c>
      <c r="C243" s="3">
        <v>45.6875</v>
      </c>
    </row>
    <row r="244" spans="1:3">
      <c r="A244" t="s">
        <v>65</v>
      </c>
      <c r="B244" t="s">
        <v>111</v>
      </c>
      <c r="C244" s="3">
        <v>503</v>
      </c>
    </row>
    <row r="245" spans="1:3">
      <c r="A245" t="s">
        <v>74</v>
      </c>
      <c r="B245" t="s">
        <v>111</v>
      </c>
      <c r="C245" s="3">
        <v>3950.7520000000004</v>
      </c>
    </row>
    <row r="246" spans="1:3">
      <c r="A246" t="s">
        <v>75</v>
      </c>
      <c r="B246" t="s">
        <v>111</v>
      </c>
      <c r="C246" s="3">
        <v>10028.832</v>
      </c>
    </row>
    <row r="247" spans="1:3">
      <c r="A247" t="s">
        <v>76</v>
      </c>
      <c r="B247" t="s">
        <v>111</v>
      </c>
      <c r="C247" s="3">
        <v>4558.5600000000004</v>
      </c>
    </row>
    <row r="248" spans="1:3">
      <c r="A248" t="s">
        <v>77</v>
      </c>
      <c r="B248" t="s">
        <v>111</v>
      </c>
      <c r="C248" s="3">
        <v>5470.2719999999999</v>
      </c>
    </row>
    <row r="249" spans="1:3">
      <c r="A249" t="s">
        <v>78</v>
      </c>
      <c r="B249" t="s">
        <v>111</v>
      </c>
      <c r="C249" s="3">
        <v>6381.9840000000004</v>
      </c>
    </row>
    <row r="250" spans="1:3">
      <c r="A250" t="s">
        <v>67</v>
      </c>
      <c r="B250" t="s">
        <v>111</v>
      </c>
      <c r="C250" s="3">
        <v>600.88529571351057</v>
      </c>
    </row>
    <row r="251" spans="1:3">
      <c r="A251" t="s">
        <v>68</v>
      </c>
      <c r="B251" t="s">
        <v>111</v>
      </c>
      <c r="C251" s="3">
        <v>16114.338147410401</v>
      </c>
    </row>
    <row r="252" spans="1:3">
      <c r="A252" t="s">
        <v>69</v>
      </c>
      <c r="B252" t="s">
        <v>111</v>
      </c>
      <c r="C252" s="3">
        <v>11223.445046821094</v>
      </c>
    </row>
    <row r="253" spans="1:3">
      <c r="A253" t="s">
        <v>70</v>
      </c>
      <c r="B253" t="s">
        <v>111</v>
      </c>
      <c r="C253" s="3">
        <v>714.74121831925299</v>
      </c>
    </row>
    <row r="254" spans="1:3">
      <c r="A254" t="s">
        <v>71</v>
      </c>
      <c r="B254" t="s">
        <v>111</v>
      </c>
      <c r="C254" s="3">
        <v>11477.2</v>
      </c>
    </row>
    <row r="255" spans="1:3">
      <c r="A255" t="s">
        <v>73</v>
      </c>
      <c r="B255" t="s">
        <v>111</v>
      </c>
      <c r="C255" s="3">
        <v>2684</v>
      </c>
    </row>
    <row r="256" spans="1:3">
      <c r="A256" t="s">
        <v>44</v>
      </c>
      <c r="B256" t="s">
        <v>112</v>
      </c>
      <c r="C256" s="5">
        <v>11225.3</v>
      </c>
    </row>
    <row r="257" spans="1:3">
      <c r="A257" t="s">
        <v>45</v>
      </c>
      <c r="B257" t="s">
        <v>112</v>
      </c>
      <c r="C257" s="5">
        <v>85</v>
      </c>
    </row>
    <row r="258" spans="1:3">
      <c r="A258" t="s">
        <v>46</v>
      </c>
      <c r="B258" t="s">
        <v>112</v>
      </c>
      <c r="C258" s="5">
        <v>362.3</v>
      </c>
    </row>
    <row r="259" spans="1:3">
      <c r="A259" t="s">
        <v>47</v>
      </c>
      <c r="B259" t="s">
        <v>112</v>
      </c>
      <c r="C259" s="5">
        <v>326.26405529953917</v>
      </c>
    </row>
    <row r="260" spans="1:3">
      <c r="A260" t="s">
        <v>48</v>
      </c>
      <c r="B260" t="s">
        <v>112</v>
      </c>
      <c r="C260" s="5">
        <v>7127</v>
      </c>
    </row>
    <row r="261" spans="1:3">
      <c r="A261" t="s">
        <v>49</v>
      </c>
      <c r="B261" t="s">
        <v>112</v>
      </c>
      <c r="C261" s="5">
        <v>459.47727272727275</v>
      </c>
    </row>
    <row r="262" spans="1:3">
      <c r="A262" t="s">
        <v>50</v>
      </c>
      <c r="B262" t="s">
        <v>112</v>
      </c>
      <c r="C262" s="5">
        <v>4151.3590114827766</v>
      </c>
    </row>
    <row r="263" spans="1:3">
      <c r="A263" t="s">
        <v>51</v>
      </c>
      <c r="B263" t="s">
        <v>112</v>
      </c>
      <c r="C263" s="5">
        <v>9</v>
      </c>
    </row>
    <row r="264" spans="1:3">
      <c r="A264" t="s">
        <v>52</v>
      </c>
      <c r="B264" t="s">
        <v>112</v>
      </c>
      <c r="C264" s="5">
        <v>13</v>
      </c>
    </row>
    <row r="265" spans="1:3">
      <c r="A265" t="s">
        <v>53</v>
      </c>
      <c r="B265" t="s">
        <v>112</v>
      </c>
      <c r="C265" s="5">
        <v>9518.0802612304688</v>
      </c>
    </row>
    <row r="266" spans="1:3">
      <c r="A266" t="s">
        <v>54</v>
      </c>
      <c r="B266" t="s">
        <v>112</v>
      </c>
      <c r="C266" s="5">
        <v>523</v>
      </c>
    </row>
    <row r="267" spans="1:3">
      <c r="A267" t="s">
        <v>55</v>
      </c>
      <c r="B267" t="s">
        <v>112</v>
      </c>
      <c r="C267" s="5">
        <v>15718.688124201259</v>
      </c>
    </row>
    <row r="268" spans="1:3">
      <c r="A268" t="s">
        <v>56</v>
      </c>
      <c r="B268" t="s">
        <v>112</v>
      </c>
      <c r="C268" s="5">
        <v>3309.558659217877</v>
      </c>
    </row>
    <row r="269" spans="1:3">
      <c r="A269" t="s">
        <v>57</v>
      </c>
      <c r="B269" t="s">
        <v>112</v>
      </c>
      <c r="C269" s="5">
        <v>1575</v>
      </c>
    </row>
    <row r="270" spans="1:3">
      <c r="A270" t="s">
        <v>58</v>
      </c>
      <c r="B270" t="s">
        <v>112</v>
      </c>
      <c r="C270" s="5">
        <v>495</v>
      </c>
    </row>
    <row r="271" spans="1:3">
      <c r="A271" t="s">
        <v>59</v>
      </c>
      <c r="B271" t="s">
        <v>112</v>
      </c>
      <c r="C271" s="5">
        <v>194</v>
      </c>
    </row>
    <row r="272" spans="1:3">
      <c r="A272" t="s">
        <v>60</v>
      </c>
      <c r="B272" t="s">
        <v>112</v>
      </c>
      <c r="C272" s="5">
        <v>32</v>
      </c>
    </row>
    <row r="273" spans="1:3">
      <c r="A273" t="s">
        <v>61</v>
      </c>
      <c r="B273" t="s">
        <v>112</v>
      </c>
      <c r="C273" s="5">
        <v>8508.1996579997995</v>
      </c>
    </row>
    <row r="274" spans="1:3">
      <c r="A274" t="s">
        <v>62</v>
      </c>
      <c r="B274" t="s">
        <v>112</v>
      </c>
      <c r="C274" s="4">
        <v>150</v>
      </c>
    </row>
    <row r="275" spans="1:3">
      <c r="A275" t="s">
        <v>63</v>
      </c>
      <c r="B275" t="s">
        <v>112</v>
      </c>
      <c r="C275" s="5">
        <v>40.3125</v>
      </c>
    </row>
    <row r="276" spans="1:3">
      <c r="A276" t="s">
        <v>64</v>
      </c>
      <c r="B276" t="s">
        <v>112</v>
      </c>
      <c r="C276" s="5">
        <v>1676</v>
      </c>
    </row>
    <row r="277" spans="1:3">
      <c r="A277" t="s">
        <v>66</v>
      </c>
      <c r="B277" t="s">
        <v>112</v>
      </c>
      <c r="C277" s="5">
        <v>227</v>
      </c>
    </row>
    <row r="278" spans="1:3">
      <c r="A278" t="s">
        <v>74</v>
      </c>
      <c r="B278" t="s">
        <v>112</v>
      </c>
      <c r="C278" s="10">
        <v>1950</v>
      </c>
    </row>
    <row r="279" spans="1:3">
      <c r="A279" t="s">
        <v>75</v>
      </c>
      <c r="B279" t="s">
        <v>112</v>
      </c>
      <c r="C279" s="10">
        <v>4950</v>
      </c>
    </row>
    <row r="280" spans="1:3">
      <c r="A280" t="s">
        <v>76</v>
      </c>
      <c r="B280" t="s">
        <v>112</v>
      </c>
      <c r="C280" s="10">
        <v>2250</v>
      </c>
    </row>
    <row r="281" spans="1:3">
      <c r="A281" t="s">
        <v>77</v>
      </c>
      <c r="B281" t="s">
        <v>112</v>
      </c>
      <c r="C281" s="10">
        <v>2700</v>
      </c>
    </row>
    <row r="282" spans="1:3">
      <c r="A282" t="s">
        <v>78</v>
      </c>
      <c r="B282" t="s">
        <v>112</v>
      </c>
      <c r="C282" s="10">
        <v>3150</v>
      </c>
    </row>
    <row r="283" spans="1:3">
      <c r="A283" t="s">
        <v>67</v>
      </c>
      <c r="B283" t="s">
        <v>112</v>
      </c>
      <c r="C283" s="5">
        <v>1752.0147042864896</v>
      </c>
    </row>
    <row r="284" spans="1:3">
      <c r="A284" t="s">
        <v>68</v>
      </c>
      <c r="B284" t="s">
        <v>112</v>
      </c>
      <c r="C284" s="5">
        <v>29427.661852589641</v>
      </c>
    </row>
    <row r="285" spans="1:3">
      <c r="A285" t="s">
        <v>69</v>
      </c>
      <c r="B285" t="s">
        <v>112</v>
      </c>
      <c r="C285" s="5">
        <v>6707.5549531789056</v>
      </c>
    </row>
    <row r="286" spans="1:3">
      <c r="A286" t="s">
        <v>70</v>
      </c>
      <c r="B286" t="s">
        <v>112</v>
      </c>
      <c r="C286" s="5">
        <v>3530.5</v>
      </c>
    </row>
    <row r="287" spans="1:3">
      <c r="A287" t="s">
        <v>71</v>
      </c>
      <c r="B287" t="s">
        <v>112</v>
      </c>
      <c r="C287" s="5">
        <v>6559.0377777777776</v>
      </c>
    </row>
    <row r="288" spans="1:3">
      <c r="A288" t="s">
        <v>72</v>
      </c>
      <c r="B288" t="s">
        <v>112</v>
      </c>
      <c r="C288" s="5">
        <v>3574</v>
      </c>
    </row>
    <row r="289" spans="1:3">
      <c r="A289" t="s">
        <v>45</v>
      </c>
      <c r="B289" t="s">
        <v>4</v>
      </c>
      <c r="C289" s="7">
        <v>200000</v>
      </c>
    </row>
    <row r="290" spans="1:3">
      <c r="A290" t="s">
        <v>47</v>
      </c>
      <c r="B290" t="s">
        <v>4</v>
      </c>
      <c r="C290" s="7">
        <v>200000</v>
      </c>
    </row>
    <row r="291" spans="1:3">
      <c r="A291" t="s">
        <v>49</v>
      </c>
      <c r="B291" t="s">
        <v>4</v>
      </c>
      <c r="C291" s="7">
        <v>200000</v>
      </c>
    </row>
    <row r="292" spans="1:3">
      <c r="A292" t="s">
        <v>50</v>
      </c>
      <c r="B292" t="s">
        <v>4</v>
      </c>
      <c r="C292" s="7">
        <v>200000</v>
      </c>
    </row>
    <row r="293" spans="1:3">
      <c r="A293" t="s">
        <v>57</v>
      </c>
      <c r="B293" t="s">
        <v>4</v>
      </c>
      <c r="C293" s="7">
        <v>200000</v>
      </c>
    </row>
    <row r="294" spans="1:3">
      <c r="A294" t="s">
        <v>59</v>
      </c>
      <c r="B294" t="s">
        <v>4</v>
      </c>
      <c r="C294" s="7">
        <v>200000</v>
      </c>
    </row>
    <row r="295" spans="1:3">
      <c r="A295" t="s">
        <v>60</v>
      </c>
      <c r="B295" t="s">
        <v>4</v>
      </c>
      <c r="C295" s="7">
        <v>200000</v>
      </c>
    </row>
    <row r="296" spans="1:3">
      <c r="A296" t="s">
        <v>65</v>
      </c>
      <c r="B296" t="s">
        <v>4</v>
      </c>
      <c r="C296" s="7">
        <v>200000</v>
      </c>
    </row>
    <row r="297" spans="1:3">
      <c r="A297" t="s">
        <v>67</v>
      </c>
      <c r="B297" t="s">
        <v>4</v>
      </c>
      <c r="C297" s="7">
        <v>200000</v>
      </c>
    </row>
    <row r="298" spans="1:3">
      <c r="A298" t="s">
        <v>69</v>
      </c>
      <c r="B298" t="s">
        <v>4</v>
      </c>
      <c r="C298" s="7">
        <v>200000</v>
      </c>
    </row>
    <row r="299" spans="1:3">
      <c r="A299" t="s">
        <v>70</v>
      </c>
      <c r="B299" t="s">
        <v>4</v>
      </c>
      <c r="C299" s="7">
        <v>200000</v>
      </c>
    </row>
    <row r="300" spans="1:3">
      <c r="A300" t="s">
        <v>72</v>
      </c>
      <c r="B300" t="s">
        <v>4</v>
      </c>
      <c r="C300" s="7">
        <v>200000</v>
      </c>
    </row>
    <row r="301" spans="1:3">
      <c r="A301" t="s">
        <v>73</v>
      </c>
      <c r="B301" t="s">
        <v>4</v>
      </c>
      <c r="C301" s="7">
        <v>200000</v>
      </c>
    </row>
    <row r="302" spans="1:3">
      <c r="A302" t="s">
        <v>47</v>
      </c>
      <c r="B302" t="s">
        <v>15</v>
      </c>
      <c r="C302" s="11">
        <v>2000</v>
      </c>
    </row>
    <row r="303" spans="1:3">
      <c r="A303" t="s">
        <v>49</v>
      </c>
      <c r="B303" t="s">
        <v>15</v>
      </c>
      <c r="C303" s="11">
        <v>4140</v>
      </c>
    </row>
    <row r="304" spans="1:3">
      <c r="A304" t="s">
        <v>53</v>
      </c>
      <c r="B304" t="s">
        <v>15</v>
      </c>
      <c r="C304" s="11">
        <v>7120</v>
      </c>
    </row>
    <row r="305" spans="1:3">
      <c r="A305" t="s">
        <v>54</v>
      </c>
      <c r="B305" t="s">
        <v>15</v>
      </c>
      <c r="C305" s="11">
        <v>5500</v>
      </c>
    </row>
    <row r="306" spans="1:3">
      <c r="A306" t="s">
        <v>55</v>
      </c>
      <c r="B306" t="s">
        <v>15</v>
      </c>
      <c r="C306" s="11">
        <v>57644</v>
      </c>
    </row>
    <row r="307" spans="1:3">
      <c r="A307" t="s">
        <v>56</v>
      </c>
      <c r="B307" t="s">
        <v>15</v>
      </c>
      <c r="C307" s="11">
        <v>4552</v>
      </c>
    </row>
    <row r="308" spans="1:3">
      <c r="A308" t="s">
        <v>59</v>
      </c>
      <c r="B308" t="s">
        <v>15</v>
      </c>
      <c r="C308" s="11">
        <v>4108</v>
      </c>
    </row>
    <row r="309" spans="1:3">
      <c r="A309" t="s">
        <v>62</v>
      </c>
      <c r="B309" t="s">
        <v>15</v>
      </c>
      <c r="C309" s="11">
        <v>1303</v>
      </c>
    </row>
    <row r="310" spans="1:3">
      <c r="A310" t="s">
        <v>66</v>
      </c>
      <c r="B310" t="s">
        <v>15</v>
      </c>
      <c r="C310" s="11">
        <v>486</v>
      </c>
    </row>
    <row r="311" spans="1:3">
      <c r="A311" t="s">
        <v>67</v>
      </c>
      <c r="B311" t="s">
        <v>15</v>
      </c>
      <c r="C311" s="6">
        <v>3000</v>
      </c>
    </row>
    <row r="312" spans="1:3">
      <c r="A312" t="s">
        <v>69</v>
      </c>
      <c r="B312" t="s">
        <v>15</v>
      </c>
      <c r="C312" s="11">
        <v>2630</v>
      </c>
    </row>
    <row r="313" spans="1:3">
      <c r="A313" t="s">
        <v>71</v>
      </c>
      <c r="B313" t="s">
        <v>15</v>
      </c>
      <c r="C313" s="11">
        <v>8000</v>
      </c>
    </row>
    <row r="314" spans="1:3">
      <c r="A314" t="s">
        <v>72</v>
      </c>
      <c r="B314" t="s">
        <v>15</v>
      </c>
      <c r="C314" s="11">
        <v>696</v>
      </c>
    </row>
    <row r="315" spans="1:3">
      <c r="A315" t="s">
        <v>73</v>
      </c>
      <c r="B315" t="s">
        <v>15</v>
      </c>
      <c r="C315" s="11">
        <v>4000</v>
      </c>
    </row>
    <row r="316" spans="1:3">
      <c r="A316" t="s">
        <v>44</v>
      </c>
      <c r="B316" t="s">
        <v>113</v>
      </c>
      <c r="C316" s="8">
        <v>200000</v>
      </c>
    </row>
    <row r="317" spans="1:3">
      <c r="A317" t="s">
        <v>46</v>
      </c>
      <c r="B317" t="s">
        <v>113</v>
      </c>
      <c r="C317" s="8">
        <v>200000</v>
      </c>
    </row>
    <row r="318" spans="1:3">
      <c r="A318" t="s">
        <v>47</v>
      </c>
      <c r="B318" t="s">
        <v>113</v>
      </c>
      <c r="C318" s="8">
        <v>200000</v>
      </c>
    </row>
    <row r="319" spans="1:3">
      <c r="A319" t="s">
        <v>48</v>
      </c>
      <c r="B319" t="s">
        <v>113</v>
      </c>
      <c r="C319" s="8">
        <v>200000</v>
      </c>
    </row>
    <row r="320" spans="1:3">
      <c r="A320" t="s">
        <v>49</v>
      </c>
      <c r="B320" t="s">
        <v>113</v>
      </c>
      <c r="C320" s="8">
        <v>200000</v>
      </c>
    </row>
    <row r="321" spans="1:3">
      <c r="A321" t="s">
        <v>50</v>
      </c>
      <c r="B321" t="s">
        <v>113</v>
      </c>
      <c r="C321" s="8">
        <v>200000</v>
      </c>
    </row>
    <row r="322" spans="1:3">
      <c r="A322" t="s">
        <v>51</v>
      </c>
      <c r="B322" t="s">
        <v>113</v>
      </c>
      <c r="C322" s="8">
        <v>200000</v>
      </c>
    </row>
    <row r="323" spans="1:3">
      <c r="A323" t="s">
        <v>53</v>
      </c>
      <c r="B323" t="s">
        <v>113</v>
      </c>
      <c r="C323" s="8">
        <v>200000</v>
      </c>
    </row>
    <row r="324" spans="1:3">
      <c r="A324" t="s">
        <v>54</v>
      </c>
      <c r="B324" t="s">
        <v>113</v>
      </c>
      <c r="C324" s="8">
        <v>200000</v>
      </c>
    </row>
    <row r="325" spans="1:3">
      <c r="A325" t="s">
        <v>55</v>
      </c>
      <c r="B325" t="s">
        <v>113</v>
      </c>
      <c r="C325" s="8">
        <v>200000</v>
      </c>
    </row>
    <row r="326" spans="1:3">
      <c r="A326" t="s">
        <v>56</v>
      </c>
      <c r="B326" t="s">
        <v>113</v>
      </c>
      <c r="C326" s="8">
        <v>200000</v>
      </c>
    </row>
    <row r="327" spans="1:3">
      <c r="A327" t="s">
        <v>58</v>
      </c>
      <c r="B327" t="s">
        <v>113</v>
      </c>
      <c r="C327" s="8">
        <v>200000</v>
      </c>
    </row>
    <row r="328" spans="1:3">
      <c r="A328" t="s">
        <v>59</v>
      </c>
      <c r="B328" t="s">
        <v>113</v>
      </c>
      <c r="C328" s="8">
        <v>200000</v>
      </c>
    </row>
    <row r="329" spans="1:3">
      <c r="A329" t="s">
        <v>60</v>
      </c>
      <c r="B329" t="s">
        <v>113</v>
      </c>
      <c r="C329" s="8">
        <v>200000</v>
      </c>
    </row>
    <row r="330" spans="1:3">
      <c r="A330" t="s">
        <v>62</v>
      </c>
      <c r="B330" t="s">
        <v>113</v>
      </c>
      <c r="C330" s="8">
        <v>200000</v>
      </c>
    </row>
    <row r="331" spans="1:3">
      <c r="A331" t="s">
        <v>64</v>
      </c>
      <c r="B331" t="s">
        <v>113</v>
      </c>
      <c r="C331" s="8">
        <v>200000</v>
      </c>
    </row>
    <row r="332" spans="1:3">
      <c r="A332" t="s">
        <v>65</v>
      </c>
      <c r="B332" t="s">
        <v>113</v>
      </c>
      <c r="C332" s="8">
        <v>200000</v>
      </c>
    </row>
    <row r="333" spans="1:3">
      <c r="A333" t="s">
        <v>68</v>
      </c>
      <c r="B333" t="s">
        <v>113</v>
      </c>
      <c r="C333" s="8">
        <v>200000</v>
      </c>
    </row>
    <row r="334" spans="1:3">
      <c r="A334" t="s">
        <v>69</v>
      </c>
      <c r="B334" t="s">
        <v>113</v>
      </c>
      <c r="C334" s="8">
        <v>200000</v>
      </c>
    </row>
    <row r="335" spans="1:3">
      <c r="A335" t="s">
        <v>71</v>
      </c>
      <c r="B335" t="s">
        <v>113</v>
      </c>
      <c r="C335" s="8">
        <v>200000</v>
      </c>
    </row>
    <row r="336" spans="1:3">
      <c r="A336" t="s">
        <v>72</v>
      </c>
      <c r="B336" t="s">
        <v>113</v>
      </c>
      <c r="C336" s="8">
        <v>200000</v>
      </c>
    </row>
    <row r="337" spans="1:20">
      <c r="A337" t="s">
        <v>73</v>
      </c>
      <c r="B337" t="s">
        <v>113</v>
      </c>
      <c r="C337" s="8">
        <v>200000</v>
      </c>
    </row>
    <row r="338" spans="1:20">
      <c r="A338" s="71" t="s">
        <v>44</v>
      </c>
      <c r="B338" s="71" t="s">
        <v>22</v>
      </c>
      <c r="C338" s="38">
        <v>147000</v>
      </c>
      <c r="F338" t="s">
        <v>147</v>
      </c>
      <c r="S338" s="8"/>
    </row>
    <row r="339" spans="1:20">
      <c r="A339" s="71" t="s">
        <v>45</v>
      </c>
      <c r="B339" s="71" t="s">
        <v>22</v>
      </c>
      <c r="C339" s="12">
        <f>0.130636251*D339</f>
        <v>71458.029297000001</v>
      </c>
      <c r="D339" s="8">
        <v>547000</v>
      </c>
      <c r="S339" s="8"/>
      <c r="T339" s="8"/>
    </row>
    <row r="340" spans="1:20">
      <c r="A340" s="71" t="s">
        <v>46</v>
      </c>
      <c r="B340" s="71" t="s">
        <v>22</v>
      </c>
      <c r="C340" s="38">
        <v>135000</v>
      </c>
      <c r="S340" s="8"/>
    </row>
    <row r="341" spans="1:20">
      <c r="A341" s="71" t="s">
        <v>47</v>
      </c>
      <c r="B341" s="71" t="s">
        <v>22</v>
      </c>
      <c r="C341" s="38">
        <v>299000</v>
      </c>
      <c r="S341" s="8"/>
    </row>
    <row r="342" spans="1:20">
      <c r="A342" s="71" t="s">
        <v>48</v>
      </c>
      <c r="B342" s="71" t="s">
        <v>22</v>
      </c>
      <c r="C342" s="12">
        <f>0.32984724*D342</f>
        <v>122703.17327999999</v>
      </c>
      <c r="D342" s="8">
        <v>372000</v>
      </c>
      <c r="S342" s="8"/>
      <c r="T342" s="8"/>
    </row>
    <row r="343" spans="1:20">
      <c r="A343" s="71" t="s">
        <v>49</v>
      </c>
      <c r="B343" s="71" t="s">
        <v>22</v>
      </c>
      <c r="C343" s="67">
        <v>223000</v>
      </c>
      <c r="S343" s="8"/>
    </row>
    <row r="344" spans="1:20">
      <c r="A344" s="71" t="s">
        <v>50</v>
      </c>
      <c r="B344" s="71" t="s">
        <v>22</v>
      </c>
      <c r="C344" s="67">
        <v>988000</v>
      </c>
      <c r="S344" s="8"/>
    </row>
    <row r="345" spans="1:20">
      <c r="A345" s="71" t="s">
        <v>51</v>
      </c>
      <c r="B345" s="71" t="s">
        <v>22</v>
      </c>
      <c r="C345" s="67">
        <v>152000</v>
      </c>
      <c r="S345" s="8"/>
    </row>
    <row r="346" spans="1:20">
      <c r="A346" s="71" t="s">
        <v>52</v>
      </c>
      <c r="B346" s="71" t="s">
        <v>22</v>
      </c>
      <c r="C346" s="67">
        <v>55000</v>
      </c>
      <c r="S346" s="8"/>
    </row>
    <row r="347" spans="1:20">
      <c r="A347" s="71" t="s">
        <v>53</v>
      </c>
      <c r="B347" s="71" t="s">
        <v>22</v>
      </c>
      <c r="C347" s="67">
        <v>1317000</v>
      </c>
      <c r="S347" s="8"/>
    </row>
    <row r="348" spans="1:20">
      <c r="A348" s="71" t="s">
        <v>54</v>
      </c>
      <c r="B348" s="71" t="s">
        <v>22</v>
      </c>
      <c r="C348" s="67">
        <v>72000</v>
      </c>
      <c r="S348" s="8"/>
    </row>
    <row r="349" spans="1:20">
      <c r="A349" s="71" t="s">
        <v>55</v>
      </c>
      <c r="B349" s="71" t="s">
        <v>22</v>
      </c>
      <c r="C349" s="67">
        <v>1644000</v>
      </c>
      <c r="S349" s="8"/>
    </row>
    <row r="350" spans="1:20">
      <c r="A350" s="71" t="s">
        <v>56</v>
      </c>
      <c r="B350" s="71" t="s">
        <v>22</v>
      </c>
      <c r="C350" s="67">
        <v>693000</v>
      </c>
      <c r="S350" s="8"/>
    </row>
    <row r="351" spans="1:20">
      <c r="A351" s="71" t="s">
        <v>57</v>
      </c>
      <c r="B351" s="71" t="s">
        <v>22</v>
      </c>
      <c r="C351" s="67">
        <v>314000</v>
      </c>
      <c r="S351" s="8"/>
    </row>
    <row r="352" spans="1:20">
      <c r="A352" s="71" t="s">
        <v>58</v>
      </c>
      <c r="B352" s="71" t="s">
        <v>22</v>
      </c>
      <c r="C352" s="67">
        <v>99000</v>
      </c>
      <c r="S352" s="8"/>
    </row>
    <row r="353" spans="1:20">
      <c r="A353" s="71" t="s">
        <v>59</v>
      </c>
      <c r="B353" s="71" t="s">
        <v>22</v>
      </c>
      <c r="C353" s="12">
        <f>0.547573501*D353</f>
        <v>112252.56770500001</v>
      </c>
      <c r="D353" s="8">
        <v>205000</v>
      </c>
      <c r="S353" s="8"/>
      <c r="T353" s="8"/>
    </row>
    <row r="354" spans="1:20">
      <c r="A354" s="71" t="s">
        <v>60</v>
      </c>
      <c r="B354" s="71" t="s">
        <v>22</v>
      </c>
      <c r="C354" s="67">
        <v>227000</v>
      </c>
      <c r="S354" s="8"/>
    </row>
    <row r="355" spans="1:20">
      <c r="A355" s="71" t="s">
        <v>61</v>
      </c>
      <c r="B355" s="71" t="s">
        <v>22</v>
      </c>
      <c r="C355" s="67">
        <v>886000</v>
      </c>
      <c r="S355" s="8"/>
    </row>
    <row r="356" spans="1:20">
      <c r="A356" s="71" t="s">
        <v>62</v>
      </c>
      <c r="B356" s="71" t="s">
        <v>22</v>
      </c>
      <c r="C356" s="67">
        <v>187000</v>
      </c>
      <c r="S356" s="8"/>
    </row>
    <row r="357" spans="1:20">
      <c r="A357" s="71" t="s">
        <v>63</v>
      </c>
      <c r="B357" s="71" t="s">
        <v>22</v>
      </c>
      <c r="C357" s="67">
        <v>6000</v>
      </c>
      <c r="S357" s="8"/>
    </row>
    <row r="358" spans="1:20">
      <c r="A358" s="71" t="s">
        <v>64</v>
      </c>
      <c r="B358" s="71" t="s">
        <v>22</v>
      </c>
      <c r="C358" s="67">
        <v>96000</v>
      </c>
      <c r="S358" s="8"/>
    </row>
    <row r="359" spans="1:20">
      <c r="A359" s="71" t="s">
        <v>65</v>
      </c>
      <c r="B359" s="71" t="s">
        <v>22</v>
      </c>
      <c r="C359" s="12">
        <f>0.086455826*D359</f>
        <v>82133.034700000004</v>
      </c>
      <c r="D359" s="8">
        <v>950000</v>
      </c>
      <c r="S359" s="8"/>
      <c r="T359" s="8"/>
    </row>
    <row r="360" spans="1:20">
      <c r="A360" s="71" t="s">
        <v>66</v>
      </c>
      <c r="B360" s="71" t="s">
        <v>22</v>
      </c>
      <c r="C360" s="67">
        <v>135000</v>
      </c>
      <c r="S360" s="8"/>
    </row>
    <row r="361" spans="1:20">
      <c r="A361" s="71" t="s">
        <v>74</v>
      </c>
      <c r="B361" s="71" t="s">
        <v>22</v>
      </c>
      <c r="C361" s="12">
        <f>0.316554289*D361</f>
        <v>53621.131013710001</v>
      </c>
      <c r="D361" s="8">
        <v>169390</v>
      </c>
      <c r="S361" s="8"/>
      <c r="T361" s="8"/>
    </row>
    <row r="362" spans="1:20">
      <c r="A362" s="71" t="s">
        <v>75</v>
      </c>
      <c r="B362" s="71" t="s">
        <v>22</v>
      </c>
      <c r="C362" s="12">
        <f>0.316554289*D362</f>
        <v>136115.17872711</v>
      </c>
      <c r="D362" s="8">
        <v>429990</v>
      </c>
      <c r="S362" s="8"/>
      <c r="T362" s="8"/>
    </row>
    <row r="363" spans="1:20">
      <c r="A363" s="71" t="s">
        <v>76</v>
      </c>
      <c r="B363" s="71" t="s">
        <v>22</v>
      </c>
      <c r="C363" s="12">
        <f>0.316554289*D363</f>
        <v>61870.53578505</v>
      </c>
      <c r="D363" s="8">
        <v>195450</v>
      </c>
      <c r="S363" s="8"/>
      <c r="T363" s="8"/>
    </row>
    <row r="364" spans="1:20">
      <c r="A364" s="71" t="s">
        <v>77</v>
      </c>
      <c r="B364" s="71" t="s">
        <v>22</v>
      </c>
      <c r="C364" s="12">
        <f>0.316554289*D364</f>
        <v>74244.642942060003</v>
      </c>
      <c r="D364" s="8">
        <v>234540</v>
      </c>
      <c r="S364" s="8"/>
      <c r="T364" s="8"/>
    </row>
    <row r="365" spans="1:20">
      <c r="A365" s="71" t="s">
        <v>78</v>
      </c>
      <c r="B365" s="71" t="s">
        <v>22</v>
      </c>
      <c r="C365" s="12">
        <f>0.316554289*D365</f>
        <v>86618.750099069992</v>
      </c>
      <c r="D365" s="8">
        <v>273630</v>
      </c>
      <c r="S365" s="8"/>
      <c r="T365" s="8"/>
    </row>
    <row r="366" spans="1:20">
      <c r="A366" s="71" t="s">
        <v>67</v>
      </c>
      <c r="B366" s="71" t="s">
        <v>22</v>
      </c>
      <c r="C366" s="67">
        <v>893000</v>
      </c>
      <c r="S366" s="8"/>
    </row>
    <row r="367" spans="1:20">
      <c r="A367" s="71" t="s">
        <v>68</v>
      </c>
      <c r="B367" s="71" t="s">
        <v>22</v>
      </c>
      <c r="C367" s="67">
        <v>184000</v>
      </c>
      <c r="S367" s="8"/>
    </row>
    <row r="368" spans="1:20">
      <c r="A368" s="71" t="s">
        <v>69</v>
      </c>
      <c r="B368" s="71" t="s">
        <v>22</v>
      </c>
      <c r="C368" s="67">
        <v>761000</v>
      </c>
      <c r="S368" s="8"/>
    </row>
    <row r="369" spans="1:20">
      <c r="A369" s="71" t="s">
        <v>70</v>
      </c>
      <c r="B369" s="71" t="s">
        <v>22</v>
      </c>
      <c r="C369" s="12">
        <f>0.225817481*D369</f>
        <v>123522.162107</v>
      </c>
      <c r="D369" s="8">
        <v>547000</v>
      </c>
      <c r="S369" s="8"/>
      <c r="T369" s="8"/>
    </row>
    <row r="370" spans="1:20">
      <c r="A370" s="71" t="s">
        <v>71</v>
      </c>
      <c r="B370" s="71" t="s">
        <v>22</v>
      </c>
      <c r="C370" s="67">
        <v>141000</v>
      </c>
      <c r="S370" s="8"/>
    </row>
    <row r="371" spans="1:20">
      <c r="A371" s="71" t="s">
        <v>72</v>
      </c>
      <c r="B371" s="71" t="s">
        <v>22</v>
      </c>
      <c r="C371" s="12">
        <f>0.119314871*D371</f>
        <v>24459.548555000001</v>
      </c>
      <c r="D371" s="8">
        <v>205000</v>
      </c>
      <c r="S371" s="8"/>
      <c r="T371" s="8"/>
    </row>
    <row r="372" spans="1:20">
      <c r="A372" s="71" t="s">
        <v>73</v>
      </c>
      <c r="B372" s="71" t="s">
        <v>22</v>
      </c>
      <c r="C372" s="67">
        <v>120000</v>
      </c>
      <c r="S372" s="8"/>
    </row>
    <row r="373" spans="1:20">
      <c r="A373" t="s">
        <v>44</v>
      </c>
      <c r="B373" t="s">
        <v>23</v>
      </c>
      <c r="C373" s="28">
        <v>23.1</v>
      </c>
    </row>
    <row r="374" spans="1:20">
      <c r="A374" t="s">
        <v>45</v>
      </c>
      <c r="B374" t="s">
        <v>23</v>
      </c>
      <c r="C374" s="28">
        <v>0</v>
      </c>
    </row>
    <row r="375" spans="1:20">
      <c r="A375" t="s">
        <v>46</v>
      </c>
      <c r="B375" t="s">
        <v>23</v>
      </c>
      <c r="C375" s="28">
        <v>317.10000000000002</v>
      </c>
    </row>
    <row r="376" spans="1:20">
      <c r="A376" t="s">
        <v>47</v>
      </c>
      <c r="B376" t="s">
        <v>23</v>
      </c>
      <c r="C376" s="28">
        <v>0</v>
      </c>
    </row>
    <row r="377" spans="1:20">
      <c r="A377" t="s">
        <v>48</v>
      </c>
      <c r="B377" t="s">
        <v>23</v>
      </c>
      <c r="C377" s="28">
        <v>443.1</v>
      </c>
    </row>
    <row r="378" spans="1:20">
      <c r="A378" t="s">
        <v>49</v>
      </c>
      <c r="B378" t="s">
        <v>23</v>
      </c>
      <c r="C378" s="28">
        <v>105</v>
      </c>
    </row>
    <row r="379" spans="1:20">
      <c r="A379" t="s">
        <v>50</v>
      </c>
      <c r="B379" t="s">
        <v>23</v>
      </c>
      <c r="C379" s="28">
        <v>1873.2</v>
      </c>
    </row>
    <row r="380" spans="1:20">
      <c r="A380" t="s">
        <v>51</v>
      </c>
      <c r="B380" t="s">
        <v>23</v>
      </c>
      <c r="C380" s="28">
        <v>339.15000000000003</v>
      </c>
    </row>
    <row r="381" spans="1:20">
      <c r="A381" t="s">
        <v>52</v>
      </c>
      <c r="B381" t="s">
        <v>23</v>
      </c>
      <c r="C381" s="28">
        <v>21</v>
      </c>
    </row>
    <row r="382" spans="1:20">
      <c r="A382" t="s">
        <v>53</v>
      </c>
      <c r="B382" t="s">
        <v>23</v>
      </c>
      <c r="C382" s="28">
        <v>714</v>
      </c>
    </row>
    <row r="383" spans="1:20">
      <c r="A383" t="s">
        <v>54</v>
      </c>
      <c r="B383" t="s">
        <v>23</v>
      </c>
      <c r="C383" s="28">
        <v>165.9</v>
      </c>
    </row>
    <row r="384" spans="1:20">
      <c r="A384" t="s">
        <v>55</v>
      </c>
      <c r="B384" t="s">
        <v>23</v>
      </c>
      <c r="C384" s="28">
        <v>927.15000000000009</v>
      </c>
    </row>
    <row r="385" spans="1:3">
      <c r="A385" t="s">
        <v>56</v>
      </c>
      <c r="B385" t="s">
        <v>23</v>
      </c>
      <c r="C385" s="28">
        <v>5.25</v>
      </c>
    </row>
    <row r="386" spans="1:3">
      <c r="A386" t="s">
        <v>57</v>
      </c>
      <c r="B386" t="s">
        <v>23</v>
      </c>
      <c r="C386" s="28">
        <v>0</v>
      </c>
    </row>
    <row r="387" spans="1:3">
      <c r="A387" t="s">
        <v>58</v>
      </c>
      <c r="B387" t="s">
        <v>23</v>
      </c>
      <c r="C387" s="28">
        <v>6.3000000000000007</v>
      </c>
    </row>
    <row r="388" spans="1:3">
      <c r="A388" t="s">
        <v>59</v>
      </c>
      <c r="B388" t="s">
        <v>23</v>
      </c>
      <c r="C388" s="28">
        <v>0</v>
      </c>
    </row>
    <row r="389" spans="1:3">
      <c r="A389" t="s">
        <v>60</v>
      </c>
      <c r="B389" t="s">
        <v>23</v>
      </c>
      <c r="C389" s="28">
        <v>84</v>
      </c>
    </row>
    <row r="390" spans="1:3">
      <c r="A390" t="s">
        <v>61</v>
      </c>
      <c r="B390" t="s">
        <v>23</v>
      </c>
      <c r="C390" s="28">
        <v>445.20000000000005</v>
      </c>
    </row>
    <row r="391" spans="1:3">
      <c r="A391" t="s">
        <v>62</v>
      </c>
      <c r="B391" t="s">
        <v>23</v>
      </c>
      <c r="C391" s="28">
        <v>21</v>
      </c>
    </row>
    <row r="392" spans="1:3">
      <c r="A392" t="s">
        <v>63</v>
      </c>
      <c r="B392" t="s">
        <v>23</v>
      </c>
      <c r="C392" s="28">
        <v>22.05</v>
      </c>
    </row>
    <row r="393" spans="1:3">
      <c r="A393" t="s">
        <v>64</v>
      </c>
      <c r="B393" t="s">
        <v>23</v>
      </c>
      <c r="C393" s="28">
        <v>0</v>
      </c>
    </row>
    <row r="394" spans="1:3">
      <c r="A394" t="s">
        <v>65</v>
      </c>
      <c r="B394" t="s">
        <v>23</v>
      </c>
      <c r="C394" s="28">
        <v>0</v>
      </c>
    </row>
    <row r="395" spans="1:3">
      <c r="A395" t="s">
        <v>66</v>
      </c>
      <c r="B395" t="s">
        <v>23</v>
      </c>
      <c r="C395" s="28">
        <v>795.9</v>
      </c>
    </row>
    <row r="396" spans="1:3">
      <c r="A396" t="s">
        <v>74</v>
      </c>
      <c r="B396" t="s">
        <v>23</v>
      </c>
      <c r="C396" s="28">
        <v>0</v>
      </c>
    </row>
    <row r="397" spans="1:3">
      <c r="A397" t="s">
        <v>75</v>
      </c>
      <c r="B397" t="s">
        <v>23</v>
      </c>
      <c r="C397" s="28">
        <v>0</v>
      </c>
    </row>
    <row r="398" spans="1:3">
      <c r="A398" t="s">
        <v>76</v>
      </c>
      <c r="B398" t="s">
        <v>23</v>
      </c>
      <c r="C398" s="28">
        <v>0</v>
      </c>
    </row>
    <row r="399" spans="1:3">
      <c r="A399" t="s">
        <v>77</v>
      </c>
      <c r="B399" t="s">
        <v>23</v>
      </c>
      <c r="C399" s="28">
        <v>0</v>
      </c>
    </row>
    <row r="400" spans="1:3">
      <c r="A400" t="s">
        <v>78</v>
      </c>
      <c r="B400" t="s">
        <v>23</v>
      </c>
      <c r="C400" s="28">
        <v>0</v>
      </c>
    </row>
    <row r="401" spans="1:3">
      <c r="A401" t="s">
        <v>67</v>
      </c>
      <c r="B401" t="s">
        <v>23</v>
      </c>
      <c r="C401" s="28">
        <v>59.85</v>
      </c>
    </row>
    <row r="402" spans="1:3">
      <c r="A402" t="s">
        <v>68</v>
      </c>
      <c r="B402" t="s">
        <v>23</v>
      </c>
      <c r="C402" s="28">
        <v>0</v>
      </c>
    </row>
    <row r="403" spans="1:3">
      <c r="A403" t="s">
        <v>69</v>
      </c>
      <c r="B403" t="s">
        <v>23</v>
      </c>
      <c r="C403" s="28">
        <v>0</v>
      </c>
    </row>
    <row r="404" spans="1:3">
      <c r="A404" t="s">
        <v>70</v>
      </c>
      <c r="B404" t="s">
        <v>23</v>
      </c>
      <c r="C404" s="28">
        <v>0</v>
      </c>
    </row>
    <row r="405" spans="1:3">
      <c r="A405" t="s">
        <v>71</v>
      </c>
      <c r="B405" t="s">
        <v>23</v>
      </c>
      <c r="C405" s="28">
        <v>467.25</v>
      </c>
    </row>
    <row r="406" spans="1:3">
      <c r="A406" t="s">
        <v>72</v>
      </c>
      <c r="B406" t="s">
        <v>23</v>
      </c>
      <c r="C406" s="28">
        <v>8.4</v>
      </c>
    </row>
    <row r="407" spans="1:3">
      <c r="A407" t="s">
        <v>73</v>
      </c>
      <c r="B407" t="s">
        <v>23</v>
      </c>
      <c r="C407" s="28">
        <v>19.95</v>
      </c>
    </row>
    <row r="408" spans="1:3">
      <c r="A408" t="s">
        <v>52</v>
      </c>
      <c r="B408" t="s">
        <v>113</v>
      </c>
      <c r="C408">
        <v>200000</v>
      </c>
    </row>
    <row r="409" spans="1:3">
      <c r="A409" t="s">
        <v>53</v>
      </c>
      <c r="B409" t="s">
        <v>4</v>
      </c>
      <c r="C409">
        <v>200000</v>
      </c>
    </row>
    <row r="410" spans="1:3">
      <c r="A410" t="s">
        <v>58</v>
      </c>
      <c r="B410" t="s">
        <v>20</v>
      </c>
      <c r="C410">
        <v>200000</v>
      </c>
    </row>
    <row r="411" spans="1:3">
      <c r="A411" t="s">
        <v>62</v>
      </c>
      <c r="B411" t="s">
        <v>4</v>
      </c>
      <c r="C411">
        <v>200000</v>
      </c>
    </row>
    <row r="412" spans="1:3">
      <c r="A412" t="s">
        <v>65</v>
      </c>
      <c r="B412" t="s">
        <v>112</v>
      </c>
      <c r="C412">
        <v>200</v>
      </c>
    </row>
    <row r="413" spans="1:3">
      <c r="A413" t="s">
        <v>65</v>
      </c>
      <c r="B413" t="s">
        <v>20</v>
      </c>
      <c r="C413">
        <v>200000</v>
      </c>
    </row>
    <row r="414" spans="1:3">
      <c r="A414" t="s">
        <v>67</v>
      </c>
      <c r="B414" t="s">
        <v>113</v>
      </c>
      <c r="C414">
        <v>200000</v>
      </c>
    </row>
    <row r="415" spans="1:3">
      <c r="A415" t="s">
        <v>73</v>
      </c>
      <c r="B415" t="s">
        <v>112</v>
      </c>
      <c r="C415">
        <v>1500</v>
      </c>
    </row>
    <row r="416" spans="1:3">
      <c r="A416" t="s">
        <v>74</v>
      </c>
      <c r="B416" t="s">
        <v>20</v>
      </c>
      <c r="C416" s="8">
        <v>200000</v>
      </c>
    </row>
    <row r="417" spans="1:3">
      <c r="A417" t="s">
        <v>75</v>
      </c>
      <c r="B417" t="s">
        <v>20</v>
      </c>
      <c r="C417" s="8">
        <v>200000</v>
      </c>
    </row>
    <row r="418" spans="1:3">
      <c r="A418" t="s">
        <v>76</v>
      </c>
      <c r="B418" t="s">
        <v>20</v>
      </c>
      <c r="C418" s="8">
        <v>200000</v>
      </c>
    </row>
    <row r="419" spans="1:3">
      <c r="A419" t="s">
        <v>77</v>
      </c>
      <c r="B419" t="s">
        <v>20</v>
      </c>
      <c r="C419" s="8">
        <v>200000</v>
      </c>
    </row>
    <row r="420" spans="1:3">
      <c r="A420" t="s">
        <v>78</v>
      </c>
      <c r="B420" t="s">
        <v>20</v>
      </c>
      <c r="C420" s="8">
        <v>200000</v>
      </c>
    </row>
    <row r="421" spans="1:3">
      <c r="A421" t="s">
        <v>44</v>
      </c>
      <c r="B421" t="s">
        <v>163</v>
      </c>
      <c r="C421">
        <v>800000</v>
      </c>
    </row>
    <row r="422" spans="1:3">
      <c r="A422" t="s">
        <v>45</v>
      </c>
      <c r="B422" t="s">
        <v>163</v>
      </c>
      <c r="C422">
        <v>800000</v>
      </c>
    </row>
    <row r="423" spans="1:3">
      <c r="A423" t="s">
        <v>46</v>
      </c>
      <c r="B423" t="s">
        <v>163</v>
      </c>
      <c r="C423">
        <v>800000</v>
      </c>
    </row>
    <row r="424" spans="1:3">
      <c r="A424" t="s">
        <v>47</v>
      </c>
      <c r="B424" t="s">
        <v>163</v>
      </c>
      <c r="C424">
        <v>800000</v>
      </c>
    </row>
    <row r="425" spans="1:3">
      <c r="A425" t="s">
        <v>48</v>
      </c>
      <c r="B425" t="s">
        <v>163</v>
      </c>
      <c r="C425">
        <v>800000</v>
      </c>
    </row>
    <row r="426" spans="1:3">
      <c r="A426" t="s">
        <v>49</v>
      </c>
      <c r="B426" t="s">
        <v>163</v>
      </c>
      <c r="C426">
        <v>800000</v>
      </c>
    </row>
    <row r="427" spans="1:3">
      <c r="A427" t="s">
        <v>50</v>
      </c>
      <c r="B427" t="s">
        <v>163</v>
      </c>
      <c r="C427">
        <v>800000</v>
      </c>
    </row>
    <row r="428" spans="1:3">
      <c r="A428" t="s">
        <v>51</v>
      </c>
      <c r="B428" t="s">
        <v>163</v>
      </c>
      <c r="C428">
        <v>800000</v>
      </c>
    </row>
    <row r="429" spans="1:3">
      <c r="A429" t="s">
        <v>52</v>
      </c>
      <c r="B429" t="s">
        <v>163</v>
      </c>
      <c r="C429">
        <v>800000</v>
      </c>
    </row>
    <row r="430" spans="1:3">
      <c r="A430" t="s">
        <v>53</v>
      </c>
      <c r="B430" t="s">
        <v>163</v>
      </c>
      <c r="C430">
        <v>800000</v>
      </c>
    </row>
    <row r="431" spans="1:3">
      <c r="A431" t="s">
        <v>54</v>
      </c>
      <c r="B431" t="s">
        <v>163</v>
      </c>
      <c r="C431">
        <v>800000</v>
      </c>
    </row>
    <row r="432" spans="1:3">
      <c r="A432" t="s">
        <v>55</v>
      </c>
      <c r="B432" t="s">
        <v>163</v>
      </c>
      <c r="C432">
        <v>800000</v>
      </c>
    </row>
    <row r="433" spans="1:6">
      <c r="A433" t="s">
        <v>56</v>
      </c>
      <c r="B433" t="s">
        <v>163</v>
      </c>
      <c r="C433">
        <v>800000</v>
      </c>
      <c r="F433" s="26"/>
    </row>
    <row r="434" spans="1:6">
      <c r="A434" t="s">
        <v>57</v>
      </c>
      <c r="B434" t="s">
        <v>163</v>
      </c>
      <c r="C434">
        <v>800000</v>
      </c>
    </row>
    <row r="435" spans="1:6">
      <c r="A435" t="s">
        <v>58</v>
      </c>
      <c r="B435" t="s">
        <v>163</v>
      </c>
      <c r="C435">
        <v>800000</v>
      </c>
    </row>
    <row r="436" spans="1:6">
      <c r="A436" t="s">
        <v>59</v>
      </c>
      <c r="B436" t="s">
        <v>163</v>
      </c>
      <c r="C436">
        <v>800000</v>
      </c>
    </row>
    <row r="437" spans="1:6">
      <c r="A437" t="s">
        <v>60</v>
      </c>
      <c r="B437" t="s">
        <v>163</v>
      </c>
      <c r="C437">
        <v>800000</v>
      </c>
    </row>
    <row r="438" spans="1:6">
      <c r="A438" t="s">
        <v>61</v>
      </c>
      <c r="B438" t="s">
        <v>163</v>
      </c>
      <c r="C438">
        <v>800000</v>
      </c>
    </row>
    <row r="439" spans="1:6">
      <c r="A439" t="s">
        <v>62</v>
      </c>
      <c r="B439" t="s">
        <v>163</v>
      </c>
      <c r="C439">
        <v>800000</v>
      </c>
    </row>
    <row r="440" spans="1:6">
      <c r="A440" t="s">
        <v>63</v>
      </c>
      <c r="B440" t="s">
        <v>163</v>
      </c>
      <c r="C440">
        <v>800000</v>
      </c>
    </row>
    <row r="441" spans="1:6">
      <c r="A441" t="s">
        <v>64</v>
      </c>
      <c r="B441" t="s">
        <v>163</v>
      </c>
      <c r="C441">
        <v>800000</v>
      </c>
    </row>
    <row r="442" spans="1:6">
      <c r="A442" t="s">
        <v>65</v>
      </c>
      <c r="B442" t="s">
        <v>163</v>
      </c>
      <c r="C442">
        <v>800000</v>
      </c>
    </row>
    <row r="443" spans="1:6">
      <c r="A443" t="s">
        <v>66</v>
      </c>
      <c r="B443" t="s">
        <v>163</v>
      </c>
      <c r="C443">
        <v>800000</v>
      </c>
    </row>
    <row r="444" spans="1:6">
      <c r="A444" t="s">
        <v>74</v>
      </c>
      <c r="B444" t="s">
        <v>163</v>
      </c>
      <c r="C444">
        <v>800000</v>
      </c>
    </row>
    <row r="445" spans="1:6">
      <c r="A445" t="s">
        <v>75</v>
      </c>
      <c r="B445" t="s">
        <v>163</v>
      </c>
      <c r="C445">
        <v>800000</v>
      </c>
    </row>
    <row r="446" spans="1:6">
      <c r="A446" t="s">
        <v>76</v>
      </c>
      <c r="B446" t="s">
        <v>163</v>
      </c>
      <c r="C446">
        <v>800000</v>
      </c>
    </row>
    <row r="447" spans="1:6">
      <c r="A447" t="s">
        <v>77</v>
      </c>
      <c r="B447" t="s">
        <v>163</v>
      </c>
      <c r="C447">
        <v>800000</v>
      </c>
    </row>
    <row r="448" spans="1:6">
      <c r="A448" t="s">
        <v>78</v>
      </c>
      <c r="B448" t="s">
        <v>163</v>
      </c>
      <c r="C448">
        <v>800000</v>
      </c>
    </row>
    <row r="449" spans="1:3">
      <c r="A449" t="s">
        <v>67</v>
      </c>
      <c r="B449" t="s">
        <v>163</v>
      </c>
      <c r="C449">
        <v>800000</v>
      </c>
    </row>
    <row r="450" spans="1:3">
      <c r="A450" t="s">
        <v>68</v>
      </c>
      <c r="B450" t="s">
        <v>163</v>
      </c>
      <c r="C450">
        <v>800000</v>
      </c>
    </row>
    <row r="451" spans="1:3">
      <c r="A451" t="s">
        <v>69</v>
      </c>
      <c r="B451" t="s">
        <v>163</v>
      </c>
      <c r="C451">
        <v>800000</v>
      </c>
    </row>
    <row r="452" spans="1:3">
      <c r="A452" t="s">
        <v>70</v>
      </c>
      <c r="B452" t="s">
        <v>163</v>
      </c>
      <c r="C452">
        <v>800000</v>
      </c>
    </row>
    <row r="453" spans="1:3">
      <c r="A453" t="s">
        <v>71</v>
      </c>
      <c r="B453" t="s">
        <v>163</v>
      </c>
      <c r="C453">
        <v>800000</v>
      </c>
    </row>
    <row r="454" spans="1:3">
      <c r="A454" t="s">
        <v>72</v>
      </c>
      <c r="B454" t="s">
        <v>163</v>
      </c>
      <c r="C454">
        <v>800000</v>
      </c>
    </row>
    <row r="455" spans="1:3">
      <c r="A455" t="s">
        <v>73</v>
      </c>
      <c r="B455" t="s">
        <v>163</v>
      </c>
      <c r="C455">
        <v>800000</v>
      </c>
    </row>
    <row r="456" spans="1:3">
      <c r="A456" s="24" t="s">
        <v>44</v>
      </c>
      <c r="B456" s="24" t="s">
        <v>114</v>
      </c>
      <c r="C456" s="68">
        <v>48965</v>
      </c>
    </row>
    <row r="457" spans="1:3">
      <c r="A457" s="24" t="s">
        <v>46</v>
      </c>
      <c r="B457" s="24" t="s">
        <v>114</v>
      </c>
      <c r="C457" s="68">
        <v>6719</v>
      </c>
    </row>
    <row r="458" spans="1:3">
      <c r="A458" s="24" t="s">
        <v>45</v>
      </c>
      <c r="B458" s="24" t="s">
        <v>114</v>
      </c>
      <c r="C458" s="68">
        <v>326002</v>
      </c>
    </row>
    <row r="459" spans="1:3">
      <c r="A459" s="24" t="s">
        <v>47</v>
      </c>
      <c r="B459" s="24" t="s">
        <v>114</v>
      </c>
      <c r="C459" s="68">
        <v>753584</v>
      </c>
    </row>
    <row r="460" spans="1:3">
      <c r="A460" s="24" t="s">
        <v>58</v>
      </c>
      <c r="B460" s="24" t="s">
        <v>114</v>
      </c>
      <c r="C460" s="68">
        <v>107161</v>
      </c>
    </row>
    <row r="461" spans="1:3">
      <c r="A461" s="24" t="s">
        <v>49</v>
      </c>
      <c r="B461" s="24" t="s">
        <v>114</v>
      </c>
      <c r="C461" s="68">
        <v>112152</v>
      </c>
    </row>
    <row r="462" spans="1:3">
      <c r="A462" s="24" t="s">
        <v>51</v>
      </c>
      <c r="B462" s="24" t="s">
        <v>114</v>
      </c>
      <c r="C462" s="68">
        <v>33134</v>
      </c>
    </row>
    <row r="463" spans="1:3">
      <c r="A463" s="24" t="s">
        <v>52</v>
      </c>
      <c r="B463" s="24" t="s">
        <v>114</v>
      </c>
      <c r="C463" s="68">
        <v>59162</v>
      </c>
    </row>
    <row r="464" spans="1:3">
      <c r="A464" s="24" t="s">
        <v>54</v>
      </c>
      <c r="B464" s="24" t="s">
        <v>114</v>
      </c>
      <c r="C464" s="68">
        <v>1643943</v>
      </c>
    </row>
    <row r="465" spans="1:4">
      <c r="A465" s="24" t="s">
        <v>55</v>
      </c>
      <c r="B465" s="24" t="s">
        <v>114</v>
      </c>
      <c r="C465" s="68">
        <v>300371</v>
      </c>
    </row>
    <row r="466" spans="1:4">
      <c r="A466" s="24" t="s">
        <v>50</v>
      </c>
      <c r="B466" s="24" t="s">
        <v>114</v>
      </c>
      <c r="C466" s="68">
        <v>501685</v>
      </c>
    </row>
    <row r="467" spans="1:4">
      <c r="A467" s="24" t="s">
        <v>56</v>
      </c>
      <c r="B467" s="24" t="s">
        <v>114</v>
      </c>
      <c r="C467">
        <v>530000</v>
      </c>
      <c r="D467" t="s">
        <v>187</v>
      </c>
    </row>
    <row r="468" spans="1:4">
      <c r="A468" s="24" t="s">
        <v>57</v>
      </c>
      <c r="B468" s="24" t="s">
        <v>114</v>
      </c>
      <c r="C468" s="68">
        <v>534325</v>
      </c>
    </row>
    <row r="469" spans="1:4">
      <c r="A469" s="24" t="s">
        <v>59</v>
      </c>
      <c r="B469" s="24" t="s">
        <v>114</v>
      </c>
      <c r="C469" s="68">
        <v>277584</v>
      </c>
    </row>
    <row r="470" spans="1:4">
      <c r="A470" s="24" t="s">
        <v>60</v>
      </c>
      <c r="B470" s="24" t="s">
        <v>114</v>
      </c>
      <c r="C470" s="35">
        <v>147000</v>
      </c>
    </row>
    <row r="471" spans="1:4">
      <c r="A471" s="24" t="s">
        <v>61</v>
      </c>
      <c r="B471" s="24" t="s">
        <v>114</v>
      </c>
      <c r="C471" s="68">
        <v>369955</v>
      </c>
    </row>
    <row r="472" spans="1:4">
      <c r="A472" s="24" t="s">
        <v>64</v>
      </c>
      <c r="B472" s="24" t="s">
        <v>114</v>
      </c>
      <c r="C472" s="68">
        <v>288006</v>
      </c>
    </row>
    <row r="473" spans="1:4">
      <c r="A473" s="24" t="s">
        <v>62</v>
      </c>
      <c r="B473" s="24" t="s">
        <v>114</v>
      </c>
      <c r="C473" s="68">
        <v>195797</v>
      </c>
    </row>
    <row r="474" spans="1:4">
      <c r="A474" s="24" t="s">
        <v>63</v>
      </c>
      <c r="B474" s="24" t="s">
        <v>114</v>
      </c>
      <c r="C474" s="68">
        <v>225</v>
      </c>
    </row>
    <row r="475" spans="1:4">
      <c r="A475" s="24" t="s">
        <v>65</v>
      </c>
      <c r="B475" s="24" t="s">
        <v>114</v>
      </c>
      <c r="C475" s="68">
        <v>192469</v>
      </c>
    </row>
    <row r="476" spans="1:4">
      <c r="A476" s="24" t="s">
        <v>74</v>
      </c>
      <c r="B476" s="24" t="s">
        <v>114</v>
      </c>
      <c r="C476" s="68">
        <f>2275007/5</f>
        <v>455001.4</v>
      </c>
    </row>
    <row r="477" spans="1:4">
      <c r="A477" s="24" t="s">
        <v>75</v>
      </c>
      <c r="B477" s="24" t="s">
        <v>114</v>
      </c>
      <c r="C477" s="68">
        <f t="shared" ref="C477:C480" si="0">2275007/5</f>
        <v>455001.4</v>
      </c>
    </row>
    <row r="478" spans="1:4">
      <c r="A478" s="24" t="s">
        <v>76</v>
      </c>
      <c r="B478" s="24" t="s">
        <v>114</v>
      </c>
      <c r="C478" s="68">
        <f t="shared" si="0"/>
        <v>455001.4</v>
      </c>
    </row>
    <row r="479" spans="1:4">
      <c r="A479" s="24" t="s">
        <v>77</v>
      </c>
      <c r="B479" s="24" t="s">
        <v>114</v>
      </c>
      <c r="C479" s="68">
        <f t="shared" si="0"/>
        <v>455001.4</v>
      </c>
    </row>
    <row r="480" spans="1:4">
      <c r="A480" s="24" t="s">
        <v>78</v>
      </c>
      <c r="B480" s="24" t="s">
        <v>114</v>
      </c>
      <c r="C480" s="68">
        <f t="shared" si="0"/>
        <v>455001.4</v>
      </c>
    </row>
    <row r="481" spans="1:4">
      <c r="A481" s="24" t="s">
        <v>66</v>
      </c>
      <c r="B481" s="24" t="s">
        <v>114</v>
      </c>
      <c r="C481" s="68">
        <v>12204</v>
      </c>
    </row>
    <row r="482" spans="1:4">
      <c r="A482" s="24" t="s">
        <v>67</v>
      </c>
      <c r="B482" s="24" t="s">
        <v>114</v>
      </c>
      <c r="C482" s="68">
        <v>434033</v>
      </c>
    </row>
    <row r="483" spans="1:4">
      <c r="A483" s="24" t="s">
        <v>68</v>
      </c>
      <c r="B483" s="24" t="s">
        <v>114</v>
      </c>
      <c r="C483" s="68">
        <v>290368</v>
      </c>
    </row>
    <row r="484" spans="1:4">
      <c r="A484" s="24" t="s">
        <v>69</v>
      </c>
      <c r="B484" s="24" t="s">
        <v>114</v>
      </c>
      <c r="C484" s="68">
        <v>1570785</v>
      </c>
    </row>
    <row r="485" spans="1:4">
      <c r="A485" s="24" t="s">
        <v>70</v>
      </c>
      <c r="B485" s="24" t="s">
        <v>114</v>
      </c>
      <c r="C485" s="68">
        <v>529345</v>
      </c>
    </row>
    <row r="486" spans="1:4">
      <c r="A486" s="24" t="s">
        <v>73</v>
      </c>
      <c r="B486" s="24" t="s">
        <v>114</v>
      </c>
      <c r="C486" s="68">
        <v>64346</v>
      </c>
    </row>
    <row r="487" spans="1:4">
      <c r="A487" s="24" t="s">
        <v>72</v>
      </c>
      <c r="B487" s="24" t="s">
        <v>114</v>
      </c>
      <c r="C487" s="68">
        <v>30601</v>
      </c>
    </row>
    <row r="488" spans="1:4">
      <c r="A488" s="24" t="s">
        <v>53</v>
      </c>
      <c r="B488" s="24" t="s">
        <v>114</v>
      </c>
      <c r="C488" s="68">
        <v>2187177</v>
      </c>
    </row>
    <row r="489" spans="1:4">
      <c r="A489" s="24" t="s">
        <v>71</v>
      </c>
      <c r="B489" s="24" t="s">
        <v>114</v>
      </c>
      <c r="C489" s="68">
        <v>2445570</v>
      </c>
    </row>
    <row r="490" spans="1:4">
      <c r="A490" s="24" t="s">
        <v>48</v>
      </c>
      <c r="B490" s="24" t="s">
        <v>114</v>
      </c>
      <c r="C490" s="68">
        <v>45101</v>
      </c>
    </row>
    <row r="491" spans="1:4">
      <c r="A491" s="24" t="s">
        <v>46</v>
      </c>
      <c r="B491" s="24" t="s">
        <v>148</v>
      </c>
      <c r="C491" s="8">
        <v>10000</v>
      </c>
      <c r="D491" s="8" t="s">
        <v>85</v>
      </c>
    </row>
    <row r="492" spans="1:4">
      <c r="A492" s="24" t="s">
        <v>50</v>
      </c>
      <c r="B492" s="24" t="s">
        <v>148</v>
      </c>
      <c r="C492" s="69">
        <v>105919.34052996556</v>
      </c>
    </row>
    <row r="493" spans="1:4">
      <c r="A493" s="24" t="s">
        <v>51</v>
      </c>
      <c r="B493" s="24" t="s">
        <v>148</v>
      </c>
      <c r="C493" s="69">
        <v>199068.2838226638</v>
      </c>
    </row>
    <row r="494" spans="1:4">
      <c r="A494" s="24" t="s">
        <v>54</v>
      </c>
      <c r="B494" s="24" t="s">
        <v>148</v>
      </c>
      <c r="C494" s="69">
        <v>155915.13997527849</v>
      </c>
    </row>
    <row r="495" spans="1:4">
      <c r="A495" s="24" t="s">
        <v>53</v>
      </c>
      <c r="B495" s="24" t="s">
        <v>148</v>
      </c>
      <c r="C495" s="69">
        <v>4374.1260028872466</v>
      </c>
    </row>
    <row r="496" spans="1:4">
      <c r="A496" s="24" t="s">
        <v>55</v>
      </c>
      <c r="B496" s="24" t="s">
        <v>148</v>
      </c>
      <c r="C496" s="69">
        <v>52738.415629997296</v>
      </c>
    </row>
    <row r="497" spans="1:4">
      <c r="A497" s="24" t="s">
        <v>56</v>
      </c>
      <c r="B497" s="24" t="s">
        <v>148</v>
      </c>
      <c r="C497" s="69">
        <v>235374.62937874199</v>
      </c>
    </row>
    <row r="498" spans="1:4">
      <c r="A498" s="24" t="s">
        <v>60</v>
      </c>
      <c r="B498" s="24" t="s">
        <v>148</v>
      </c>
      <c r="C498" s="69">
        <v>11073.595810528564</v>
      </c>
    </row>
    <row r="499" spans="1:4">
      <c r="A499" s="24" t="s">
        <v>66</v>
      </c>
      <c r="B499" s="24" t="s">
        <v>148</v>
      </c>
      <c r="C499" s="69">
        <v>96984.154638114676</v>
      </c>
    </row>
    <row r="500" spans="1:4">
      <c r="A500" s="24" t="s">
        <v>71</v>
      </c>
      <c r="B500" s="24" t="s">
        <v>148</v>
      </c>
      <c r="C500" s="69">
        <v>51971.772187850518</v>
      </c>
    </row>
    <row r="501" spans="1:4">
      <c r="A501" s="24" t="s">
        <v>74</v>
      </c>
      <c r="B501" s="24" t="s">
        <v>148</v>
      </c>
      <c r="C501">
        <f>85000/5</f>
        <v>17000</v>
      </c>
      <c r="D501" t="s">
        <v>190</v>
      </c>
    </row>
    <row r="502" spans="1:4">
      <c r="A502" s="24" t="s">
        <v>75</v>
      </c>
      <c r="B502" s="24" t="s">
        <v>148</v>
      </c>
      <c r="C502">
        <f t="shared" ref="C502:C505" si="1">85000/5</f>
        <v>17000</v>
      </c>
      <c r="D502" t="s">
        <v>190</v>
      </c>
    </row>
    <row r="503" spans="1:4">
      <c r="A503" s="24" t="s">
        <v>76</v>
      </c>
      <c r="B503" s="24" t="s">
        <v>148</v>
      </c>
      <c r="C503">
        <f t="shared" si="1"/>
        <v>17000</v>
      </c>
      <c r="D503" t="s">
        <v>190</v>
      </c>
    </row>
    <row r="504" spans="1:4">
      <c r="A504" s="24" t="s">
        <v>77</v>
      </c>
      <c r="B504" s="24" t="s">
        <v>148</v>
      </c>
      <c r="C504">
        <f t="shared" si="1"/>
        <v>17000</v>
      </c>
      <c r="D504" t="s">
        <v>190</v>
      </c>
    </row>
    <row r="505" spans="1:4">
      <c r="A505" s="24" t="s">
        <v>78</v>
      </c>
      <c r="B505" s="24" t="s">
        <v>148</v>
      </c>
      <c r="C505">
        <f t="shared" si="1"/>
        <v>17000</v>
      </c>
      <c r="D505" t="s">
        <v>190</v>
      </c>
    </row>
    <row r="506" spans="1:4">
      <c r="A506" s="24" t="s">
        <v>47</v>
      </c>
      <c r="B506" s="24" t="s">
        <v>148</v>
      </c>
      <c r="C506" s="69">
        <v>5178.2754920935758</v>
      </c>
    </row>
    <row r="507" spans="1:4">
      <c r="A507" s="24" t="s">
        <v>58</v>
      </c>
      <c r="B507" s="24" t="s">
        <v>148</v>
      </c>
      <c r="C507" s="69">
        <v>21500</v>
      </c>
    </row>
    <row r="508" spans="1:4">
      <c r="A508" s="24" t="s">
        <v>52</v>
      </c>
      <c r="B508" s="24" t="s">
        <v>148</v>
      </c>
      <c r="C508" s="69">
        <v>33238.508614717684</v>
      </c>
    </row>
    <row r="509" spans="1:4">
      <c r="A509" s="24" t="s">
        <v>57</v>
      </c>
      <c r="B509" s="24" t="s">
        <v>148</v>
      </c>
      <c r="C509" s="69">
        <v>3964.1592108570753</v>
      </c>
    </row>
    <row r="510" spans="1:4">
      <c r="A510" s="24" t="s">
        <v>61</v>
      </c>
      <c r="B510" s="24" t="s">
        <v>148</v>
      </c>
      <c r="C510" s="69">
        <v>11115.183723948285</v>
      </c>
    </row>
    <row r="511" spans="1:4">
      <c r="A511" s="24" t="s">
        <v>64</v>
      </c>
      <c r="B511" s="24" t="s">
        <v>148</v>
      </c>
      <c r="C511" s="69">
        <v>83000</v>
      </c>
    </row>
    <row r="512" spans="1:4">
      <c r="A512" s="24" t="s">
        <v>62</v>
      </c>
      <c r="B512" s="24" t="s">
        <v>148</v>
      </c>
      <c r="C512" s="69">
        <v>14391.906724035502</v>
      </c>
    </row>
    <row r="513" spans="1:8">
      <c r="A513" s="24" t="s">
        <v>67</v>
      </c>
      <c r="B513" s="24" t="s">
        <v>148</v>
      </c>
      <c r="C513" s="69">
        <v>64349.175428311115</v>
      </c>
    </row>
    <row r="514" spans="1:8">
      <c r="A514" s="24" t="s">
        <v>68</v>
      </c>
      <c r="B514" s="24" t="s">
        <v>148</v>
      </c>
      <c r="C514" s="69">
        <v>1321.5735057127804</v>
      </c>
    </row>
    <row r="515" spans="1:8">
      <c r="A515" s="24" t="s">
        <v>69</v>
      </c>
      <c r="B515" s="24" t="s">
        <v>148</v>
      </c>
      <c r="C515" s="69">
        <v>31460.624268922744</v>
      </c>
    </row>
    <row r="516" spans="1:8">
      <c r="A516" s="24" t="s">
        <v>50</v>
      </c>
      <c r="B516" s="24" t="s">
        <v>149</v>
      </c>
      <c r="C516" s="69">
        <v>80.659470034425723</v>
      </c>
      <c r="H516" s="8"/>
    </row>
    <row r="517" spans="1:8">
      <c r="A517" s="24" t="s">
        <v>51</v>
      </c>
      <c r="B517" s="24" t="s">
        <v>149</v>
      </c>
      <c r="C517" s="69">
        <v>29931.71617733618</v>
      </c>
    </row>
    <row r="518" spans="1:8">
      <c r="A518" s="24" t="s">
        <v>54</v>
      </c>
      <c r="B518" s="24" t="s">
        <v>149</v>
      </c>
      <c r="C518" s="69">
        <v>84084.860024721507</v>
      </c>
    </row>
    <row r="519" spans="1:8">
      <c r="A519" s="24" t="s">
        <v>53</v>
      </c>
      <c r="B519" s="24" t="s">
        <v>149</v>
      </c>
      <c r="C519" s="69">
        <v>123625.87399711275</v>
      </c>
    </row>
    <row r="520" spans="1:8">
      <c r="A520" s="24" t="s">
        <v>55</v>
      </c>
      <c r="B520" s="24" t="s">
        <v>149</v>
      </c>
      <c r="C520" s="69">
        <v>278261.58437000267</v>
      </c>
    </row>
    <row r="521" spans="1:8">
      <c r="A521" s="24" t="s">
        <v>56</v>
      </c>
      <c r="B521" s="24" t="s">
        <v>149</v>
      </c>
      <c r="C521" s="69">
        <v>804625.37062125816</v>
      </c>
    </row>
    <row r="522" spans="1:8">
      <c r="A522" s="24" t="s">
        <v>60</v>
      </c>
      <c r="B522" s="24" t="s">
        <v>149</v>
      </c>
      <c r="C522" s="69">
        <v>223926.40418947145</v>
      </c>
    </row>
    <row r="523" spans="1:8">
      <c r="A523" s="24" t="s">
        <v>66</v>
      </c>
      <c r="B523" s="24" t="s">
        <v>149</v>
      </c>
      <c r="C523" s="69">
        <v>15.845361885304321</v>
      </c>
    </row>
    <row r="524" spans="1:8">
      <c r="A524" s="24" t="s">
        <v>71</v>
      </c>
      <c r="B524" s="24" t="s">
        <v>149</v>
      </c>
      <c r="C524" s="69">
        <v>51028.227812149489</v>
      </c>
    </row>
    <row r="525" spans="1:8">
      <c r="A525" s="24" t="s">
        <v>74</v>
      </c>
      <c r="B525" s="24" t="s">
        <v>149</v>
      </c>
      <c r="C525">
        <v>31200</v>
      </c>
      <c r="D525" t="s">
        <v>190</v>
      </c>
    </row>
    <row r="526" spans="1:8">
      <c r="A526" s="24" t="s">
        <v>75</v>
      </c>
      <c r="B526" s="24" t="s">
        <v>149</v>
      </c>
      <c r="C526">
        <v>31200</v>
      </c>
      <c r="D526" t="s">
        <v>190</v>
      </c>
    </row>
    <row r="527" spans="1:8">
      <c r="A527" s="24" t="s">
        <v>76</v>
      </c>
      <c r="B527" s="24" t="s">
        <v>149</v>
      </c>
      <c r="C527">
        <v>31200</v>
      </c>
      <c r="D527" t="s">
        <v>190</v>
      </c>
    </row>
    <row r="528" spans="1:8">
      <c r="A528" s="24" t="s">
        <v>77</v>
      </c>
      <c r="B528" s="24" t="s">
        <v>149</v>
      </c>
      <c r="C528">
        <v>31200</v>
      </c>
      <c r="D528" t="s">
        <v>190</v>
      </c>
    </row>
    <row r="529" spans="1:4">
      <c r="A529" s="24" t="s">
        <v>78</v>
      </c>
      <c r="B529" s="24" t="s">
        <v>149</v>
      </c>
      <c r="C529">
        <v>31200</v>
      </c>
      <c r="D529" t="s">
        <v>190</v>
      </c>
    </row>
    <row r="530" spans="1:4">
      <c r="A530" s="24" t="s">
        <v>47</v>
      </c>
      <c r="B530" s="24" t="s">
        <v>149</v>
      </c>
      <c r="C530" s="69">
        <v>29821.724507906427</v>
      </c>
    </row>
    <row r="531" spans="1:4">
      <c r="A531" s="24" t="s">
        <v>58</v>
      </c>
      <c r="B531" s="24" t="s">
        <v>149</v>
      </c>
      <c r="C531" s="69">
        <v>21500</v>
      </c>
    </row>
    <row r="532" spans="1:4">
      <c r="A532" s="24" t="s">
        <v>52</v>
      </c>
      <c r="B532" s="24" t="s">
        <v>149</v>
      </c>
      <c r="C532" s="69">
        <v>20761.491385282312</v>
      </c>
    </row>
    <row r="533" spans="1:4">
      <c r="A533" s="24" t="s">
        <v>57</v>
      </c>
      <c r="B533" s="24" t="s">
        <v>149</v>
      </c>
      <c r="C533" s="69">
        <v>110035.84078914292</v>
      </c>
    </row>
    <row r="534" spans="1:4">
      <c r="A534" s="24" t="s">
        <v>61</v>
      </c>
      <c r="B534" s="24" t="s">
        <v>149</v>
      </c>
      <c r="C534" s="69">
        <v>134884.81627605172</v>
      </c>
    </row>
    <row r="535" spans="1:4">
      <c r="A535" s="24" t="s">
        <v>64</v>
      </c>
      <c r="B535" s="24" t="s">
        <v>149</v>
      </c>
      <c r="C535" s="69">
        <v>30192.04607996007</v>
      </c>
    </row>
    <row r="536" spans="1:4">
      <c r="A536" s="24" t="s">
        <v>62</v>
      </c>
      <c r="B536" s="24" t="s">
        <v>149</v>
      </c>
      <c r="C536" s="69">
        <v>6608.093275964502</v>
      </c>
    </row>
    <row r="537" spans="1:4">
      <c r="A537" s="24" t="s">
        <v>67</v>
      </c>
      <c r="B537" s="24" t="s">
        <v>149</v>
      </c>
      <c r="C537" s="69">
        <v>48650.824571688885</v>
      </c>
    </row>
    <row r="538" spans="1:4">
      <c r="A538" s="24" t="s">
        <v>68</v>
      </c>
      <c r="B538" s="24" t="s">
        <v>149</v>
      </c>
      <c r="C538" s="69">
        <v>55678.426494287218</v>
      </c>
    </row>
    <row r="539" spans="1:4">
      <c r="A539" s="24" t="s">
        <v>69</v>
      </c>
      <c r="B539" s="24" t="s">
        <v>149</v>
      </c>
      <c r="C539" s="69">
        <v>48539.375731077278</v>
      </c>
    </row>
    <row r="540" spans="1:4">
      <c r="A540" s="24" t="s">
        <v>133</v>
      </c>
      <c r="B540" s="24" t="s">
        <v>148</v>
      </c>
      <c r="C540">
        <v>1050</v>
      </c>
      <c r="D540" t="s">
        <v>192</v>
      </c>
    </row>
    <row r="541" spans="1:4">
      <c r="A541" s="24" t="s">
        <v>134</v>
      </c>
      <c r="B541" s="24" t="s">
        <v>148</v>
      </c>
      <c r="C541">
        <v>2598.75</v>
      </c>
      <c r="D541" t="s">
        <v>192</v>
      </c>
    </row>
    <row r="542" spans="1:4">
      <c r="A542" s="24" t="s">
        <v>135</v>
      </c>
      <c r="B542" s="24" t="s">
        <v>148</v>
      </c>
      <c r="C542">
        <v>6173.2851985559564</v>
      </c>
      <c r="D542" t="s">
        <v>192</v>
      </c>
    </row>
    <row r="543" spans="1:4">
      <c r="A543" s="24" t="s">
        <v>136</v>
      </c>
      <c r="B543" s="24" t="s">
        <v>148</v>
      </c>
      <c r="C543">
        <v>3574.7747747747749</v>
      </c>
      <c r="D543" t="s">
        <v>192</v>
      </c>
    </row>
    <row r="544" spans="1:4">
      <c r="A544" s="24" t="s">
        <v>137</v>
      </c>
      <c r="B544" s="24" t="s">
        <v>148</v>
      </c>
      <c r="C544">
        <v>1400</v>
      </c>
      <c r="D544" t="s">
        <v>193</v>
      </c>
    </row>
    <row r="545" spans="1:4">
      <c r="A545" s="24" t="s">
        <v>138</v>
      </c>
      <c r="B545" s="24" t="s">
        <v>148</v>
      </c>
      <c r="C545">
        <v>1260</v>
      </c>
      <c r="D545" t="s">
        <v>194</v>
      </c>
    </row>
    <row r="546" spans="1:4">
      <c r="A546" s="24" t="s">
        <v>139</v>
      </c>
      <c r="B546" s="24" t="s">
        <v>148</v>
      </c>
      <c r="C546">
        <v>5040</v>
      </c>
      <c r="D546" t="s">
        <v>192</v>
      </c>
    </row>
    <row r="547" spans="1:4">
      <c r="A547" s="24" t="s">
        <v>140</v>
      </c>
      <c r="B547" s="24" t="s">
        <v>148</v>
      </c>
      <c r="C547">
        <v>1920</v>
      </c>
      <c r="D547" s="70" t="s">
        <v>195</v>
      </c>
    </row>
    <row r="548" spans="1:4">
      <c r="A548" s="24" t="s">
        <v>141</v>
      </c>
      <c r="B548" s="24" t="s">
        <v>148</v>
      </c>
      <c r="C548">
        <v>1202.8776978417266</v>
      </c>
      <c r="D548" s="70" t="s">
        <v>196</v>
      </c>
    </row>
    <row r="549" spans="1:4">
      <c r="A549" s="24" t="s">
        <v>153</v>
      </c>
      <c r="B549" s="24" t="s">
        <v>148</v>
      </c>
      <c r="C549">
        <v>700</v>
      </c>
      <c r="D549" t="s">
        <v>201</v>
      </c>
    </row>
    <row r="550" spans="1:4">
      <c r="A550" s="24" t="s">
        <v>150</v>
      </c>
      <c r="B550" s="24" t="s">
        <v>148</v>
      </c>
      <c r="C550">
        <v>4200</v>
      </c>
      <c r="D550" s="70" t="s">
        <v>197</v>
      </c>
    </row>
    <row r="551" spans="1:4">
      <c r="A551" s="24" t="s">
        <v>142</v>
      </c>
      <c r="B551" s="24" t="s">
        <v>148</v>
      </c>
      <c r="C551">
        <v>0</v>
      </c>
      <c r="D551" s="70" t="s">
        <v>198</v>
      </c>
    </row>
    <row r="552" spans="1:4">
      <c r="A552" s="24" t="s">
        <v>151</v>
      </c>
      <c r="B552" s="24" t="s">
        <v>148</v>
      </c>
      <c r="C552">
        <v>1050</v>
      </c>
      <c r="D552" t="s">
        <v>199</v>
      </c>
    </row>
    <row r="553" spans="1:4">
      <c r="A553" s="24" t="s">
        <v>152</v>
      </c>
      <c r="B553" s="24" t="s">
        <v>148</v>
      </c>
      <c r="C553">
        <v>2100</v>
      </c>
      <c r="D553" s="70" t="s">
        <v>200</v>
      </c>
    </row>
    <row r="554" spans="1:4">
      <c r="A554" s="24" t="s">
        <v>133</v>
      </c>
      <c r="B554" s="24" t="s">
        <v>149</v>
      </c>
      <c r="C554">
        <v>450</v>
      </c>
      <c r="D554" t="s">
        <v>192</v>
      </c>
    </row>
    <row r="555" spans="1:4">
      <c r="A555" s="24" t="s">
        <v>134</v>
      </c>
      <c r="B555" s="24" t="s">
        <v>149</v>
      </c>
      <c r="C555">
        <v>866.25</v>
      </c>
      <c r="D555" t="s">
        <v>192</v>
      </c>
    </row>
    <row r="556" spans="1:4">
      <c r="A556" s="24" t="s">
        <v>135</v>
      </c>
      <c r="B556" s="24" t="s">
        <v>149</v>
      </c>
      <c r="C556">
        <v>2826.7148014440436</v>
      </c>
      <c r="D556" t="s">
        <v>192</v>
      </c>
    </row>
    <row r="557" spans="1:4">
      <c r="A557" s="24" t="s">
        <v>136</v>
      </c>
      <c r="B557" s="24" t="s">
        <v>149</v>
      </c>
      <c r="C557">
        <v>425.22522522522519</v>
      </c>
      <c r="D557" t="s">
        <v>192</v>
      </c>
    </row>
    <row r="558" spans="1:4">
      <c r="A558" s="24" t="s">
        <v>137</v>
      </c>
      <c r="B558" s="24" t="s">
        <v>149</v>
      </c>
      <c r="C558">
        <v>600</v>
      </c>
      <c r="D558" t="s">
        <v>193</v>
      </c>
    </row>
    <row r="559" spans="1:4">
      <c r="A559" s="24" t="s">
        <v>138</v>
      </c>
      <c r="B559" s="24" t="s">
        <v>149</v>
      </c>
      <c r="C559">
        <v>540</v>
      </c>
      <c r="D559" t="s">
        <v>194</v>
      </c>
    </row>
    <row r="560" spans="1:4">
      <c r="A560" s="24" t="s">
        <v>139</v>
      </c>
      <c r="B560" s="24" t="s">
        <v>149</v>
      </c>
      <c r="C560">
        <v>2160</v>
      </c>
      <c r="D560" t="s">
        <v>192</v>
      </c>
    </row>
    <row r="561" spans="1:4">
      <c r="A561" s="24" t="s">
        <v>140</v>
      </c>
      <c r="B561" s="24" t="s">
        <v>149</v>
      </c>
      <c r="C561">
        <v>480</v>
      </c>
      <c r="D561" s="70" t="s">
        <v>195</v>
      </c>
    </row>
    <row r="562" spans="1:4">
      <c r="A562" s="24" t="s">
        <v>141</v>
      </c>
      <c r="B562" s="24" t="s">
        <v>149</v>
      </c>
      <c r="C562">
        <v>317.12230215827338</v>
      </c>
      <c r="D562" s="70" t="s">
        <v>196</v>
      </c>
    </row>
    <row r="563" spans="1:4">
      <c r="A563" s="24" t="s">
        <v>153</v>
      </c>
      <c r="B563" s="24" t="s">
        <v>149</v>
      </c>
      <c r="C563">
        <v>300</v>
      </c>
      <c r="D563" t="s">
        <v>201</v>
      </c>
    </row>
    <row r="564" spans="1:4">
      <c r="A564" s="24" t="s">
        <v>150</v>
      </c>
      <c r="B564" s="24" t="s">
        <v>149</v>
      </c>
      <c r="C564">
        <v>1800</v>
      </c>
      <c r="D564" s="70" t="s">
        <v>197</v>
      </c>
    </row>
    <row r="565" spans="1:4">
      <c r="A565" s="24" t="s">
        <v>142</v>
      </c>
      <c r="B565" s="24" t="s">
        <v>149</v>
      </c>
      <c r="C565">
        <v>1500</v>
      </c>
      <c r="D565" s="70" t="s">
        <v>198</v>
      </c>
    </row>
    <row r="566" spans="1:4">
      <c r="A566" s="24" t="s">
        <v>151</v>
      </c>
      <c r="B566" s="24" t="s">
        <v>149</v>
      </c>
      <c r="C566">
        <v>450</v>
      </c>
      <c r="D566" t="s">
        <v>199</v>
      </c>
    </row>
    <row r="567" spans="1:4">
      <c r="A567" s="24" t="s">
        <v>152</v>
      </c>
      <c r="B567" s="24" t="s">
        <v>149</v>
      </c>
      <c r="C567">
        <v>900</v>
      </c>
      <c r="D567" s="70" t="s">
        <v>200</v>
      </c>
    </row>
  </sheetData>
  <autoFilter ref="A1:C531" xr:uid="{9287B301-A659-4D10-8530-31B689A6DDA1}"/>
  <conditionalFormatting sqref="D558">
    <cfRule type="duplicateValues" dxfId="3" priority="1"/>
  </conditionalFormatting>
  <conditionalFormatting sqref="D544:E544 J520:J539 E540:E543">
    <cfRule type="duplicateValues" dxfId="2" priority="4"/>
  </conditionalFormatting>
  <conditionalFormatting sqref="O501:P525">
    <cfRule type="duplicateValues" dxfId="1" priority="3"/>
  </conditionalFormatting>
  <conditionalFormatting sqref="V500:W524">
    <cfRule type="duplicateValues" dxfId="0" priority="2"/>
  </conditionalFormatting>
  <hyperlinks>
    <hyperlink ref="D547" r:id="rId1" xr:uid="{72574328-E319-4A4A-AF6B-2C5EF870160B}"/>
    <hyperlink ref="D548" r:id="rId2" xr:uid="{A3A4CF93-C901-428C-AB84-6CF36476AB2C}"/>
    <hyperlink ref="D550" r:id="rId3" xr:uid="{7F28027C-1826-457D-80C9-F21F8158305F}"/>
    <hyperlink ref="D551" r:id="rId4" xr:uid="{10D4D375-A0CB-4BFA-B76E-722C4579CA83}"/>
    <hyperlink ref="D561" r:id="rId5" xr:uid="{1479734B-DAF5-4F47-92A7-31F01B0F888C}"/>
    <hyperlink ref="D562" r:id="rId6" xr:uid="{4508ED72-4FB9-4EFF-877C-7A5D831C17F0}"/>
    <hyperlink ref="D564" r:id="rId7" xr:uid="{ED5B0601-E6CF-4134-91CF-F58556A4AE83}"/>
    <hyperlink ref="D565" r:id="rId8" xr:uid="{B28849AD-4FA7-4E4B-8C13-65A682EAEE24}"/>
  </hyperlinks>
  <pageMargins left="0.7" right="0.7" top="0.78740157499999996" bottom="0.78740157499999996" header="0.3" footer="0.3"/>
  <pageSetup orientation="portrait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3"/>
  <sheetViews>
    <sheetView workbookViewId="0">
      <selection activeCell="G5" sqref="G5:G12"/>
    </sheetView>
  </sheetViews>
  <sheetFormatPr defaultColWidth="10.7109375" defaultRowHeight="15"/>
  <cols>
    <col min="1" max="1" width="20.5703125" bestFit="1" customWidth="1"/>
    <col min="2" max="2" width="8.7109375" bestFit="1" customWidth="1"/>
  </cols>
  <sheetData>
    <row r="1" spans="1:2">
      <c r="A1" t="s">
        <v>25</v>
      </c>
    </row>
    <row r="2" spans="1:2">
      <c r="A2" t="s">
        <v>115</v>
      </c>
    </row>
    <row r="3" spans="1:2" ht="30">
      <c r="A3" t="s">
        <v>116</v>
      </c>
      <c r="B3" s="1" t="s">
        <v>117</v>
      </c>
    </row>
    <row r="4" spans="1:2">
      <c r="A4" t="s">
        <v>28</v>
      </c>
      <c r="B4" s="2">
        <v>0.7</v>
      </c>
    </row>
    <row r="5" spans="1:2">
      <c r="A5" t="s">
        <v>4</v>
      </c>
      <c r="B5" s="2">
        <v>0.7</v>
      </c>
    </row>
    <row r="6" spans="1:2">
      <c r="A6" t="s">
        <v>5</v>
      </c>
      <c r="B6" s="2">
        <v>0.7</v>
      </c>
    </row>
    <row r="7" spans="1:2">
      <c r="A7" t="s">
        <v>29</v>
      </c>
      <c r="B7" s="2">
        <v>0.7</v>
      </c>
    </row>
    <row r="8" spans="1:2">
      <c r="A8" t="s">
        <v>6</v>
      </c>
      <c r="B8" s="2">
        <v>0.7</v>
      </c>
    </row>
    <row r="9" spans="1:2">
      <c r="A9" t="s">
        <v>7</v>
      </c>
      <c r="B9" s="2">
        <v>0.7</v>
      </c>
    </row>
    <row r="10" spans="1:2">
      <c r="A10" t="s">
        <v>30</v>
      </c>
      <c r="B10" s="2">
        <v>0.85</v>
      </c>
    </row>
    <row r="11" spans="1:2">
      <c r="A11" t="s">
        <v>9</v>
      </c>
      <c r="B11" s="2">
        <v>1</v>
      </c>
    </row>
    <row r="12" spans="1:2">
      <c r="A12" t="s">
        <v>10</v>
      </c>
      <c r="B12" s="2">
        <v>0.85</v>
      </c>
    </row>
    <row r="13" spans="1:2">
      <c r="A13" t="s">
        <v>11</v>
      </c>
      <c r="B13" s="2">
        <v>0.85</v>
      </c>
    </row>
    <row r="14" spans="1:2">
      <c r="A14" t="s">
        <v>31</v>
      </c>
      <c r="B14" s="2">
        <v>0.85</v>
      </c>
    </row>
    <row r="15" spans="1:2">
      <c r="A15" t="s">
        <v>32</v>
      </c>
      <c r="B15" s="2">
        <v>0.85</v>
      </c>
    </row>
    <row r="16" spans="1:2">
      <c r="A16" t="s">
        <v>13</v>
      </c>
      <c r="B16" s="2">
        <v>0.85</v>
      </c>
    </row>
    <row r="17" spans="1:2">
      <c r="A17" t="s">
        <v>15</v>
      </c>
      <c r="B17" s="2">
        <v>0.3</v>
      </c>
    </row>
    <row r="18" spans="1:2">
      <c r="A18" t="s">
        <v>17</v>
      </c>
      <c r="B18" s="2">
        <v>1</v>
      </c>
    </row>
    <row r="19" spans="1:2">
      <c r="A19" t="s">
        <v>20</v>
      </c>
      <c r="B19" s="2">
        <v>0.7</v>
      </c>
    </row>
    <row r="20" spans="1:2">
      <c r="A20" t="s">
        <v>14</v>
      </c>
      <c r="B20" s="2">
        <v>0.85</v>
      </c>
    </row>
    <row r="21" spans="1:2">
      <c r="A21" t="s">
        <v>5</v>
      </c>
      <c r="B21" s="2">
        <v>0.7</v>
      </c>
    </row>
    <row r="22" spans="1:2">
      <c r="A22" t="s">
        <v>8</v>
      </c>
      <c r="B22" s="2">
        <v>0.7</v>
      </c>
    </row>
    <row r="23" spans="1:2">
      <c r="A23" t="s">
        <v>12</v>
      </c>
      <c r="B23" s="2">
        <v>0.85</v>
      </c>
    </row>
    <row r="24" spans="1:2">
      <c r="A24" t="s">
        <v>23</v>
      </c>
      <c r="B24" s="2">
        <v>0.85</v>
      </c>
    </row>
    <row r="25" spans="1:2">
      <c r="A25" t="s">
        <v>162</v>
      </c>
      <c r="B25">
        <v>0.7</v>
      </c>
    </row>
    <row r="26" spans="1:2">
      <c r="A26" t="s">
        <v>154</v>
      </c>
      <c r="B26">
        <v>0.7</v>
      </c>
    </row>
    <row r="27" spans="1:2">
      <c r="A27" t="s">
        <v>155</v>
      </c>
      <c r="B27">
        <v>0.7</v>
      </c>
    </row>
    <row r="28" spans="1:2">
      <c r="A28" t="s">
        <v>156</v>
      </c>
      <c r="B28">
        <v>0.7</v>
      </c>
    </row>
    <row r="29" spans="1:2">
      <c r="A29" t="s">
        <v>161</v>
      </c>
      <c r="B29">
        <v>0.7</v>
      </c>
    </row>
    <row r="30" spans="1:2">
      <c r="A30" t="s">
        <v>157</v>
      </c>
      <c r="B30">
        <v>0.7</v>
      </c>
    </row>
    <row r="31" spans="1:2">
      <c r="A31" t="s">
        <v>158</v>
      </c>
      <c r="B31">
        <v>0.7</v>
      </c>
    </row>
    <row r="32" spans="1:2">
      <c r="A32" t="s">
        <v>159</v>
      </c>
      <c r="B32">
        <v>0.7</v>
      </c>
    </row>
    <row r="33" spans="1:2">
      <c r="A33" t="s">
        <v>160</v>
      </c>
      <c r="B33">
        <v>0.85</v>
      </c>
    </row>
  </sheetData>
  <pageMargins left="0.7" right="0.7" top="0.78740157499999996" bottom="0.78740157499999996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9"/>
  <sheetViews>
    <sheetView workbookViewId="0">
      <selection activeCell="F8" sqref="F8:F9"/>
    </sheetView>
  </sheetViews>
  <sheetFormatPr defaultColWidth="10.5703125" defaultRowHeight="15"/>
  <cols>
    <col min="1" max="1" width="20.5703125" bestFit="1" customWidth="1"/>
    <col min="2" max="2" width="21.42578125" bestFit="1" customWidth="1"/>
  </cols>
  <sheetData>
    <row r="1" spans="1:2">
      <c r="A1" t="s">
        <v>25</v>
      </c>
    </row>
    <row r="2" spans="1:2">
      <c r="A2" t="s">
        <v>118</v>
      </c>
    </row>
    <row r="3" spans="1:2">
      <c r="A3" t="s">
        <v>119</v>
      </c>
      <c r="B3" t="s">
        <v>120</v>
      </c>
    </row>
    <row r="4" spans="1:2">
      <c r="A4" t="s">
        <v>28</v>
      </c>
      <c r="B4">
        <v>0.75</v>
      </c>
    </row>
    <row r="5" spans="1:2">
      <c r="A5" t="s">
        <v>4</v>
      </c>
      <c r="B5">
        <v>0.8</v>
      </c>
    </row>
    <row r="6" spans="1:2">
      <c r="A6" t="s">
        <v>5</v>
      </c>
      <c r="B6">
        <v>0.8</v>
      </c>
    </row>
    <row r="7" spans="1:2">
      <c r="A7" t="s">
        <v>29</v>
      </c>
      <c r="B7">
        <v>0.75</v>
      </c>
    </row>
    <row r="8" spans="1:2">
      <c r="A8" t="s">
        <v>6</v>
      </c>
      <c r="B8">
        <v>0.75</v>
      </c>
    </row>
    <row r="9" spans="1:2">
      <c r="A9" t="s">
        <v>7</v>
      </c>
      <c r="B9">
        <v>0.8</v>
      </c>
    </row>
    <row r="10" spans="1:2">
      <c r="A10" t="s">
        <v>30</v>
      </c>
      <c r="B10">
        <v>0.8</v>
      </c>
    </row>
    <row r="11" spans="1:2">
      <c r="A11" t="s">
        <v>9</v>
      </c>
      <c r="B11">
        <v>0.85</v>
      </c>
    </row>
    <row r="12" spans="1:2">
      <c r="A12" t="s">
        <v>10</v>
      </c>
      <c r="B12">
        <v>0.85</v>
      </c>
    </row>
    <row r="13" spans="1:2">
      <c r="A13" t="s">
        <v>11</v>
      </c>
      <c r="B13">
        <v>0.85</v>
      </c>
    </row>
    <row r="14" spans="1:2">
      <c r="A14" t="s">
        <v>31</v>
      </c>
      <c r="B14">
        <v>0.85</v>
      </c>
    </row>
    <row r="15" spans="1:2">
      <c r="A15" t="s">
        <v>32</v>
      </c>
      <c r="B15">
        <v>0.8</v>
      </c>
    </row>
    <row r="16" spans="1:2">
      <c r="A16" t="s">
        <v>13</v>
      </c>
      <c r="B16">
        <v>0.8</v>
      </c>
    </row>
    <row r="17" spans="1:2">
      <c r="A17" t="s">
        <v>15</v>
      </c>
      <c r="B17">
        <v>0.75</v>
      </c>
    </row>
    <row r="18" spans="1:2">
      <c r="A18" t="s">
        <v>16</v>
      </c>
      <c r="B18">
        <v>0.33</v>
      </c>
    </row>
    <row r="19" spans="1:2">
      <c r="A19" t="s">
        <v>17</v>
      </c>
      <c r="B19">
        <v>0.8</v>
      </c>
    </row>
    <row r="20" spans="1:2">
      <c r="A20" t="s">
        <v>18</v>
      </c>
      <c r="B20">
        <v>1</v>
      </c>
    </row>
    <row r="21" spans="1:2">
      <c r="A21" t="s">
        <v>19</v>
      </c>
      <c r="B21">
        <v>0</v>
      </c>
    </row>
    <row r="22" spans="1:2">
      <c r="A22" t="s">
        <v>20</v>
      </c>
      <c r="B22">
        <v>0.8</v>
      </c>
    </row>
    <row r="23" spans="1:2">
      <c r="A23" t="s">
        <v>21</v>
      </c>
      <c r="B23">
        <v>0</v>
      </c>
    </row>
    <row r="24" spans="1:2">
      <c r="A24" t="s">
        <v>126</v>
      </c>
      <c r="B24">
        <v>0</v>
      </c>
    </row>
    <row r="25" spans="1:2">
      <c r="A25" t="s">
        <v>127</v>
      </c>
      <c r="B25">
        <v>0</v>
      </c>
    </row>
    <row r="26" spans="1:2">
      <c r="A26" t="s">
        <v>22</v>
      </c>
      <c r="B26">
        <v>0</v>
      </c>
    </row>
    <row r="27" spans="1:2">
      <c r="A27" t="s">
        <v>14</v>
      </c>
      <c r="B27">
        <v>0.8</v>
      </c>
    </row>
    <row r="28" spans="1:2">
      <c r="A28" t="s">
        <v>8</v>
      </c>
      <c r="B28">
        <v>0.8</v>
      </c>
    </row>
    <row r="29" spans="1:2">
      <c r="A29" t="s">
        <v>12</v>
      </c>
      <c r="B29">
        <v>0.85</v>
      </c>
    </row>
    <row r="30" spans="1:2">
      <c r="A30" t="s">
        <v>23</v>
      </c>
      <c r="B30">
        <v>0.95</v>
      </c>
    </row>
    <row r="31" spans="1:2">
      <c r="A31" t="s">
        <v>162</v>
      </c>
      <c r="B31">
        <v>0.75</v>
      </c>
    </row>
    <row r="32" spans="1:2">
      <c r="A32" t="s">
        <v>154</v>
      </c>
      <c r="B32">
        <v>0.75</v>
      </c>
    </row>
    <row r="33" spans="1:2">
      <c r="A33" t="s">
        <v>155</v>
      </c>
      <c r="B33">
        <v>0.75</v>
      </c>
    </row>
    <row r="34" spans="1:2">
      <c r="A34" t="s">
        <v>156</v>
      </c>
      <c r="B34">
        <v>0.75</v>
      </c>
    </row>
    <row r="35" spans="1:2">
      <c r="A35" t="s">
        <v>161</v>
      </c>
      <c r="B35">
        <v>0.75</v>
      </c>
    </row>
    <row r="36" spans="1:2">
      <c r="A36" t="s">
        <v>157</v>
      </c>
      <c r="B36">
        <v>0.8</v>
      </c>
    </row>
    <row r="37" spans="1:2">
      <c r="A37" t="s">
        <v>158</v>
      </c>
      <c r="B37">
        <v>0.8</v>
      </c>
    </row>
    <row r="38" spans="1:2">
      <c r="A38" t="s">
        <v>159</v>
      </c>
      <c r="B38">
        <v>0.8</v>
      </c>
    </row>
    <row r="39" spans="1:2">
      <c r="A39" t="s">
        <v>160</v>
      </c>
      <c r="B39">
        <v>0.85</v>
      </c>
    </row>
  </sheetData>
  <pageMargins left="0.7" right="0.7" top="0.78740157499999996" bottom="0.78740157499999996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9"/>
  <sheetViews>
    <sheetView workbookViewId="0">
      <selection activeCell="F3" sqref="F3:F11"/>
    </sheetView>
  </sheetViews>
  <sheetFormatPr defaultColWidth="10.5703125" defaultRowHeight="15"/>
  <cols>
    <col min="1" max="1" width="18.28515625" bestFit="1" customWidth="1"/>
    <col min="2" max="2" width="20.28515625" bestFit="1" customWidth="1"/>
    <col min="6" max="6" width="23.140625" customWidth="1"/>
  </cols>
  <sheetData>
    <row r="1" spans="1:2">
      <c r="A1" t="s">
        <v>121</v>
      </c>
    </row>
    <row r="2" spans="1:2">
      <c r="A2" t="s">
        <v>122</v>
      </c>
    </row>
    <row r="3" spans="1:2">
      <c r="A3" t="s">
        <v>1</v>
      </c>
      <c r="B3" t="s">
        <v>123</v>
      </c>
    </row>
    <row r="4" spans="1:2">
      <c r="A4" t="s">
        <v>28</v>
      </c>
      <c r="B4">
        <v>0.10100000000000001</v>
      </c>
    </row>
    <row r="5" spans="1:2">
      <c r="A5" t="s">
        <v>4</v>
      </c>
      <c r="B5">
        <v>0.10100000000000001</v>
      </c>
    </row>
    <row r="6" spans="1:2">
      <c r="A6" t="s">
        <v>5</v>
      </c>
      <c r="B6">
        <v>0.10100000000000001</v>
      </c>
    </row>
    <row r="7" spans="1:2">
      <c r="A7" t="s">
        <v>29</v>
      </c>
      <c r="B7">
        <v>9.8299999999999998E-2</v>
      </c>
    </row>
    <row r="8" spans="1:2">
      <c r="A8" t="s">
        <v>6</v>
      </c>
      <c r="B8">
        <v>9.8299999999999998E-2</v>
      </c>
    </row>
    <row r="9" spans="1:2">
      <c r="A9" t="s">
        <v>7</v>
      </c>
      <c r="B9">
        <v>9.8299999999999998E-2</v>
      </c>
    </row>
    <row r="10" spans="1:2">
      <c r="A10" t="s">
        <v>8</v>
      </c>
      <c r="B10">
        <v>9.8299999999999998E-2</v>
      </c>
    </row>
    <row r="11" spans="1:2">
      <c r="A11" t="s">
        <v>30</v>
      </c>
      <c r="B11">
        <v>5.6100000000000004E-2</v>
      </c>
    </row>
    <row r="12" spans="1:2">
      <c r="A12" t="s">
        <v>9</v>
      </c>
      <c r="B12">
        <v>5.6100000000000004E-2</v>
      </c>
    </row>
    <row r="13" spans="1:2">
      <c r="A13" t="s">
        <v>10</v>
      </c>
      <c r="B13">
        <v>5.6100000000000004E-2</v>
      </c>
    </row>
    <row r="14" spans="1:2">
      <c r="A14" t="s">
        <v>11</v>
      </c>
      <c r="B14">
        <v>5.6100000000000004E-2</v>
      </c>
    </row>
    <row r="15" spans="1:2">
      <c r="A15" t="s">
        <v>12</v>
      </c>
      <c r="B15">
        <v>5.6100000000000004E-2</v>
      </c>
    </row>
    <row r="16" spans="1:2">
      <c r="A16" t="s">
        <v>31</v>
      </c>
      <c r="B16">
        <v>7.740000000000001E-2</v>
      </c>
    </row>
    <row r="17" spans="1:2">
      <c r="A17" t="s">
        <v>32</v>
      </c>
      <c r="B17">
        <v>0</v>
      </c>
    </row>
    <row r="18" spans="1:2">
      <c r="A18" t="s">
        <v>13</v>
      </c>
      <c r="B18">
        <v>8.8499999999999995E-2</v>
      </c>
    </row>
    <row r="19" spans="1:2">
      <c r="A19" t="s">
        <v>14</v>
      </c>
      <c r="B19">
        <v>8.8499999999999995E-2</v>
      </c>
    </row>
    <row r="20" spans="1:2">
      <c r="A20" t="s">
        <v>15</v>
      </c>
      <c r="B20">
        <v>0</v>
      </c>
    </row>
    <row r="21" spans="1:2">
      <c r="A21" t="s">
        <v>16</v>
      </c>
      <c r="B21">
        <v>0</v>
      </c>
    </row>
    <row r="22" spans="1:2">
      <c r="A22" t="s">
        <v>17</v>
      </c>
      <c r="B22">
        <v>0</v>
      </c>
    </row>
    <row r="23" spans="1:2">
      <c r="A23" t="s">
        <v>18</v>
      </c>
      <c r="B23">
        <v>0</v>
      </c>
    </row>
    <row r="24" spans="1:2">
      <c r="A24" t="s">
        <v>19</v>
      </c>
      <c r="B24">
        <v>0</v>
      </c>
    </row>
    <row r="25" spans="1:2">
      <c r="A25" t="s">
        <v>20</v>
      </c>
      <c r="B25">
        <v>0</v>
      </c>
    </row>
    <row r="26" spans="1:2">
      <c r="A26" t="s">
        <v>21</v>
      </c>
      <c r="B26">
        <v>0</v>
      </c>
    </row>
    <row r="27" spans="1:2">
      <c r="A27" t="s">
        <v>126</v>
      </c>
      <c r="B27">
        <v>0</v>
      </c>
    </row>
    <row r="28" spans="1:2">
      <c r="A28" t="s">
        <v>127</v>
      </c>
      <c r="B28">
        <v>0</v>
      </c>
    </row>
    <row r="29" spans="1:2">
      <c r="A29" t="s">
        <v>22</v>
      </c>
      <c r="B29">
        <v>0</v>
      </c>
    </row>
    <row r="30" spans="1:2">
      <c r="A30" t="s">
        <v>23</v>
      </c>
      <c r="B30">
        <v>3.6999999999999998E-2</v>
      </c>
    </row>
    <row r="31" spans="1:2">
      <c r="A31" t="s">
        <v>162</v>
      </c>
      <c r="B31">
        <v>9.8299999999999998E-2</v>
      </c>
    </row>
    <row r="32" spans="1:2">
      <c r="A32" t="s">
        <v>154</v>
      </c>
      <c r="B32">
        <v>9.8299999999999998E-2</v>
      </c>
    </row>
    <row r="33" spans="1:2">
      <c r="A33" t="s">
        <v>155</v>
      </c>
      <c r="B33">
        <v>9.8299999999999998E-2</v>
      </c>
    </row>
    <row r="34" spans="1:2">
      <c r="A34" t="s">
        <v>156</v>
      </c>
      <c r="B34">
        <v>9.8299999999999998E-2</v>
      </c>
    </row>
    <row r="35" spans="1:2">
      <c r="A35" t="s">
        <v>161</v>
      </c>
      <c r="B35">
        <v>0.10100000000000001</v>
      </c>
    </row>
    <row r="36" spans="1:2">
      <c r="A36" t="s">
        <v>157</v>
      </c>
      <c r="B36">
        <v>0.10100000000000001</v>
      </c>
    </row>
    <row r="37" spans="1:2">
      <c r="A37" t="s">
        <v>158</v>
      </c>
      <c r="B37">
        <v>0.10100000000000001</v>
      </c>
    </row>
    <row r="38" spans="1:2">
      <c r="A38" t="s">
        <v>159</v>
      </c>
      <c r="B38">
        <v>0.10100000000000001</v>
      </c>
    </row>
    <row r="39" spans="1:2">
      <c r="A39" t="s">
        <v>160</v>
      </c>
      <c r="B39">
        <v>5.6100000000000004E-2</v>
      </c>
    </row>
  </sheetData>
  <autoFilter ref="A1:B255" xr:uid="{44FB08DB-D0F4-44C5-9830-AEB764E34A94}"/>
  <pageMargins left="0.7" right="0.7" top="0.78740157499999996" bottom="0.78740157499999996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7E8F-1F9A-466C-A00B-AB2D0088C1F1}">
  <dimension ref="A1:E39"/>
  <sheetViews>
    <sheetView workbookViewId="0"/>
  </sheetViews>
  <sheetFormatPr defaultRowHeight="15"/>
  <cols>
    <col min="1" max="1" width="28.28515625" customWidth="1"/>
    <col min="2" max="2" width="31.85546875" customWidth="1"/>
    <col min="5" max="5" width="105.42578125" customWidth="1"/>
  </cols>
  <sheetData>
    <row r="1" spans="1:2">
      <c r="A1" t="s">
        <v>203</v>
      </c>
    </row>
    <row r="2" spans="1:2">
      <c r="A2" t="s">
        <v>164</v>
      </c>
    </row>
    <row r="3" spans="1:2">
      <c r="A3" t="s">
        <v>1</v>
      </c>
      <c r="B3" t="s">
        <v>165</v>
      </c>
    </row>
    <row r="4" spans="1:2">
      <c r="A4" t="s">
        <v>28</v>
      </c>
      <c r="B4">
        <v>0</v>
      </c>
    </row>
    <row r="5" spans="1:2">
      <c r="A5" t="s">
        <v>4</v>
      </c>
      <c r="B5">
        <v>0</v>
      </c>
    </row>
    <row r="6" spans="1:2">
      <c r="A6" t="s">
        <v>5</v>
      </c>
      <c r="B6">
        <v>0.9</v>
      </c>
    </row>
    <row r="7" spans="1:2">
      <c r="A7" t="s">
        <v>29</v>
      </c>
      <c r="B7">
        <v>0</v>
      </c>
    </row>
    <row r="8" spans="1:2">
      <c r="A8" t="s">
        <v>6</v>
      </c>
      <c r="B8">
        <v>0</v>
      </c>
    </row>
    <row r="9" spans="1:2">
      <c r="A9" t="s">
        <v>7</v>
      </c>
      <c r="B9">
        <v>0.9</v>
      </c>
    </row>
    <row r="10" spans="1:2">
      <c r="A10" t="s">
        <v>8</v>
      </c>
      <c r="B10">
        <v>0.9</v>
      </c>
    </row>
    <row r="11" spans="1:2">
      <c r="A11" t="s">
        <v>30</v>
      </c>
      <c r="B11">
        <v>0</v>
      </c>
    </row>
    <row r="12" spans="1:2">
      <c r="A12" t="s">
        <v>9</v>
      </c>
      <c r="B12">
        <v>0</v>
      </c>
    </row>
    <row r="13" spans="1:2">
      <c r="A13" t="s">
        <v>10</v>
      </c>
      <c r="B13">
        <v>0</v>
      </c>
    </row>
    <row r="14" spans="1:2">
      <c r="A14" t="s">
        <v>11</v>
      </c>
      <c r="B14">
        <v>0.9</v>
      </c>
    </row>
    <row r="15" spans="1:2">
      <c r="A15" t="s">
        <v>12</v>
      </c>
      <c r="B15">
        <v>0.9</v>
      </c>
    </row>
    <row r="16" spans="1:2">
      <c r="A16" t="s">
        <v>31</v>
      </c>
      <c r="B16">
        <v>0</v>
      </c>
    </row>
    <row r="17" spans="1:2">
      <c r="A17" t="s">
        <v>32</v>
      </c>
      <c r="B17">
        <v>0</v>
      </c>
    </row>
    <row r="18" spans="1:2">
      <c r="A18" t="s">
        <v>13</v>
      </c>
      <c r="B18">
        <v>0</v>
      </c>
    </row>
    <row r="19" spans="1:2">
      <c r="A19" t="s">
        <v>14</v>
      </c>
      <c r="B19">
        <v>1</v>
      </c>
    </row>
    <row r="20" spans="1:2">
      <c r="A20" t="s">
        <v>15</v>
      </c>
      <c r="B20">
        <v>0</v>
      </c>
    </row>
    <row r="21" spans="1:2">
      <c r="A21" t="s">
        <v>16</v>
      </c>
      <c r="B21">
        <v>0</v>
      </c>
    </row>
    <row r="22" spans="1:2">
      <c r="A22" t="s">
        <v>17</v>
      </c>
      <c r="B22">
        <v>0</v>
      </c>
    </row>
    <row r="23" spans="1:2">
      <c r="A23" t="s">
        <v>18</v>
      </c>
      <c r="B23">
        <v>0</v>
      </c>
    </row>
    <row r="24" spans="1:2">
      <c r="A24" t="s">
        <v>19</v>
      </c>
      <c r="B24">
        <v>0</v>
      </c>
    </row>
    <row r="25" spans="1:2">
      <c r="A25" t="s">
        <v>20</v>
      </c>
      <c r="B25">
        <v>0</v>
      </c>
    </row>
    <row r="26" spans="1:2">
      <c r="A26" t="s">
        <v>21</v>
      </c>
      <c r="B26">
        <v>0</v>
      </c>
    </row>
    <row r="27" spans="1:2">
      <c r="A27" t="s">
        <v>126</v>
      </c>
      <c r="B27">
        <v>0</v>
      </c>
    </row>
    <row r="28" spans="1:2">
      <c r="A28" t="s">
        <v>127</v>
      </c>
      <c r="B28">
        <v>0</v>
      </c>
    </row>
    <row r="29" spans="1:2">
      <c r="A29" t="s">
        <v>22</v>
      </c>
      <c r="B29">
        <v>0</v>
      </c>
    </row>
    <row r="30" spans="1:2">
      <c r="A30" t="s">
        <v>23</v>
      </c>
      <c r="B30">
        <v>0</v>
      </c>
    </row>
    <row r="31" spans="1:2">
      <c r="A31" t="s">
        <v>162</v>
      </c>
      <c r="B31">
        <v>0</v>
      </c>
    </row>
    <row r="32" spans="1:2">
      <c r="A32" t="s">
        <v>154</v>
      </c>
      <c r="B32">
        <v>0</v>
      </c>
    </row>
    <row r="33" spans="1:5">
      <c r="A33" t="s">
        <v>155</v>
      </c>
      <c r="B33">
        <v>0.9</v>
      </c>
    </row>
    <row r="34" spans="1:5">
      <c r="A34" t="s">
        <v>156</v>
      </c>
      <c r="B34">
        <v>1</v>
      </c>
      <c r="E34" s="54"/>
    </row>
    <row r="35" spans="1:5">
      <c r="A35" t="s">
        <v>161</v>
      </c>
      <c r="B35">
        <v>0</v>
      </c>
      <c r="E35" s="54"/>
    </row>
    <row r="36" spans="1:5">
      <c r="A36" t="s">
        <v>157</v>
      </c>
      <c r="B36">
        <v>0</v>
      </c>
    </row>
    <row r="37" spans="1:5">
      <c r="A37" t="s">
        <v>158</v>
      </c>
      <c r="B37">
        <v>0.9</v>
      </c>
    </row>
    <row r="38" spans="1:5">
      <c r="A38" t="s">
        <v>159</v>
      </c>
      <c r="B38">
        <v>1</v>
      </c>
    </row>
    <row r="39" spans="1:5">
      <c r="A39" t="s">
        <v>160</v>
      </c>
      <c r="B39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5F6EA-43A1-45AD-AE0E-6186EC1FBAD3}">
  <dimension ref="A1:B37"/>
  <sheetViews>
    <sheetView workbookViewId="0">
      <selection activeCell="E20" sqref="E20"/>
    </sheetView>
  </sheetViews>
  <sheetFormatPr defaultColWidth="10.7109375" defaultRowHeight="15"/>
  <cols>
    <col min="1" max="1" width="21" bestFit="1" customWidth="1"/>
    <col min="2" max="2" width="17.28515625" bestFit="1" customWidth="1"/>
  </cols>
  <sheetData>
    <row r="1" spans="1:2">
      <c r="A1" t="s">
        <v>202</v>
      </c>
    </row>
    <row r="2" spans="1:2">
      <c r="A2" t="s">
        <v>124</v>
      </c>
    </row>
    <row r="3" spans="1:2">
      <c r="A3" t="s">
        <v>1</v>
      </c>
      <c r="B3" t="s">
        <v>125</v>
      </c>
    </row>
    <row r="4" spans="1:2">
      <c r="A4" t="s">
        <v>28</v>
      </c>
      <c r="B4">
        <v>40</v>
      </c>
    </row>
    <row r="5" spans="1:2">
      <c r="A5" t="s">
        <v>4</v>
      </c>
      <c r="B5">
        <v>40</v>
      </c>
    </row>
    <row r="6" spans="1:2">
      <c r="A6" t="s">
        <v>5</v>
      </c>
      <c r="B6">
        <v>40</v>
      </c>
    </row>
    <row r="7" spans="1:2">
      <c r="A7" t="s">
        <v>29</v>
      </c>
      <c r="B7">
        <v>40</v>
      </c>
    </row>
    <row r="8" spans="1:2">
      <c r="A8" t="s">
        <v>6</v>
      </c>
      <c r="B8">
        <v>40</v>
      </c>
    </row>
    <row r="9" spans="1:2">
      <c r="A9" t="s">
        <v>7</v>
      </c>
      <c r="B9">
        <v>40</v>
      </c>
    </row>
    <row r="10" spans="1:2">
      <c r="A10" t="s">
        <v>30</v>
      </c>
      <c r="B10">
        <v>30</v>
      </c>
    </row>
    <row r="11" spans="1:2">
      <c r="A11" t="s">
        <v>9</v>
      </c>
      <c r="B11">
        <v>30</v>
      </c>
    </row>
    <row r="12" spans="1:2">
      <c r="A12" t="s">
        <v>10</v>
      </c>
      <c r="B12">
        <v>30</v>
      </c>
    </row>
    <row r="13" spans="1:2">
      <c r="A13" t="s">
        <v>11</v>
      </c>
      <c r="B13">
        <v>30</v>
      </c>
    </row>
    <row r="14" spans="1:2">
      <c r="A14" t="s">
        <v>31</v>
      </c>
      <c r="B14">
        <v>40</v>
      </c>
    </row>
    <row r="15" spans="1:2">
      <c r="A15" t="s">
        <v>32</v>
      </c>
      <c r="B15">
        <v>40</v>
      </c>
    </row>
    <row r="16" spans="1:2">
      <c r="A16" t="s">
        <v>13</v>
      </c>
      <c r="B16">
        <v>40</v>
      </c>
    </row>
    <row r="17" spans="1:2">
      <c r="A17" t="s">
        <v>15</v>
      </c>
      <c r="B17">
        <v>60</v>
      </c>
    </row>
    <row r="18" spans="1:2">
      <c r="A18" t="s">
        <v>16</v>
      </c>
      <c r="B18">
        <v>80</v>
      </c>
    </row>
    <row r="19" spans="1:2">
      <c r="A19" t="s">
        <v>17</v>
      </c>
      <c r="B19">
        <v>30</v>
      </c>
    </row>
    <row r="20" spans="1:2">
      <c r="A20" t="s">
        <v>18</v>
      </c>
      <c r="B20">
        <v>60</v>
      </c>
    </row>
    <row r="21" spans="1:2">
      <c r="A21" t="s">
        <v>19</v>
      </c>
      <c r="B21">
        <v>50</v>
      </c>
    </row>
    <row r="22" spans="1:2">
      <c r="A22" t="s">
        <v>20</v>
      </c>
      <c r="B22">
        <v>40</v>
      </c>
    </row>
    <row r="23" spans="1:2">
      <c r="A23" t="s">
        <v>21</v>
      </c>
      <c r="B23">
        <v>30</v>
      </c>
    </row>
    <row r="24" spans="1:2">
      <c r="A24" t="s">
        <v>126</v>
      </c>
      <c r="B24">
        <v>30</v>
      </c>
    </row>
    <row r="25" spans="1:2">
      <c r="A25" t="s">
        <v>127</v>
      </c>
      <c r="B25">
        <v>30</v>
      </c>
    </row>
    <row r="26" spans="1:2">
      <c r="A26" t="s">
        <v>22</v>
      </c>
      <c r="B26">
        <v>30</v>
      </c>
    </row>
    <row r="27" spans="1:2">
      <c r="A27" t="s">
        <v>14</v>
      </c>
      <c r="B27">
        <v>40</v>
      </c>
    </row>
    <row r="28" spans="1:2">
      <c r="A28" t="s">
        <v>8</v>
      </c>
      <c r="B28">
        <v>40</v>
      </c>
    </row>
    <row r="29" spans="1:2">
      <c r="A29" t="s">
        <v>12</v>
      </c>
      <c r="B29">
        <v>30</v>
      </c>
    </row>
    <row r="30" spans="1:2">
      <c r="A30" t="s">
        <v>23</v>
      </c>
      <c r="B30">
        <v>20</v>
      </c>
    </row>
    <row r="31" spans="1:2">
      <c r="A31" t="s">
        <v>154</v>
      </c>
      <c r="B31">
        <v>40</v>
      </c>
    </row>
    <row r="32" spans="1:2">
      <c r="A32" t="s">
        <v>155</v>
      </c>
      <c r="B32">
        <v>40</v>
      </c>
    </row>
    <row r="33" spans="1:2">
      <c r="A33" t="s">
        <v>156</v>
      </c>
      <c r="B33">
        <v>40</v>
      </c>
    </row>
    <row r="34" spans="1:2">
      <c r="A34" t="s">
        <v>157</v>
      </c>
      <c r="B34">
        <v>40</v>
      </c>
    </row>
    <row r="35" spans="1:2">
      <c r="A35" t="s">
        <v>158</v>
      </c>
      <c r="B35">
        <v>40</v>
      </c>
    </row>
    <row r="36" spans="1:2">
      <c r="A36" t="s">
        <v>159</v>
      </c>
      <c r="B36">
        <v>40</v>
      </c>
    </row>
    <row r="37" spans="1:2">
      <c r="A37" t="s">
        <v>160</v>
      </c>
      <c r="B37">
        <v>30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140D-15F6-46C3-90DF-3BF42CF695F9}">
  <dimension ref="A1:L235"/>
  <sheetViews>
    <sheetView topLeftCell="A40" workbookViewId="0"/>
  </sheetViews>
  <sheetFormatPr defaultColWidth="10.7109375" defaultRowHeight="15"/>
  <cols>
    <col min="1" max="1" width="27.28515625" customWidth="1"/>
    <col min="2" max="2" width="7.7109375" customWidth="1"/>
    <col min="3" max="3" width="30.42578125" bestFit="1" customWidth="1"/>
  </cols>
  <sheetData>
    <row r="1" spans="1:3">
      <c r="A1" t="s">
        <v>202</v>
      </c>
    </row>
    <row r="2" spans="1:3">
      <c r="A2" t="s">
        <v>24</v>
      </c>
    </row>
    <row r="3" spans="1:3">
      <c r="A3" t="s">
        <v>1</v>
      </c>
      <c r="B3" s="1" t="s">
        <v>2</v>
      </c>
      <c r="C3" t="s">
        <v>3</v>
      </c>
    </row>
    <row r="4" spans="1:3">
      <c r="A4" t="s">
        <v>20</v>
      </c>
      <c r="B4">
        <v>1</v>
      </c>
      <c r="C4">
        <v>47.5</v>
      </c>
    </row>
    <row r="5" spans="1:3">
      <c r="A5" t="s">
        <v>20</v>
      </c>
      <c r="B5">
        <v>2</v>
      </c>
      <c r="C5">
        <v>43.8</v>
      </c>
    </row>
    <row r="6" spans="1:3">
      <c r="A6" t="s">
        <v>20</v>
      </c>
      <c r="B6">
        <v>3</v>
      </c>
      <c r="C6">
        <v>40.1</v>
      </c>
    </row>
    <row r="7" spans="1:3">
      <c r="A7" t="s">
        <v>20</v>
      </c>
      <c r="B7">
        <v>4</v>
      </c>
      <c r="C7">
        <v>39.650000000000006</v>
      </c>
    </row>
    <row r="8" spans="1:3">
      <c r="A8" t="s">
        <v>20</v>
      </c>
      <c r="B8">
        <v>5</v>
      </c>
      <c r="C8">
        <v>39.200000000000003</v>
      </c>
    </row>
    <row r="9" spans="1:3">
      <c r="A9" t="s">
        <v>20</v>
      </c>
      <c r="B9">
        <v>6</v>
      </c>
      <c r="C9">
        <v>38.799999999999997</v>
      </c>
    </row>
    <row r="10" spans="1:3">
      <c r="A10" t="s">
        <v>20</v>
      </c>
      <c r="B10">
        <v>7</v>
      </c>
      <c r="C10">
        <v>38.4</v>
      </c>
    </row>
    <row r="11" spans="1:3">
      <c r="A11" t="s">
        <v>20</v>
      </c>
      <c r="B11">
        <v>8</v>
      </c>
      <c r="C11">
        <v>38.4</v>
      </c>
    </row>
    <row r="12" spans="1:3">
      <c r="A12" t="s">
        <v>13</v>
      </c>
      <c r="B12">
        <v>1</v>
      </c>
      <c r="C12">
        <v>32.4</v>
      </c>
    </row>
    <row r="13" spans="1:3">
      <c r="A13" t="s">
        <v>13</v>
      </c>
      <c r="B13">
        <v>2</v>
      </c>
      <c r="C13">
        <v>32.4</v>
      </c>
    </row>
    <row r="14" spans="1:3">
      <c r="A14" t="s">
        <v>13</v>
      </c>
      <c r="B14">
        <v>3</v>
      </c>
      <c r="C14">
        <v>32.4</v>
      </c>
    </row>
    <row r="15" spans="1:3">
      <c r="A15" t="s">
        <v>13</v>
      </c>
      <c r="B15">
        <v>4</v>
      </c>
      <c r="C15">
        <v>32.4</v>
      </c>
    </row>
    <row r="16" spans="1:3">
      <c r="A16" t="s">
        <v>13</v>
      </c>
      <c r="B16">
        <v>5</v>
      </c>
      <c r="C16">
        <v>32.4</v>
      </c>
    </row>
    <row r="17" spans="1:3">
      <c r="A17" t="s">
        <v>13</v>
      </c>
      <c r="B17">
        <v>6</v>
      </c>
      <c r="C17">
        <v>32.4</v>
      </c>
    </row>
    <row r="18" spans="1:3">
      <c r="A18" t="s">
        <v>13</v>
      </c>
      <c r="B18">
        <v>7</v>
      </c>
      <c r="C18">
        <v>32.4</v>
      </c>
    </row>
    <row r="19" spans="1:3">
      <c r="A19" t="s">
        <v>13</v>
      </c>
      <c r="B19">
        <v>8</v>
      </c>
      <c r="C19">
        <v>32.4</v>
      </c>
    </row>
    <row r="20" spans="1:3">
      <c r="A20" t="s">
        <v>14</v>
      </c>
      <c r="B20">
        <v>1</v>
      </c>
      <c r="C20">
        <v>51.37</v>
      </c>
    </row>
    <row r="21" spans="1:3">
      <c r="A21" t="s">
        <v>14</v>
      </c>
      <c r="B21">
        <v>2</v>
      </c>
      <c r="C21">
        <v>51.37</v>
      </c>
    </row>
    <row r="22" spans="1:3">
      <c r="A22" t="s">
        <v>14</v>
      </c>
      <c r="B22">
        <v>3</v>
      </c>
      <c r="C22">
        <v>51.37</v>
      </c>
    </row>
    <row r="23" spans="1:3">
      <c r="A23" t="s">
        <v>14</v>
      </c>
      <c r="B23">
        <v>4</v>
      </c>
      <c r="C23">
        <v>50.704999999999998</v>
      </c>
    </row>
    <row r="24" spans="1:3">
      <c r="A24" t="s">
        <v>14</v>
      </c>
      <c r="B24">
        <v>5</v>
      </c>
      <c r="C24">
        <v>50.04</v>
      </c>
    </row>
    <row r="25" spans="1:3">
      <c r="A25" t="s">
        <v>14</v>
      </c>
      <c r="B25">
        <v>6</v>
      </c>
      <c r="C25">
        <v>48.715000000000003</v>
      </c>
    </row>
    <row r="26" spans="1:3">
      <c r="A26" t="s">
        <v>14</v>
      </c>
      <c r="B26">
        <v>7</v>
      </c>
      <c r="C26">
        <v>47.39</v>
      </c>
    </row>
    <row r="27" spans="1:3">
      <c r="A27" t="s">
        <v>14</v>
      </c>
      <c r="B27">
        <v>8</v>
      </c>
      <c r="C27">
        <v>46.06</v>
      </c>
    </row>
    <row r="28" spans="1:3">
      <c r="A28" t="s">
        <v>6</v>
      </c>
      <c r="B28">
        <v>1</v>
      </c>
      <c r="C28">
        <v>25.6</v>
      </c>
    </row>
    <row r="29" spans="1:3">
      <c r="A29" t="s">
        <v>6</v>
      </c>
      <c r="B29">
        <v>2</v>
      </c>
      <c r="C29">
        <v>25.6</v>
      </c>
    </row>
    <row r="30" spans="1:3">
      <c r="A30" t="s">
        <v>6</v>
      </c>
      <c r="B30">
        <v>3</v>
      </c>
      <c r="C30">
        <v>25.6</v>
      </c>
    </row>
    <row r="31" spans="1:3">
      <c r="A31" t="s">
        <v>6</v>
      </c>
      <c r="B31">
        <v>4</v>
      </c>
      <c r="C31">
        <v>25.6</v>
      </c>
    </row>
    <row r="32" spans="1:3">
      <c r="A32" t="s">
        <v>6</v>
      </c>
      <c r="B32">
        <v>5</v>
      </c>
      <c r="C32">
        <v>25.6</v>
      </c>
    </row>
    <row r="33" spans="1:3">
      <c r="A33" t="s">
        <v>6</v>
      </c>
      <c r="B33">
        <v>6</v>
      </c>
      <c r="C33">
        <v>25.6</v>
      </c>
    </row>
    <row r="34" spans="1:3">
      <c r="A34" t="s">
        <v>6</v>
      </c>
      <c r="B34">
        <v>7</v>
      </c>
      <c r="C34">
        <v>25.6</v>
      </c>
    </row>
    <row r="35" spans="1:3">
      <c r="A35" t="s">
        <v>6</v>
      </c>
      <c r="B35">
        <v>8</v>
      </c>
      <c r="C35">
        <v>25.6</v>
      </c>
    </row>
    <row r="36" spans="1:3">
      <c r="A36" t="s">
        <v>8</v>
      </c>
      <c r="B36">
        <v>1</v>
      </c>
      <c r="C36">
        <v>69.8</v>
      </c>
    </row>
    <row r="37" spans="1:3">
      <c r="A37" t="s">
        <v>8</v>
      </c>
      <c r="B37">
        <v>2</v>
      </c>
      <c r="C37">
        <v>67.849999999999994</v>
      </c>
    </row>
    <row r="38" spans="1:3">
      <c r="A38" t="s">
        <v>8</v>
      </c>
      <c r="B38">
        <v>3</v>
      </c>
      <c r="C38">
        <v>65.900000000000006</v>
      </c>
    </row>
    <row r="39" spans="1:3">
      <c r="A39" t="s">
        <v>8</v>
      </c>
      <c r="B39">
        <v>4</v>
      </c>
      <c r="C39">
        <v>64.900000000000006</v>
      </c>
    </row>
    <row r="40" spans="1:3">
      <c r="A40" t="s">
        <v>8</v>
      </c>
      <c r="B40">
        <v>5</v>
      </c>
      <c r="C40">
        <v>63.9</v>
      </c>
    </row>
    <row r="41" spans="1:3">
      <c r="A41" t="s">
        <v>8</v>
      </c>
      <c r="B41">
        <v>6</v>
      </c>
      <c r="C41">
        <v>62.9</v>
      </c>
    </row>
    <row r="42" spans="1:3">
      <c r="A42" t="s">
        <v>8</v>
      </c>
      <c r="B42">
        <v>7</v>
      </c>
      <c r="C42">
        <v>61.9</v>
      </c>
    </row>
    <row r="43" spans="1:3">
      <c r="A43" t="s">
        <v>8</v>
      </c>
      <c r="B43">
        <v>8</v>
      </c>
      <c r="C43">
        <v>61.9</v>
      </c>
    </row>
    <row r="44" spans="1:3">
      <c r="A44" t="s">
        <v>7</v>
      </c>
      <c r="B44">
        <v>1</v>
      </c>
      <c r="C44">
        <v>46.96</v>
      </c>
    </row>
    <row r="45" spans="1:3">
      <c r="A45" t="s">
        <v>7</v>
      </c>
      <c r="B45">
        <v>2</v>
      </c>
      <c r="C45">
        <v>46.96</v>
      </c>
    </row>
    <row r="46" spans="1:3">
      <c r="A46" t="s">
        <v>7</v>
      </c>
      <c r="B46">
        <v>3</v>
      </c>
      <c r="C46">
        <v>46.96</v>
      </c>
    </row>
    <row r="47" spans="1:3">
      <c r="A47" t="s">
        <v>7</v>
      </c>
      <c r="B47">
        <v>4</v>
      </c>
      <c r="C47">
        <v>46.405000000000001</v>
      </c>
    </row>
    <row r="48" spans="1:3">
      <c r="A48" t="s">
        <v>7</v>
      </c>
      <c r="B48">
        <v>5</v>
      </c>
      <c r="C48">
        <v>45.85</v>
      </c>
    </row>
    <row r="49" spans="1:3">
      <c r="A49" t="s">
        <v>7</v>
      </c>
      <c r="B49">
        <v>6</v>
      </c>
      <c r="C49">
        <v>44.734999999999999</v>
      </c>
    </row>
    <row r="50" spans="1:3">
      <c r="A50" t="s">
        <v>7</v>
      </c>
      <c r="B50">
        <v>7</v>
      </c>
      <c r="C50">
        <v>43.62</v>
      </c>
    </row>
    <row r="51" spans="1:3">
      <c r="A51" t="s">
        <v>7</v>
      </c>
      <c r="B51">
        <v>8</v>
      </c>
      <c r="C51">
        <v>42.5</v>
      </c>
    </row>
    <row r="52" spans="1:3">
      <c r="A52" t="s">
        <v>154</v>
      </c>
      <c r="B52">
        <v>1</v>
      </c>
      <c r="C52">
        <v>41.482804999999999</v>
      </c>
    </row>
    <row r="53" spans="1:3">
      <c r="A53" t="s">
        <v>154</v>
      </c>
      <c r="B53">
        <v>2</v>
      </c>
      <c r="C53">
        <v>38.574444999999997</v>
      </c>
    </row>
    <row r="54" spans="1:3">
      <c r="A54" t="s">
        <v>154</v>
      </c>
      <c r="B54">
        <v>3</v>
      </c>
      <c r="C54">
        <v>35.666084999999995</v>
      </c>
    </row>
    <row r="55" spans="1:3">
      <c r="A55" t="s">
        <v>154</v>
      </c>
      <c r="B55">
        <v>4</v>
      </c>
      <c r="C55">
        <v>33.684764749999999</v>
      </c>
    </row>
    <row r="56" spans="1:3">
      <c r="A56" t="s">
        <v>154</v>
      </c>
      <c r="B56">
        <v>5</v>
      </c>
      <c r="C56">
        <v>31.703444499999996</v>
      </c>
    </row>
    <row r="57" spans="1:3">
      <c r="A57" t="s">
        <v>154</v>
      </c>
      <c r="B57">
        <v>6</v>
      </c>
      <c r="C57">
        <v>31.321722249999997</v>
      </c>
    </row>
    <row r="58" spans="1:3">
      <c r="A58" t="s">
        <v>154</v>
      </c>
      <c r="B58">
        <v>7</v>
      </c>
      <c r="C58">
        <v>30.939999999999998</v>
      </c>
    </row>
    <row r="59" spans="1:3">
      <c r="A59" t="s">
        <v>154</v>
      </c>
      <c r="B59">
        <v>8</v>
      </c>
      <c r="C59">
        <v>30.939999999999998</v>
      </c>
    </row>
    <row r="60" spans="1:3">
      <c r="A60" t="s">
        <v>155</v>
      </c>
      <c r="B60">
        <v>1</v>
      </c>
      <c r="C60">
        <v>75.482804999999999</v>
      </c>
    </row>
    <row r="61" spans="1:3">
      <c r="A61" t="s">
        <v>155</v>
      </c>
      <c r="B61">
        <v>2</v>
      </c>
      <c r="C61">
        <v>70.074444999999997</v>
      </c>
    </row>
    <row r="62" spans="1:3">
      <c r="A62" t="s">
        <v>155</v>
      </c>
      <c r="B62">
        <v>3</v>
      </c>
      <c r="C62">
        <v>64.666084999999995</v>
      </c>
    </row>
    <row r="63" spans="1:3">
      <c r="A63" t="s">
        <v>155</v>
      </c>
      <c r="B63">
        <v>4</v>
      </c>
      <c r="C63">
        <v>60.084764749999998</v>
      </c>
    </row>
    <row r="64" spans="1:3">
      <c r="A64" t="s">
        <v>155</v>
      </c>
      <c r="B64">
        <v>5</v>
      </c>
      <c r="C64">
        <v>55.503444500000001</v>
      </c>
    </row>
    <row r="65" spans="1:12">
      <c r="A65" t="s">
        <v>155</v>
      </c>
      <c r="B65">
        <v>6</v>
      </c>
      <c r="C65">
        <v>54.721722249999999</v>
      </c>
    </row>
    <row r="66" spans="1:12">
      <c r="A66" t="s">
        <v>155</v>
      </c>
      <c r="B66">
        <v>7</v>
      </c>
      <c r="C66">
        <v>53.94</v>
      </c>
      <c r="J66" t="s">
        <v>178</v>
      </c>
    </row>
    <row r="67" spans="1:12">
      <c r="A67" t="s">
        <v>155</v>
      </c>
      <c r="B67">
        <v>8</v>
      </c>
      <c r="C67">
        <v>53.94</v>
      </c>
      <c r="F67" t="s">
        <v>168</v>
      </c>
      <c r="G67" t="s">
        <v>181</v>
      </c>
      <c r="J67" t="s">
        <v>180</v>
      </c>
    </row>
    <row r="68" spans="1:12">
      <c r="A68" t="s">
        <v>156</v>
      </c>
      <c r="B68">
        <v>1</v>
      </c>
      <c r="C68">
        <v>76.365835375126792</v>
      </c>
      <c r="D68" t="s">
        <v>168</v>
      </c>
      <c r="F68" s="36">
        <v>79.071693888888888</v>
      </c>
      <c r="G68">
        <f>C60*H68</f>
        <v>76.365835375126792</v>
      </c>
      <c r="H68" s="56">
        <v>1.01169843085623</v>
      </c>
      <c r="J68" s="66">
        <v>0.9</v>
      </c>
      <c r="K68" s="55">
        <v>0.997</v>
      </c>
    </row>
    <row r="69" spans="1:12">
      <c r="A69" t="s">
        <v>156</v>
      </c>
      <c r="B69">
        <v>2</v>
      </c>
      <c r="C69">
        <v>70.894206049621189</v>
      </c>
      <c r="D69" t="s">
        <v>168</v>
      </c>
      <c r="F69" s="36">
        <v>73.399445</v>
      </c>
      <c r="G69">
        <f>C61*H69</f>
        <v>70.894206049621189</v>
      </c>
      <c r="H69" s="56">
        <v>1.01169843085623</v>
      </c>
      <c r="J69">
        <v>46331</v>
      </c>
      <c r="K69">
        <v>46873</v>
      </c>
      <c r="L69" s="56">
        <f>(K69-J69)/J69</f>
        <v>1.1698430856230169E-2</v>
      </c>
    </row>
    <row r="70" spans="1:12">
      <c r="A70" t="s">
        <v>156</v>
      </c>
      <c r="B70">
        <v>3</v>
      </c>
      <c r="C70">
        <v>65.422576724115586</v>
      </c>
      <c r="D70" t="s">
        <v>168</v>
      </c>
      <c r="F70" s="36">
        <v>67.727196111111112</v>
      </c>
      <c r="G70">
        <f t="shared" ref="G70:G75" si="0">C62*H70</f>
        <v>65.422576724115586</v>
      </c>
      <c r="H70" s="56">
        <v>1.01169843085623</v>
      </c>
    </row>
    <row r="71" spans="1:12">
      <c r="A71" t="s">
        <v>156</v>
      </c>
      <c r="B71">
        <v>4</v>
      </c>
      <c r="C71">
        <v>60.787662215940721</v>
      </c>
      <c r="D71" t="s">
        <v>168</v>
      </c>
      <c r="F71" s="36">
        <v>62.871431416666667</v>
      </c>
      <c r="G71">
        <f t="shared" si="0"/>
        <v>60.787662215940721</v>
      </c>
      <c r="H71" s="56">
        <v>1.01169843085623</v>
      </c>
    </row>
    <row r="72" spans="1:12">
      <c r="A72" t="s">
        <v>156</v>
      </c>
      <c r="B72">
        <v>5</v>
      </c>
      <c r="C72">
        <v>56.152747707765847</v>
      </c>
      <c r="D72" t="s">
        <v>168</v>
      </c>
      <c r="F72" s="36">
        <v>58.015666722222221</v>
      </c>
      <c r="G72">
        <f t="shared" si="0"/>
        <v>56.152747707765847</v>
      </c>
      <c r="H72" s="56">
        <v>1.01169843085623</v>
      </c>
    </row>
    <row r="73" spans="1:12">
      <c r="A73" t="s">
        <v>156</v>
      </c>
      <c r="B73">
        <v>6</v>
      </c>
      <c r="C73">
        <v>55.361880534075446</v>
      </c>
      <c r="D73" t="s">
        <v>168</v>
      </c>
      <c r="F73" s="36">
        <v>57.191722249999998</v>
      </c>
      <c r="G73">
        <f t="shared" si="0"/>
        <v>55.361880534075446</v>
      </c>
      <c r="H73" s="56">
        <v>1.01169843085623</v>
      </c>
    </row>
    <row r="74" spans="1:12">
      <c r="A74" t="s">
        <v>156</v>
      </c>
      <c r="B74">
        <v>7</v>
      </c>
      <c r="C74">
        <v>54.571013360385045</v>
      </c>
      <c r="D74" t="s">
        <v>168</v>
      </c>
      <c r="F74" s="36">
        <v>56.367777777777775</v>
      </c>
      <c r="G74">
        <f t="shared" si="0"/>
        <v>54.571013360385045</v>
      </c>
      <c r="H74" s="56">
        <v>1.01169843085623</v>
      </c>
    </row>
    <row r="75" spans="1:12">
      <c r="A75" t="s">
        <v>156</v>
      </c>
      <c r="B75">
        <v>8</v>
      </c>
      <c r="C75">
        <v>54.571013360385045</v>
      </c>
      <c r="D75" t="s">
        <v>168</v>
      </c>
      <c r="F75" s="36">
        <v>56.367777777777775</v>
      </c>
      <c r="G75">
        <f t="shared" si="0"/>
        <v>54.571013360385045</v>
      </c>
      <c r="H75" s="56">
        <v>1.01169843085623</v>
      </c>
    </row>
    <row r="76" spans="1:12">
      <c r="A76" t="s">
        <v>10</v>
      </c>
      <c r="B76">
        <v>1</v>
      </c>
      <c r="C76">
        <v>20</v>
      </c>
    </row>
    <row r="77" spans="1:12">
      <c r="A77" t="s">
        <v>10</v>
      </c>
      <c r="B77">
        <v>2</v>
      </c>
      <c r="C77">
        <v>20</v>
      </c>
    </row>
    <row r="78" spans="1:12">
      <c r="A78" t="s">
        <v>10</v>
      </c>
      <c r="B78">
        <v>3</v>
      </c>
      <c r="C78">
        <v>20</v>
      </c>
    </row>
    <row r="79" spans="1:12">
      <c r="A79" t="s">
        <v>10</v>
      </c>
      <c r="B79">
        <v>4</v>
      </c>
      <c r="C79">
        <v>20</v>
      </c>
    </row>
    <row r="80" spans="1:12">
      <c r="A80" t="s">
        <v>10</v>
      </c>
      <c r="B80">
        <v>5</v>
      </c>
      <c r="C80">
        <v>20</v>
      </c>
    </row>
    <row r="81" spans="1:3">
      <c r="A81" t="s">
        <v>10</v>
      </c>
      <c r="B81">
        <v>6</v>
      </c>
      <c r="C81">
        <v>20</v>
      </c>
    </row>
    <row r="82" spans="1:3">
      <c r="A82" t="s">
        <v>10</v>
      </c>
      <c r="B82">
        <v>7</v>
      </c>
      <c r="C82">
        <v>20</v>
      </c>
    </row>
    <row r="83" spans="1:3">
      <c r="A83" t="s">
        <v>10</v>
      </c>
      <c r="B83">
        <v>8</v>
      </c>
      <c r="C83">
        <v>20</v>
      </c>
    </row>
    <row r="84" spans="1:3">
      <c r="A84" t="s">
        <v>12</v>
      </c>
      <c r="B84">
        <v>1</v>
      </c>
      <c r="C84">
        <v>41</v>
      </c>
    </row>
    <row r="85" spans="1:3">
      <c r="A85" t="s">
        <v>12</v>
      </c>
      <c r="B85">
        <v>2</v>
      </c>
      <c r="C85">
        <v>39.6</v>
      </c>
    </row>
    <row r="86" spans="1:3">
      <c r="A86" t="s">
        <v>12</v>
      </c>
      <c r="B86">
        <v>3</v>
      </c>
      <c r="C86">
        <v>38.200000000000003</v>
      </c>
    </row>
    <row r="87" spans="1:3">
      <c r="A87" t="s">
        <v>12</v>
      </c>
      <c r="B87">
        <v>4</v>
      </c>
      <c r="C87">
        <v>36.6</v>
      </c>
    </row>
    <row r="88" spans="1:3">
      <c r="A88" t="s">
        <v>12</v>
      </c>
      <c r="B88">
        <v>5</v>
      </c>
      <c r="C88">
        <v>35</v>
      </c>
    </row>
    <row r="89" spans="1:3">
      <c r="A89" t="s">
        <v>12</v>
      </c>
      <c r="B89">
        <v>6</v>
      </c>
      <c r="C89">
        <v>34.65</v>
      </c>
    </row>
    <row r="90" spans="1:3">
      <c r="A90" t="s">
        <v>12</v>
      </c>
      <c r="B90">
        <v>7</v>
      </c>
      <c r="C90">
        <v>34.299999999999997</v>
      </c>
    </row>
    <row r="91" spans="1:3">
      <c r="A91" t="s">
        <v>12</v>
      </c>
      <c r="B91">
        <v>8</v>
      </c>
      <c r="C91">
        <v>34.299999999999997</v>
      </c>
    </row>
    <row r="92" spans="1:3">
      <c r="A92" t="s">
        <v>11</v>
      </c>
      <c r="B92">
        <v>1</v>
      </c>
      <c r="C92">
        <v>46.875</v>
      </c>
    </row>
    <row r="93" spans="1:3">
      <c r="A93" t="s">
        <v>11</v>
      </c>
      <c r="B93">
        <v>2</v>
      </c>
      <c r="C93">
        <v>46.875</v>
      </c>
    </row>
    <row r="94" spans="1:3">
      <c r="A94" t="s">
        <v>11</v>
      </c>
      <c r="B94">
        <v>3</v>
      </c>
      <c r="C94">
        <v>46.875</v>
      </c>
    </row>
    <row r="95" spans="1:3">
      <c r="A95" t="s">
        <v>11</v>
      </c>
      <c r="B95">
        <v>4</v>
      </c>
      <c r="C95">
        <v>46.875</v>
      </c>
    </row>
    <row r="96" spans="1:3">
      <c r="A96" t="s">
        <v>11</v>
      </c>
      <c r="B96">
        <v>5</v>
      </c>
      <c r="C96">
        <v>46.875</v>
      </c>
    </row>
    <row r="97" spans="1:12">
      <c r="A97" t="s">
        <v>11</v>
      </c>
      <c r="B97">
        <v>6</v>
      </c>
      <c r="C97">
        <v>46.875</v>
      </c>
    </row>
    <row r="98" spans="1:12">
      <c r="A98" t="s">
        <v>11</v>
      </c>
      <c r="B98">
        <v>7</v>
      </c>
      <c r="C98">
        <v>46.875</v>
      </c>
      <c r="J98" t="s">
        <v>177</v>
      </c>
    </row>
    <row r="99" spans="1:12">
      <c r="A99" t="s">
        <v>11</v>
      </c>
      <c r="B99">
        <v>8</v>
      </c>
      <c r="C99">
        <v>46.875</v>
      </c>
      <c r="F99" t="s">
        <v>168</v>
      </c>
      <c r="G99" t="s">
        <v>183</v>
      </c>
      <c r="J99" t="s">
        <v>180</v>
      </c>
    </row>
    <row r="100" spans="1:12">
      <c r="A100" t="s">
        <v>160</v>
      </c>
      <c r="B100">
        <v>1</v>
      </c>
      <c r="C100">
        <v>41.82895101721833</v>
      </c>
      <c r="D100" t="s">
        <v>168</v>
      </c>
      <c r="F100" s="36">
        <v>43.216666666666669</v>
      </c>
      <c r="G100">
        <f>C84*H100</f>
        <v>41.82895101721833</v>
      </c>
      <c r="H100" s="56">
        <v>1.0202183174931301</v>
      </c>
      <c r="J100" s="66">
        <v>0.9</v>
      </c>
      <c r="K100" s="55">
        <v>0.99099999999999999</v>
      </c>
    </row>
    <row r="101" spans="1:12">
      <c r="A101" t="s">
        <v>160</v>
      </c>
      <c r="B101">
        <v>2</v>
      </c>
      <c r="C101">
        <v>40.400645372727951</v>
      </c>
      <c r="D101" t="s">
        <v>168</v>
      </c>
      <c r="F101" s="36">
        <v>41.668888888888894</v>
      </c>
      <c r="G101">
        <f t="shared" ref="G101:G107" si="1">C85*H101</f>
        <v>40.400645372727951</v>
      </c>
      <c r="H101" s="56">
        <v>1.0202183174931301</v>
      </c>
      <c r="J101">
        <v>39667</v>
      </c>
      <c r="K101">
        <v>40469</v>
      </c>
      <c r="L101" s="56">
        <f>(K101-J101)/J101</f>
        <v>2.021831749313031E-2</v>
      </c>
    </row>
    <row r="102" spans="1:12">
      <c r="A102" t="s">
        <v>160</v>
      </c>
      <c r="B102">
        <v>3</v>
      </c>
      <c r="C102">
        <v>38.972339728237571</v>
      </c>
      <c r="D102" t="s">
        <v>168</v>
      </c>
      <c r="F102" s="36">
        <v>40.121111111111119</v>
      </c>
      <c r="G102">
        <f t="shared" si="1"/>
        <v>38.972339728237571</v>
      </c>
      <c r="H102" s="56">
        <v>1.0202183174931301</v>
      </c>
    </row>
    <row r="103" spans="1:12">
      <c r="A103" t="s">
        <v>160</v>
      </c>
      <c r="B103">
        <v>4</v>
      </c>
      <c r="C103">
        <v>37.339990420248562</v>
      </c>
      <c r="D103" t="s">
        <v>168</v>
      </c>
      <c r="F103" s="36">
        <v>38.352222222222224</v>
      </c>
      <c r="G103">
        <f t="shared" si="1"/>
        <v>37.339990420248562</v>
      </c>
      <c r="H103" s="56">
        <v>1.0202183174931301</v>
      </c>
    </row>
    <row r="104" spans="1:12">
      <c r="A104" t="s">
        <v>160</v>
      </c>
      <c r="B104">
        <v>5</v>
      </c>
      <c r="C104">
        <v>35.707641112259552</v>
      </c>
      <c r="D104" t="s">
        <v>168</v>
      </c>
      <c r="F104" s="36">
        <v>36.583333333333336</v>
      </c>
      <c r="G104">
        <f t="shared" si="1"/>
        <v>35.707641112259552</v>
      </c>
      <c r="H104" s="56">
        <v>1.0202183174931301</v>
      </c>
    </row>
    <row r="105" spans="1:12">
      <c r="A105" t="s">
        <v>160</v>
      </c>
      <c r="B105">
        <v>6</v>
      </c>
      <c r="C105">
        <v>35.350564701136953</v>
      </c>
      <c r="D105" t="s">
        <v>168</v>
      </c>
      <c r="F105" s="36">
        <v>36.19638888888889</v>
      </c>
      <c r="G105">
        <f t="shared" si="1"/>
        <v>35.350564701136953</v>
      </c>
      <c r="H105" s="56">
        <v>1.0202183174931301</v>
      </c>
    </row>
    <row r="106" spans="1:12">
      <c r="A106" t="s">
        <v>160</v>
      </c>
      <c r="B106">
        <v>7</v>
      </c>
      <c r="C106">
        <v>34.993488290014362</v>
      </c>
      <c r="D106" t="s">
        <v>168</v>
      </c>
      <c r="F106" s="36">
        <v>35.809444444444445</v>
      </c>
      <c r="G106">
        <f t="shared" si="1"/>
        <v>34.993488290014362</v>
      </c>
      <c r="H106" s="56">
        <v>1.0202183174931301</v>
      </c>
    </row>
    <row r="107" spans="1:12">
      <c r="A107" t="s">
        <v>160</v>
      </c>
      <c r="B107">
        <v>8</v>
      </c>
      <c r="C107">
        <v>34.993488290014362</v>
      </c>
      <c r="D107" t="s">
        <v>168</v>
      </c>
      <c r="F107" s="36">
        <v>35.809444444444445</v>
      </c>
      <c r="G107">
        <f t="shared" si="1"/>
        <v>34.993488290014362</v>
      </c>
      <c r="H107" s="56">
        <v>1.0202183174931301</v>
      </c>
    </row>
    <row r="108" spans="1:12">
      <c r="A108" t="s">
        <v>9</v>
      </c>
      <c r="B108">
        <v>1</v>
      </c>
      <c r="C108">
        <v>19.5</v>
      </c>
    </row>
    <row r="109" spans="1:12">
      <c r="A109" t="s">
        <v>9</v>
      </c>
      <c r="B109">
        <v>2</v>
      </c>
      <c r="C109">
        <v>19.5</v>
      </c>
    </row>
    <row r="110" spans="1:12">
      <c r="A110" t="s">
        <v>9</v>
      </c>
      <c r="B110">
        <v>3</v>
      </c>
      <c r="C110">
        <v>19.5</v>
      </c>
    </row>
    <row r="111" spans="1:12">
      <c r="A111" t="s">
        <v>9</v>
      </c>
      <c r="B111">
        <v>4</v>
      </c>
      <c r="C111">
        <v>19.5</v>
      </c>
    </row>
    <row r="112" spans="1:12">
      <c r="A112" t="s">
        <v>9</v>
      </c>
      <c r="B112">
        <v>5</v>
      </c>
      <c r="C112">
        <v>19.5</v>
      </c>
    </row>
    <row r="113" spans="1:3">
      <c r="A113" t="s">
        <v>9</v>
      </c>
      <c r="B113">
        <v>6</v>
      </c>
      <c r="C113">
        <v>19.5</v>
      </c>
    </row>
    <row r="114" spans="1:3">
      <c r="A114" t="s">
        <v>9</v>
      </c>
      <c r="B114">
        <v>7</v>
      </c>
      <c r="C114">
        <v>19.5</v>
      </c>
    </row>
    <row r="115" spans="1:3">
      <c r="A115" t="s">
        <v>9</v>
      </c>
      <c r="B115">
        <v>8</v>
      </c>
      <c r="C115">
        <v>19.5</v>
      </c>
    </row>
    <row r="116" spans="1:3">
      <c r="A116" t="s">
        <v>17</v>
      </c>
      <c r="B116">
        <v>1</v>
      </c>
      <c r="C116">
        <v>95</v>
      </c>
    </row>
    <row r="117" spans="1:3">
      <c r="A117" t="s">
        <v>17</v>
      </c>
      <c r="B117">
        <v>2</v>
      </c>
      <c r="C117">
        <v>95</v>
      </c>
    </row>
    <row r="118" spans="1:3">
      <c r="A118" t="s">
        <v>17</v>
      </c>
      <c r="B118">
        <v>3</v>
      </c>
      <c r="C118">
        <v>95</v>
      </c>
    </row>
    <row r="119" spans="1:3">
      <c r="A119" t="s">
        <v>17</v>
      </c>
      <c r="B119">
        <v>4</v>
      </c>
      <c r="C119">
        <v>93.5</v>
      </c>
    </row>
    <row r="120" spans="1:3">
      <c r="A120" t="s">
        <v>17</v>
      </c>
      <c r="B120">
        <v>5</v>
      </c>
      <c r="C120">
        <v>92</v>
      </c>
    </row>
    <row r="121" spans="1:3">
      <c r="A121" t="s">
        <v>17</v>
      </c>
      <c r="B121">
        <v>6</v>
      </c>
      <c r="C121">
        <v>92</v>
      </c>
    </row>
    <row r="122" spans="1:3">
      <c r="A122" t="s">
        <v>17</v>
      </c>
      <c r="B122">
        <v>7</v>
      </c>
      <c r="C122">
        <v>92</v>
      </c>
    </row>
    <row r="123" spans="1:3">
      <c r="A123" t="s">
        <v>17</v>
      </c>
      <c r="B123">
        <v>8</v>
      </c>
      <c r="C123">
        <v>92</v>
      </c>
    </row>
    <row r="124" spans="1:3">
      <c r="A124" t="s">
        <v>18</v>
      </c>
      <c r="B124">
        <v>1</v>
      </c>
      <c r="C124">
        <v>25.5</v>
      </c>
    </row>
    <row r="125" spans="1:3">
      <c r="A125" t="s">
        <v>18</v>
      </c>
      <c r="B125">
        <v>2</v>
      </c>
      <c r="C125">
        <v>25.5</v>
      </c>
    </row>
    <row r="126" spans="1:3">
      <c r="A126" t="s">
        <v>18</v>
      </c>
      <c r="B126">
        <v>3</v>
      </c>
      <c r="C126">
        <v>25.5</v>
      </c>
    </row>
    <row r="127" spans="1:3">
      <c r="A127" t="s">
        <v>18</v>
      </c>
      <c r="B127">
        <v>4</v>
      </c>
      <c r="C127">
        <v>25.5</v>
      </c>
    </row>
    <row r="128" spans="1:3">
      <c r="A128" t="s">
        <v>18</v>
      </c>
      <c r="B128">
        <v>5</v>
      </c>
      <c r="C128">
        <v>25.5</v>
      </c>
    </row>
    <row r="129" spans="1:3">
      <c r="A129" t="s">
        <v>18</v>
      </c>
      <c r="B129">
        <v>6</v>
      </c>
      <c r="C129">
        <v>25.5</v>
      </c>
    </row>
    <row r="130" spans="1:3">
      <c r="A130" t="s">
        <v>18</v>
      </c>
      <c r="B130">
        <v>7</v>
      </c>
      <c r="C130">
        <v>25.5</v>
      </c>
    </row>
    <row r="131" spans="1:3">
      <c r="A131" t="s">
        <v>18</v>
      </c>
      <c r="B131">
        <v>8</v>
      </c>
      <c r="C131">
        <v>25.5</v>
      </c>
    </row>
    <row r="132" spans="1:3">
      <c r="A132" t="s">
        <v>19</v>
      </c>
      <c r="B132">
        <v>1</v>
      </c>
      <c r="C132">
        <v>8.9</v>
      </c>
    </row>
    <row r="133" spans="1:3">
      <c r="A133" t="s">
        <v>19</v>
      </c>
      <c r="B133">
        <v>2</v>
      </c>
      <c r="C133">
        <v>8.5500000000000007</v>
      </c>
    </row>
    <row r="134" spans="1:3">
      <c r="A134" t="s">
        <v>19</v>
      </c>
      <c r="B134">
        <v>3</v>
      </c>
      <c r="C134">
        <v>8.1999999999999993</v>
      </c>
    </row>
    <row r="135" spans="1:3">
      <c r="A135" t="s">
        <v>19</v>
      </c>
      <c r="B135">
        <v>4</v>
      </c>
      <c r="C135">
        <v>8.1999999999999993</v>
      </c>
    </row>
    <row r="136" spans="1:3">
      <c r="A136" t="s">
        <v>19</v>
      </c>
      <c r="B136">
        <v>5</v>
      </c>
      <c r="C136">
        <v>8.1999999999999993</v>
      </c>
    </row>
    <row r="137" spans="1:3">
      <c r="A137" t="s">
        <v>19</v>
      </c>
      <c r="B137">
        <v>6</v>
      </c>
      <c r="C137">
        <v>8.1499999999999986</v>
      </c>
    </row>
    <row r="138" spans="1:3">
      <c r="A138" t="s">
        <v>19</v>
      </c>
      <c r="B138">
        <v>7</v>
      </c>
      <c r="C138">
        <v>8.1</v>
      </c>
    </row>
    <row r="139" spans="1:3">
      <c r="A139" t="s">
        <v>19</v>
      </c>
      <c r="B139">
        <v>8</v>
      </c>
      <c r="C139">
        <v>8.1</v>
      </c>
    </row>
    <row r="140" spans="1:3">
      <c r="A140" t="s">
        <v>4</v>
      </c>
      <c r="B140">
        <v>1</v>
      </c>
      <c r="C140">
        <v>32.5</v>
      </c>
    </row>
    <row r="141" spans="1:3">
      <c r="A141" t="s">
        <v>4</v>
      </c>
      <c r="B141">
        <v>2</v>
      </c>
      <c r="C141">
        <v>32.5</v>
      </c>
    </row>
    <row r="142" spans="1:3">
      <c r="A142" t="s">
        <v>4</v>
      </c>
      <c r="B142">
        <v>3</v>
      </c>
      <c r="C142">
        <v>32.5</v>
      </c>
    </row>
    <row r="143" spans="1:3">
      <c r="A143" t="s">
        <v>4</v>
      </c>
      <c r="B143">
        <v>4</v>
      </c>
      <c r="C143">
        <v>32.5</v>
      </c>
    </row>
    <row r="144" spans="1:3">
      <c r="A144" t="s">
        <v>4</v>
      </c>
      <c r="B144">
        <v>5</v>
      </c>
      <c r="C144">
        <v>32.5</v>
      </c>
    </row>
    <row r="145" spans="1:3">
      <c r="A145" t="s">
        <v>4</v>
      </c>
      <c r="B145">
        <v>6</v>
      </c>
      <c r="C145">
        <v>32.5</v>
      </c>
    </row>
    <row r="146" spans="1:3">
      <c r="A146" t="s">
        <v>4</v>
      </c>
      <c r="B146">
        <v>7</v>
      </c>
      <c r="C146">
        <v>32.5</v>
      </c>
    </row>
    <row r="147" spans="1:3">
      <c r="A147" t="s">
        <v>4</v>
      </c>
      <c r="B147">
        <v>8</v>
      </c>
      <c r="C147">
        <v>32.5</v>
      </c>
    </row>
    <row r="148" spans="1:3">
      <c r="A148" t="s">
        <v>5</v>
      </c>
      <c r="B148">
        <v>1</v>
      </c>
      <c r="C148">
        <v>51.37</v>
      </c>
    </row>
    <row r="149" spans="1:3">
      <c r="A149" t="s">
        <v>5</v>
      </c>
      <c r="B149">
        <v>2</v>
      </c>
      <c r="C149">
        <v>51.37</v>
      </c>
    </row>
    <row r="150" spans="1:3">
      <c r="A150" t="s">
        <v>5</v>
      </c>
      <c r="B150">
        <v>3</v>
      </c>
      <c r="C150">
        <v>51.37</v>
      </c>
    </row>
    <row r="151" spans="1:3">
      <c r="A151" t="s">
        <v>5</v>
      </c>
      <c r="B151">
        <v>4</v>
      </c>
      <c r="C151">
        <v>50.704999999999998</v>
      </c>
    </row>
    <row r="152" spans="1:3">
      <c r="A152" t="s">
        <v>5</v>
      </c>
      <c r="B152">
        <v>5</v>
      </c>
      <c r="C152">
        <v>50.04</v>
      </c>
    </row>
    <row r="153" spans="1:3">
      <c r="A153" t="s">
        <v>5</v>
      </c>
      <c r="B153">
        <v>6</v>
      </c>
      <c r="C153">
        <v>48.715000000000003</v>
      </c>
    </row>
    <row r="154" spans="1:3">
      <c r="A154" t="s">
        <v>5</v>
      </c>
      <c r="B154">
        <v>7</v>
      </c>
      <c r="C154">
        <v>47.39</v>
      </c>
    </row>
    <row r="155" spans="1:3">
      <c r="A155" t="s">
        <v>5</v>
      </c>
      <c r="B155">
        <v>8</v>
      </c>
      <c r="C155">
        <v>46.06</v>
      </c>
    </row>
    <row r="156" spans="1:3">
      <c r="A156" t="s">
        <v>157</v>
      </c>
      <c r="B156">
        <v>1</v>
      </c>
      <c r="C156">
        <v>46.769665344999986</v>
      </c>
    </row>
    <row r="157" spans="1:3">
      <c r="A157" t="s">
        <v>157</v>
      </c>
      <c r="B157">
        <v>2</v>
      </c>
      <c r="C157">
        <v>44.572916504999995</v>
      </c>
    </row>
    <row r="158" spans="1:3">
      <c r="A158" t="s">
        <v>157</v>
      </c>
      <c r="B158">
        <v>3</v>
      </c>
      <c r="C158">
        <v>42.376167664999997</v>
      </c>
    </row>
    <row r="159" spans="1:3">
      <c r="A159" t="s">
        <v>157</v>
      </c>
      <c r="B159">
        <v>4</v>
      </c>
      <c r="C159">
        <v>40.879632517749997</v>
      </c>
    </row>
    <row r="160" spans="1:3">
      <c r="A160" t="s">
        <v>157</v>
      </c>
      <c r="B160">
        <v>5</v>
      </c>
      <c r="C160">
        <v>39.383097370499989</v>
      </c>
    </row>
    <row r="161" spans="1:12">
      <c r="A161" t="s">
        <v>157</v>
      </c>
      <c r="B161">
        <v>6</v>
      </c>
      <c r="C161">
        <v>39.094774085249995</v>
      </c>
    </row>
    <row r="162" spans="1:12">
      <c r="A162" t="s">
        <v>157</v>
      </c>
      <c r="B162">
        <v>7</v>
      </c>
      <c r="C162">
        <v>38.806450799999993</v>
      </c>
    </row>
    <row r="163" spans="1:12">
      <c r="A163" t="s">
        <v>157</v>
      </c>
      <c r="B163">
        <v>8</v>
      </c>
      <c r="C163">
        <v>38.806450799999993</v>
      </c>
    </row>
    <row r="164" spans="1:12">
      <c r="A164" t="s">
        <v>158</v>
      </c>
      <c r="B164">
        <v>1</v>
      </c>
      <c r="C164">
        <v>68.580000000000013</v>
      </c>
    </row>
    <row r="165" spans="1:12">
      <c r="A165" t="s">
        <v>158</v>
      </c>
      <c r="B165">
        <v>2</v>
      </c>
      <c r="C165">
        <v>66.78</v>
      </c>
    </row>
    <row r="166" spans="1:12">
      <c r="A166" t="s">
        <v>158</v>
      </c>
      <c r="B166">
        <v>3</v>
      </c>
      <c r="C166">
        <v>64.98</v>
      </c>
    </row>
    <row r="167" spans="1:12">
      <c r="A167" t="s">
        <v>158</v>
      </c>
      <c r="B167">
        <v>4</v>
      </c>
      <c r="C167">
        <v>63.280000000000008</v>
      </c>
    </row>
    <row r="168" spans="1:12">
      <c r="A168" t="s">
        <v>158</v>
      </c>
      <c r="B168">
        <v>5</v>
      </c>
      <c r="C168">
        <v>61.580000000000013</v>
      </c>
    </row>
    <row r="169" spans="1:12">
      <c r="A169" t="s">
        <v>158</v>
      </c>
      <c r="B169">
        <v>6</v>
      </c>
      <c r="C169">
        <v>61.080000000000013</v>
      </c>
    </row>
    <row r="170" spans="1:12">
      <c r="A170" t="s">
        <v>158</v>
      </c>
      <c r="B170">
        <v>7</v>
      </c>
      <c r="C170">
        <v>60.580000000000013</v>
      </c>
      <c r="J170" t="s">
        <v>178</v>
      </c>
    </row>
    <row r="171" spans="1:12">
      <c r="A171" t="s">
        <v>158</v>
      </c>
      <c r="B171">
        <v>8</v>
      </c>
      <c r="C171">
        <v>60.580000000000013</v>
      </c>
      <c r="F171" t="s">
        <v>168</v>
      </c>
      <c r="G171" t="s">
        <v>182</v>
      </c>
      <c r="J171" t="s">
        <v>180</v>
      </c>
    </row>
    <row r="172" spans="1:12">
      <c r="A172" t="s">
        <v>159</v>
      </c>
      <c r="B172">
        <v>1</v>
      </c>
      <c r="C172">
        <v>69.38227838812027</v>
      </c>
      <c r="D172" t="s">
        <v>168</v>
      </c>
      <c r="F172" s="36">
        <v>70.882201991361129</v>
      </c>
      <c r="G172">
        <f>C164*H172</f>
        <v>69.38227838812027</v>
      </c>
      <c r="H172" s="56">
        <v>1.01169843085623</v>
      </c>
      <c r="J172" s="66">
        <v>0.9</v>
      </c>
      <c r="K172" s="55">
        <v>0.997</v>
      </c>
    </row>
    <row r="173" spans="1:12">
      <c r="A173" t="s">
        <v>159</v>
      </c>
      <c r="B173">
        <v>2</v>
      </c>
      <c r="C173">
        <v>67.561221212579042</v>
      </c>
      <c r="D173" t="s">
        <v>168</v>
      </c>
      <c r="F173" s="36">
        <v>69.124081035583345</v>
      </c>
      <c r="G173">
        <f t="shared" ref="G173:G179" si="2">C165*H173</f>
        <v>67.561221212579042</v>
      </c>
      <c r="H173" s="56">
        <v>1.01169843085623</v>
      </c>
      <c r="J173">
        <v>46331</v>
      </c>
      <c r="K173">
        <v>46873</v>
      </c>
      <c r="L173" s="56">
        <f>(K173-J173)/J173</f>
        <v>1.1698430856230169E-2</v>
      </c>
    </row>
    <row r="174" spans="1:12">
      <c r="A174" t="s">
        <v>159</v>
      </c>
      <c r="B174">
        <v>3</v>
      </c>
      <c r="C174">
        <v>65.740164037037829</v>
      </c>
      <c r="D174" t="s">
        <v>168</v>
      </c>
      <c r="F174" s="36">
        <v>67.365960079805561</v>
      </c>
      <c r="G174">
        <f t="shared" si="2"/>
        <v>65.740164037037829</v>
      </c>
      <c r="H174" s="56">
        <v>1.01169843085623</v>
      </c>
    </row>
    <row r="175" spans="1:12">
      <c r="A175" t="s">
        <v>159</v>
      </c>
      <c r="B175">
        <v>4</v>
      </c>
      <c r="C175">
        <v>64.020276704582244</v>
      </c>
      <c r="D175" t="s">
        <v>168</v>
      </c>
      <c r="F175" s="36">
        <v>65.644483234237512</v>
      </c>
      <c r="G175">
        <f t="shared" si="2"/>
        <v>64.020276704582244</v>
      </c>
      <c r="H175" s="56">
        <v>1.01169843085623</v>
      </c>
    </row>
    <row r="176" spans="1:12">
      <c r="A176" t="s">
        <v>159</v>
      </c>
      <c r="B176">
        <v>5</v>
      </c>
      <c r="C176">
        <v>62.300389372126659</v>
      </c>
      <c r="D176" t="s">
        <v>168</v>
      </c>
      <c r="F176" s="36">
        <v>63.923006388669464</v>
      </c>
      <c r="G176">
        <f t="shared" si="2"/>
        <v>62.300389372126659</v>
      </c>
      <c r="H176" s="56">
        <v>1.01169843085623</v>
      </c>
    </row>
    <row r="177" spans="1:8">
      <c r="A177" t="s">
        <v>159</v>
      </c>
      <c r="B177">
        <v>6</v>
      </c>
      <c r="C177">
        <v>61.794540156698545</v>
      </c>
      <c r="D177" t="s">
        <v>168</v>
      </c>
      <c r="F177" s="36">
        <v>63.400662735445849</v>
      </c>
      <c r="G177">
        <f t="shared" si="2"/>
        <v>61.794540156698545</v>
      </c>
      <c r="H177" s="56">
        <v>1.01169843085623</v>
      </c>
    </row>
    <row r="178" spans="1:8">
      <c r="A178" t="s">
        <v>159</v>
      </c>
      <c r="B178">
        <v>7</v>
      </c>
      <c r="C178">
        <v>61.288690941270424</v>
      </c>
      <c r="D178" t="s">
        <v>168</v>
      </c>
      <c r="F178" s="36">
        <v>62.878319082222234</v>
      </c>
      <c r="G178">
        <f t="shared" si="2"/>
        <v>61.288690941270424</v>
      </c>
      <c r="H178" s="56">
        <v>1.01169843085623</v>
      </c>
    </row>
    <row r="179" spans="1:8">
      <c r="A179" t="s">
        <v>159</v>
      </c>
      <c r="B179">
        <v>8</v>
      </c>
      <c r="C179">
        <v>61.288690941270424</v>
      </c>
      <c r="D179" t="s">
        <v>168</v>
      </c>
      <c r="F179" s="36">
        <v>62.878319082222234</v>
      </c>
      <c r="G179">
        <f t="shared" si="2"/>
        <v>61.288690941270424</v>
      </c>
      <c r="H179" s="56">
        <v>1.01169843085623</v>
      </c>
    </row>
    <row r="180" spans="1:8">
      <c r="A180" t="s">
        <v>15</v>
      </c>
      <c r="B180">
        <v>1</v>
      </c>
      <c r="C180">
        <v>120</v>
      </c>
    </row>
    <row r="181" spans="1:8">
      <c r="A181" t="s">
        <v>15</v>
      </c>
      <c r="B181">
        <v>2</v>
      </c>
      <c r="C181">
        <v>117.5</v>
      </c>
    </row>
    <row r="182" spans="1:8">
      <c r="A182" t="s">
        <v>15</v>
      </c>
      <c r="B182">
        <v>3</v>
      </c>
      <c r="C182">
        <v>115</v>
      </c>
    </row>
    <row r="183" spans="1:8">
      <c r="A183" t="s">
        <v>15</v>
      </c>
      <c r="B183">
        <v>4</v>
      </c>
      <c r="C183">
        <v>111.5</v>
      </c>
    </row>
    <row r="184" spans="1:8">
      <c r="A184" t="s">
        <v>15</v>
      </c>
      <c r="B184">
        <v>5</v>
      </c>
      <c r="C184">
        <v>108</v>
      </c>
    </row>
    <row r="185" spans="1:8">
      <c r="A185" t="s">
        <v>15</v>
      </c>
      <c r="B185">
        <v>6</v>
      </c>
      <c r="C185">
        <v>106.5</v>
      </c>
    </row>
    <row r="186" spans="1:8">
      <c r="A186" t="s">
        <v>15</v>
      </c>
      <c r="B186">
        <v>7</v>
      </c>
      <c r="C186">
        <v>105</v>
      </c>
    </row>
    <row r="187" spans="1:8">
      <c r="A187" t="s">
        <v>15</v>
      </c>
      <c r="B187">
        <v>8</v>
      </c>
      <c r="C187">
        <v>105</v>
      </c>
    </row>
    <row r="188" spans="1:8">
      <c r="A188" t="s">
        <v>22</v>
      </c>
      <c r="B188">
        <v>1</v>
      </c>
      <c r="C188">
        <v>16.899999999999999</v>
      </c>
    </row>
    <row r="189" spans="1:8">
      <c r="A189" t="s">
        <v>22</v>
      </c>
      <c r="B189">
        <v>2</v>
      </c>
      <c r="C189">
        <v>15.299999999999999</v>
      </c>
    </row>
    <row r="190" spans="1:8">
      <c r="A190" t="s">
        <v>22</v>
      </c>
      <c r="B190">
        <v>3</v>
      </c>
      <c r="C190">
        <v>13.7</v>
      </c>
    </row>
    <row r="191" spans="1:8">
      <c r="A191" t="s">
        <v>22</v>
      </c>
      <c r="B191">
        <v>4</v>
      </c>
      <c r="C191">
        <v>12</v>
      </c>
    </row>
    <row r="192" spans="1:8">
      <c r="A192" t="s">
        <v>22</v>
      </c>
      <c r="B192">
        <v>5</v>
      </c>
      <c r="C192">
        <v>10.3</v>
      </c>
    </row>
    <row r="193" spans="1:3">
      <c r="A193" t="s">
        <v>22</v>
      </c>
      <c r="B193">
        <v>6</v>
      </c>
      <c r="C193">
        <v>9.4</v>
      </c>
    </row>
    <row r="194" spans="1:3">
      <c r="A194" t="s">
        <v>22</v>
      </c>
      <c r="B194">
        <v>7</v>
      </c>
      <c r="C194">
        <v>8.5</v>
      </c>
    </row>
    <row r="195" spans="1:3">
      <c r="A195" t="s">
        <v>22</v>
      </c>
      <c r="B195">
        <v>8</v>
      </c>
      <c r="C195">
        <v>8.5</v>
      </c>
    </row>
    <row r="196" spans="1:3">
      <c r="A196" t="s">
        <v>23</v>
      </c>
      <c r="B196">
        <v>1</v>
      </c>
      <c r="C196">
        <v>52.3</v>
      </c>
    </row>
    <row r="197" spans="1:3">
      <c r="A197" t="s">
        <v>23</v>
      </c>
      <c r="B197">
        <v>2</v>
      </c>
      <c r="C197">
        <v>48.4</v>
      </c>
    </row>
    <row r="198" spans="1:3">
      <c r="A198" t="s">
        <v>23</v>
      </c>
      <c r="B198">
        <v>3</v>
      </c>
      <c r="C198">
        <v>44.5</v>
      </c>
    </row>
    <row r="199" spans="1:3">
      <c r="A199" t="s">
        <v>23</v>
      </c>
      <c r="B199">
        <v>4</v>
      </c>
      <c r="C199">
        <v>43.15</v>
      </c>
    </row>
    <row r="200" spans="1:3">
      <c r="A200" t="s">
        <v>23</v>
      </c>
      <c r="B200">
        <v>5</v>
      </c>
      <c r="C200">
        <v>41.8</v>
      </c>
    </row>
    <row r="201" spans="1:3">
      <c r="A201" t="s">
        <v>23</v>
      </c>
      <c r="B201">
        <v>6</v>
      </c>
      <c r="C201">
        <v>40.5</v>
      </c>
    </row>
    <row r="202" spans="1:3">
      <c r="A202" t="s">
        <v>23</v>
      </c>
      <c r="B202">
        <v>7</v>
      </c>
      <c r="C202">
        <v>39.200000000000003</v>
      </c>
    </row>
    <row r="203" spans="1:3">
      <c r="A203" t="s">
        <v>23</v>
      </c>
      <c r="B203">
        <v>8</v>
      </c>
      <c r="C203">
        <v>39.200000000000003</v>
      </c>
    </row>
    <row r="204" spans="1:3">
      <c r="A204" t="s">
        <v>16</v>
      </c>
      <c r="B204">
        <v>1</v>
      </c>
      <c r="C204">
        <v>39.6</v>
      </c>
    </row>
    <row r="205" spans="1:3">
      <c r="A205" t="s">
        <v>16</v>
      </c>
      <c r="B205">
        <v>2</v>
      </c>
      <c r="C205">
        <v>36.450000000000003</v>
      </c>
    </row>
    <row r="206" spans="1:3">
      <c r="A206" t="s">
        <v>16</v>
      </c>
      <c r="B206">
        <v>3</v>
      </c>
      <c r="C206">
        <v>33.299999999999997</v>
      </c>
    </row>
    <row r="207" spans="1:3">
      <c r="A207" t="s">
        <v>16</v>
      </c>
      <c r="B207">
        <v>4</v>
      </c>
      <c r="C207">
        <v>30.65</v>
      </c>
    </row>
    <row r="208" spans="1:3">
      <c r="A208" t="s">
        <v>16</v>
      </c>
      <c r="B208">
        <v>5</v>
      </c>
      <c r="C208">
        <v>28</v>
      </c>
    </row>
    <row r="209" spans="1:3">
      <c r="A209" t="s">
        <v>16</v>
      </c>
      <c r="B209">
        <v>6</v>
      </c>
      <c r="C209">
        <v>25.75</v>
      </c>
    </row>
    <row r="210" spans="1:3">
      <c r="A210" t="s">
        <v>16</v>
      </c>
      <c r="B210">
        <v>7</v>
      </c>
      <c r="C210">
        <v>23.5</v>
      </c>
    </row>
    <row r="211" spans="1:3">
      <c r="A211" t="s">
        <v>16</v>
      </c>
      <c r="B211">
        <v>8</v>
      </c>
      <c r="C211">
        <v>23.5</v>
      </c>
    </row>
    <row r="212" spans="1:3">
      <c r="A212" t="s">
        <v>127</v>
      </c>
      <c r="B212">
        <v>1</v>
      </c>
      <c r="C212">
        <v>64.166666666666657</v>
      </c>
    </row>
    <row r="213" spans="1:3">
      <c r="A213" t="s">
        <v>127</v>
      </c>
      <c r="B213">
        <v>2</v>
      </c>
      <c r="C213">
        <v>52.5</v>
      </c>
    </row>
    <row r="214" spans="1:3">
      <c r="A214" t="s">
        <v>127</v>
      </c>
      <c r="B214">
        <v>3</v>
      </c>
      <c r="C214">
        <v>38.44</v>
      </c>
    </row>
    <row r="215" spans="1:3">
      <c r="A215" t="s">
        <v>127</v>
      </c>
      <c r="B215">
        <v>4</v>
      </c>
      <c r="C215">
        <v>37.888888888888893</v>
      </c>
    </row>
    <row r="216" spans="1:3">
      <c r="A216" t="s">
        <v>127</v>
      </c>
      <c r="B216">
        <v>5</v>
      </c>
      <c r="C216">
        <v>34.799999999999997</v>
      </c>
    </row>
    <row r="217" spans="1:3">
      <c r="A217" t="s">
        <v>127</v>
      </c>
      <c r="B217">
        <v>6</v>
      </c>
      <c r="C217">
        <v>34.34210526315789</v>
      </c>
    </row>
    <row r="218" spans="1:3">
      <c r="A218" t="s">
        <v>127</v>
      </c>
      <c r="B218">
        <v>7</v>
      </c>
      <c r="C218">
        <v>33.157894736842103</v>
      </c>
    </row>
    <row r="219" spans="1:3">
      <c r="A219" t="s">
        <v>127</v>
      </c>
      <c r="B219">
        <v>8</v>
      </c>
      <c r="C219">
        <v>33.157894736842103</v>
      </c>
    </row>
    <row r="220" spans="1:3">
      <c r="A220" t="s">
        <v>126</v>
      </c>
      <c r="B220">
        <v>1</v>
      </c>
      <c r="C220">
        <v>42</v>
      </c>
    </row>
    <row r="221" spans="1:3">
      <c r="A221" t="s">
        <v>126</v>
      </c>
      <c r="B221">
        <v>2</v>
      </c>
      <c r="C221">
        <v>36.5</v>
      </c>
    </row>
    <row r="222" spans="1:3">
      <c r="A222" t="s">
        <v>126</v>
      </c>
      <c r="B222">
        <v>3</v>
      </c>
      <c r="C222">
        <v>31</v>
      </c>
    </row>
    <row r="223" spans="1:3">
      <c r="A223" t="s">
        <v>126</v>
      </c>
      <c r="B223">
        <v>4</v>
      </c>
      <c r="C223">
        <v>30</v>
      </c>
    </row>
    <row r="224" spans="1:3">
      <c r="A224" t="s">
        <v>126</v>
      </c>
      <c r="B224">
        <v>5</v>
      </c>
      <c r="C224">
        <v>29</v>
      </c>
    </row>
    <row r="225" spans="1:3">
      <c r="A225" t="s">
        <v>126</v>
      </c>
      <c r="B225">
        <v>6</v>
      </c>
      <c r="C225">
        <v>28.5</v>
      </c>
    </row>
    <row r="226" spans="1:3">
      <c r="A226" t="s">
        <v>126</v>
      </c>
      <c r="B226">
        <v>7</v>
      </c>
      <c r="C226">
        <v>28</v>
      </c>
    </row>
    <row r="227" spans="1:3">
      <c r="A227" t="s">
        <v>126</v>
      </c>
      <c r="B227">
        <v>8</v>
      </c>
      <c r="C227">
        <v>28</v>
      </c>
    </row>
    <row r="228" spans="1:3">
      <c r="A228" t="s">
        <v>21</v>
      </c>
      <c r="B228">
        <v>1</v>
      </c>
      <c r="C228">
        <v>14</v>
      </c>
    </row>
    <row r="229" spans="1:3">
      <c r="A229" t="s">
        <v>21</v>
      </c>
      <c r="B229">
        <v>2</v>
      </c>
      <c r="C229">
        <v>14</v>
      </c>
    </row>
    <row r="230" spans="1:3">
      <c r="A230" t="s">
        <v>21</v>
      </c>
      <c r="B230">
        <v>3</v>
      </c>
      <c r="C230">
        <v>14</v>
      </c>
    </row>
    <row r="231" spans="1:3">
      <c r="A231" t="s">
        <v>21</v>
      </c>
      <c r="B231">
        <v>4</v>
      </c>
      <c r="C231">
        <v>13</v>
      </c>
    </row>
    <row r="232" spans="1:3">
      <c r="A232" t="s">
        <v>21</v>
      </c>
      <c r="B232">
        <v>5</v>
      </c>
      <c r="C232">
        <v>12</v>
      </c>
    </row>
    <row r="233" spans="1:3">
      <c r="A233" t="s">
        <v>21</v>
      </c>
      <c r="B233">
        <v>6</v>
      </c>
      <c r="C233">
        <v>12</v>
      </c>
    </row>
    <row r="234" spans="1:3">
      <c r="A234" t="s">
        <v>21</v>
      </c>
      <c r="B234">
        <v>7</v>
      </c>
      <c r="C234">
        <v>12</v>
      </c>
    </row>
    <row r="235" spans="1:3">
      <c r="A235" t="s">
        <v>21</v>
      </c>
      <c r="B235">
        <v>8</v>
      </c>
      <c r="C235">
        <v>12</v>
      </c>
    </row>
  </sheetData>
  <autoFilter ref="A1:D235" xr:uid="{8E2E140D-15F6-46C3-90DF-3BF42CF695F9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0E55-8A35-4D2F-9D77-EA22D2B08DB5}">
  <dimension ref="A1:L39"/>
  <sheetViews>
    <sheetView workbookViewId="0">
      <selection activeCell="F13" sqref="F13"/>
    </sheetView>
  </sheetViews>
  <sheetFormatPr defaultColWidth="10.7109375" defaultRowHeight="15"/>
  <cols>
    <col min="1" max="1" width="24" customWidth="1"/>
    <col min="2" max="2" width="36.28515625" bestFit="1" customWidth="1"/>
    <col min="9" max="9" width="13.7109375" customWidth="1"/>
  </cols>
  <sheetData>
    <row r="1" spans="1:2">
      <c r="A1" t="s">
        <v>202</v>
      </c>
    </row>
    <row r="2" spans="1:2">
      <c r="A2" t="s">
        <v>26</v>
      </c>
    </row>
    <row r="3" spans="1:2">
      <c r="A3" t="s">
        <v>1</v>
      </c>
      <c r="B3" t="s">
        <v>27</v>
      </c>
    </row>
    <row r="4" spans="1:2">
      <c r="A4" s="24" t="s">
        <v>28</v>
      </c>
      <c r="B4" s="24">
        <v>3</v>
      </c>
    </row>
    <row r="5" spans="1:2">
      <c r="A5" s="24" t="s">
        <v>4</v>
      </c>
      <c r="B5" s="24">
        <v>3</v>
      </c>
    </row>
    <row r="6" spans="1:2">
      <c r="A6" s="24" t="s">
        <v>5</v>
      </c>
      <c r="B6" s="24">
        <v>3.28</v>
      </c>
    </row>
    <row r="7" spans="1:2">
      <c r="A7" s="24" t="s">
        <v>29</v>
      </c>
      <c r="B7" s="24">
        <v>2.4</v>
      </c>
    </row>
    <row r="8" spans="1:2">
      <c r="A8" s="24" t="s">
        <v>6</v>
      </c>
      <c r="B8" s="24">
        <v>2.4</v>
      </c>
    </row>
    <row r="9" spans="1:2">
      <c r="A9" s="24" t="s">
        <v>7</v>
      </c>
      <c r="B9" s="24">
        <v>2.46</v>
      </c>
    </row>
    <row r="10" spans="1:2">
      <c r="A10" s="24" t="s">
        <v>8</v>
      </c>
      <c r="B10" s="24">
        <v>6.2149999999999999</v>
      </c>
    </row>
    <row r="11" spans="1:2">
      <c r="A11" s="24" t="s">
        <v>30</v>
      </c>
      <c r="B11" s="24">
        <v>2.31</v>
      </c>
    </row>
    <row r="12" spans="1:2">
      <c r="A12" s="24" t="s">
        <v>9</v>
      </c>
      <c r="B12" s="24">
        <v>2.31</v>
      </c>
    </row>
    <row r="13" spans="1:2">
      <c r="A13" s="24" t="s">
        <v>10</v>
      </c>
      <c r="B13" s="24">
        <v>2.31</v>
      </c>
    </row>
    <row r="14" spans="1:2">
      <c r="A14" s="24" t="s">
        <v>11</v>
      </c>
      <c r="B14" s="24">
        <v>1.85</v>
      </c>
    </row>
    <row r="15" spans="1:2">
      <c r="A15" s="24" t="s">
        <v>12</v>
      </c>
      <c r="B15" s="24">
        <v>2.9374999999999996</v>
      </c>
    </row>
    <row r="16" spans="1:2">
      <c r="A16" s="24" t="s">
        <v>31</v>
      </c>
      <c r="B16" s="24">
        <v>2.76</v>
      </c>
    </row>
    <row r="17" spans="1:9">
      <c r="A17" s="24" t="s">
        <v>32</v>
      </c>
      <c r="B17" s="24">
        <v>3.56</v>
      </c>
    </row>
    <row r="18" spans="1:9">
      <c r="A18" s="24" t="s">
        <v>13</v>
      </c>
      <c r="B18" s="24">
        <v>0.48</v>
      </c>
    </row>
    <row r="19" spans="1:9">
      <c r="A19" s="24" t="s">
        <v>14</v>
      </c>
      <c r="B19" s="24">
        <v>3.28</v>
      </c>
    </row>
    <row r="20" spans="1:9">
      <c r="A20" s="24" t="s">
        <v>15</v>
      </c>
      <c r="B20" s="24">
        <v>7.3</v>
      </c>
    </row>
    <row r="21" spans="1:9">
      <c r="A21" s="24" t="s">
        <v>16</v>
      </c>
      <c r="B21" s="24">
        <v>0.1</v>
      </c>
    </row>
    <row r="22" spans="1:9">
      <c r="A22" s="24" t="s">
        <v>17</v>
      </c>
      <c r="B22" s="24">
        <v>0.11</v>
      </c>
    </row>
    <row r="23" spans="1:9">
      <c r="A23" s="24" t="s">
        <v>18</v>
      </c>
      <c r="B23" s="24">
        <v>0.32</v>
      </c>
    </row>
    <row r="24" spans="1:9">
      <c r="A24" s="24" t="s">
        <v>19</v>
      </c>
      <c r="B24" s="24">
        <v>0</v>
      </c>
    </row>
    <row r="25" spans="1:9">
      <c r="A25" s="24" t="s">
        <v>20</v>
      </c>
      <c r="B25" s="24">
        <v>3.56</v>
      </c>
    </row>
    <row r="26" spans="1:9">
      <c r="A26" s="24" t="s">
        <v>21</v>
      </c>
      <c r="B26" s="24">
        <v>0.18</v>
      </c>
    </row>
    <row r="27" spans="1:9">
      <c r="A27" s="24" t="s">
        <v>126</v>
      </c>
      <c r="B27" s="24">
        <v>0.39</v>
      </c>
    </row>
    <row r="28" spans="1:9">
      <c r="A28" s="24" t="s">
        <v>127</v>
      </c>
      <c r="B28" s="24">
        <v>0.39</v>
      </c>
    </row>
    <row r="29" spans="1:9">
      <c r="A29" s="24" t="s">
        <v>22</v>
      </c>
      <c r="B29" s="24">
        <v>0</v>
      </c>
    </row>
    <row r="30" spans="1:9">
      <c r="A30" s="24" t="s">
        <v>23</v>
      </c>
      <c r="B30" s="24">
        <v>0.82</v>
      </c>
    </row>
    <row r="31" spans="1:9">
      <c r="A31" s="24" t="s">
        <v>154</v>
      </c>
      <c r="B31" s="24">
        <v>3.4660715790983248</v>
      </c>
    </row>
    <row r="32" spans="1:9">
      <c r="A32" s="24" t="s">
        <v>155</v>
      </c>
      <c r="B32" s="24">
        <v>4.9200886065300722</v>
      </c>
      <c r="F32" t="s">
        <v>167</v>
      </c>
      <c r="I32" t="s">
        <v>178</v>
      </c>
    </row>
    <row r="33" spans="1:12">
      <c r="A33" s="24" t="s">
        <v>156</v>
      </c>
      <c r="B33" s="24">
        <v>5.9251096983088063</v>
      </c>
      <c r="C33" t="s">
        <v>170</v>
      </c>
      <c r="E33" s="36">
        <v>5.0735681816478682</v>
      </c>
      <c r="F33">
        <f>B32*(1+L35)</f>
        <v>5.9251096983088063</v>
      </c>
      <c r="G33" t="s">
        <v>185</v>
      </c>
      <c r="I33" t="s">
        <v>184</v>
      </c>
      <c r="J33" t="s">
        <v>6</v>
      </c>
    </row>
    <row r="34" spans="1:12">
      <c r="A34" s="24" t="s">
        <v>157</v>
      </c>
      <c r="B34" s="24">
        <v>3.4295328699176624</v>
      </c>
      <c r="I34" s="66">
        <v>0.9</v>
      </c>
      <c r="J34" s="55">
        <v>0.997</v>
      </c>
    </row>
    <row r="35" spans="1:12">
      <c r="A35" s="24" t="s">
        <v>158</v>
      </c>
      <c r="B35" s="24">
        <v>4.372654409145019</v>
      </c>
      <c r="I35">
        <v>20052</v>
      </c>
      <c r="J35">
        <v>24148</v>
      </c>
      <c r="K35" s="56">
        <f>(J35-I35)/I35</f>
        <v>0.2042689008577698</v>
      </c>
      <c r="L35">
        <v>0.2042689008577698</v>
      </c>
    </row>
    <row r="36" spans="1:12">
      <c r="A36" s="24" t="s">
        <v>159</v>
      </c>
      <c r="B36" s="24">
        <v>5.2658517191319527</v>
      </c>
      <c r="C36" t="s">
        <v>170</v>
      </c>
      <c r="E36" s="36">
        <v>4.472206127174573</v>
      </c>
      <c r="F36">
        <f>B35*(1+L35)</f>
        <v>5.2658517191319527</v>
      </c>
      <c r="G36" t="s">
        <v>185</v>
      </c>
      <c r="I36" t="s">
        <v>184</v>
      </c>
      <c r="J36" t="s">
        <v>109</v>
      </c>
    </row>
    <row r="37" spans="1:12">
      <c r="A37" s="24" t="s">
        <v>160</v>
      </c>
      <c r="B37" s="24">
        <v>3.1677471466935208</v>
      </c>
      <c r="C37" t="s">
        <v>170</v>
      </c>
      <c r="E37" s="36">
        <v>3.0037361111111105</v>
      </c>
      <c r="F37">
        <f>B15*(1+L38)</f>
        <v>3.1677471466935208</v>
      </c>
      <c r="G37" t="s">
        <v>186</v>
      </c>
      <c r="I37" s="66">
        <v>0.9</v>
      </c>
      <c r="J37" s="55">
        <v>0.99099999999999999</v>
      </c>
    </row>
    <row r="38" spans="1:12">
      <c r="A38" s="24" t="s">
        <v>162</v>
      </c>
      <c r="B38" s="24">
        <v>3.4660715790983248</v>
      </c>
      <c r="I38">
        <v>11916</v>
      </c>
      <c r="J38">
        <v>12850</v>
      </c>
      <c r="K38" s="56">
        <f>(J38-I38)/I38</f>
        <v>7.8382007385028526E-2</v>
      </c>
      <c r="L38">
        <v>7.8382007385028526E-2</v>
      </c>
    </row>
    <row r="39" spans="1:12">
      <c r="A39" s="24" t="s">
        <v>161</v>
      </c>
      <c r="B39" s="24">
        <v>3.4295328699176624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9535-8217-4FDD-9775-08DFF4D5C579}">
  <dimension ref="A1:E293"/>
  <sheetViews>
    <sheetView zoomScaleNormal="100" workbookViewId="0">
      <selection activeCell="D220" sqref="D220:D276"/>
    </sheetView>
  </sheetViews>
  <sheetFormatPr defaultColWidth="10.5703125" defaultRowHeight="15"/>
  <cols>
    <col min="1" max="1" width="25.5703125" customWidth="1"/>
    <col min="2" max="2" width="6.7109375" bestFit="1" customWidth="1"/>
    <col min="3" max="3" width="30.42578125" bestFit="1" customWidth="1"/>
    <col min="4" max="4" width="14.7109375" customWidth="1"/>
  </cols>
  <sheetData>
    <row r="1" spans="1:3">
      <c r="A1" t="s">
        <v>33</v>
      </c>
    </row>
    <row r="2" spans="1:3">
      <c r="A2" t="s">
        <v>34</v>
      </c>
    </row>
    <row r="3" spans="1:3">
      <c r="A3" t="s">
        <v>1</v>
      </c>
      <c r="B3" t="s">
        <v>2</v>
      </c>
      <c r="C3" t="s">
        <v>35</v>
      </c>
    </row>
    <row r="4" spans="1:3">
      <c r="A4" t="s">
        <v>28</v>
      </c>
      <c r="B4">
        <v>1</v>
      </c>
      <c r="C4">
        <v>1.4</v>
      </c>
    </row>
    <row r="5" spans="1:3">
      <c r="A5" t="s">
        <v>4</v>
      </c>
      <c r="B5">
        <v>1</v>
      </c>
      <c r="C5">
        <v>1.4</v>
      </c>
    </row>
    <row r="6" spans="1:3">
      <c r="A6" t="s">
        <v>5</v>
      </c>
      <c r="B6">
        <v>1</v>
      </c>
      <c r="C6">
        <v>1.4</v>
      </c>
    </row>
    <row r="7" spans="1:3">
      <c r="A7" t="s">
        <v>29</v>
      </c>
      <c r="B7">
        <v>1</v>
      </c>
      <c r="C7">
        <v>2.3852185361603966</v>
      </c>
    </row>
    <row r="8" spans="1:3">
      <c r="A8" t="s">
        <v>6</v>
      </c>
      <c r="B8">
        <v>1</v>
      </c>
      <c r="C8">
        <v>2.3852185361603966</v>
      </c>
    </row>
    <row r="9" spans="1:3">
      <c r="A9" t="s">
        <v>7</v>
      </c>
      <c r="B9">
        <v>1</v>
      </c>
      <c r="C9">
        <v>2.3852185361603966</v>
      </c>
    </row>
    <row r="10" spans="1:3">
      <c r="A10" t="s">
        <v>8</v>
      </c>
      <c r="B10">
        <v>1</v>
      </c>
      <c r="C10">
        <v>2.3852185361603966</v>
      </c>
    </row>
    <row r="11" spans="1:3">
      <c r="A11" t="s">
        <v>30</v>
      </c>
      <c r="B11">
        <v>1</v>
      </c>
      <c r="C11">
        <v>8.0455904252016524</v>
      </c>
    </row>
    <row r="12" spans="1:3">
      <c r="A12" t="s">
        <v>9</v>
      </c>
      <c r="B12">
        <v>1</v>
      </c>
      <c r="C12">
        <v>8.0455904252016524</v>
      </c>
    </row>
    <row r="13" spans="1:3">
      <c r="A13" t="s">
        <v>10</v>
      </c>
      <c r="B13">
        <v>1</v>
      </c>
      <c r="C13">
        <v>8.0455904252016524</v>
      </c>
    </row>
    <row r="14" spans="1:3">
      <c r="A14" t="s">
        <v>11</v>
      </c>
      <c r="B14">
        <v>1</v>
      </c>
      <c r="C14">
        <v>8.0455904252016524</v>
      </c>
    </row>
    <row r="15" spans="1:3">
      <c r="A15" t="s">
        <v>12</v>
      </c>
      <c r="B15">
        <v>1</v>
      </c>
      <c r="C15">
        <v>8.0455904252016524</v>
      </c>
    </row>
    <row r="16" spans="1:3">
      <c r="A16" t="s">
        <v>31</v>
      </c>
      <c r="B16">
        <v>1</v>
      </c>
      <c r="C16">
        <v>12.5</v>
      </c>
    </row>
    <row r="17" spans="1:3">
      <c r="A17" t="s">
        <v>32</v>
      </c>
      <c r="B17">
        <v>1</v>
      </c>
      <c r="C17">
        <v>8.2280000000000015</v>
      </c>
    </row>
    <row r="18" spans="1:3">
      <c r="A18" t="s">
        <v>13</v>
      </c>
      <c r="B18">
        <v>1</v>
      </c>
      <c r="C18">
        <v>2.9694966825443574</v>
      </c>
    </row>
    <row r="19" spans="1:3">
      <c r="A19" t="s">
        <v>14</v>
      </c>
      <c r="B19">
        <v>1</v>
      </c>
      <c r="C19">
        <v>2.9694966825443574</v>
      </c>
    </row>
    <row r="20" spans="1:3">
      <c r="A20" t="s">
        <v>15</v>
      </c>
      <c r="B20">
        <v>1</v>
      </c>
      <c r="C20">
        <v>1.0404</v>
      </c>
    </row>
    <row r="21" spans="1:3">
      <c r="A21" t="s">
        <v>16</v>
      </c>
      <c r="B21">
        <v>1</v>
      </c>
      <c r="C21">
        <v>0</v>
      </c>
    </row>
    <row r="22" spans="1:3">
      <c r="A22" t="s">
        <v>17</v>
      </c>
      <c r="B22">
        <v>1</v>
      </c>
      <c r="C22">
        <v>0</v>
      </c>
    </row>
    <row r="23" spans="1:3">
      <c r="A23" t="s">
        <v>18</v>
      </c>
      <c r="B23">
        <v>1</v>
      </c>
      <c r="C23">
        <v>0</v>
      </c>
    </row>
    <row r="24" spans="1:3">
      <c r="A24" t="s">
        <v>19</v>
      </c>
      <c r="B24">
        <v>1</v>
      </c>
      <c r="C24">
        <v>0</v>
      </c>
    </row>
    <row r="25" spans="1:3">
      <c r="A25" t="s">
        <v>20</v>
      </c>
      <c r="B25">
        <v>1</v>
      </c>
      <c r="C25">
        <v>8.2280000000000015</v>
      </c>
    </row>
    <row r="26" spans="1:3">
      <c r="A26" t="s">
        <v>21</v>
      </c>
      <c r="B26">
        <v>1</v>
      </c>
      <c r="C26">
        <v>0</v>
      </c>
    </row>
    <row r="27" spans="1:3">
      <c r="A27" t="s">
        <v>126</v>
      </c>
      <c r="B27">
        <v>1</v>
      </c>
      <c r="C27">
        <v>0</v>
      </c>
    </row>
    <row r="28" spans="1:3">
      <c r="A28" t="s">
        <v>22</v>
      </c>
      <c r="B28">
        <v>1</v>
      </c>
      <c r="C28">
        <v>0</v>
      </c>
    </row>
    <row r="29" spans="1:3">
      <c r="A29" t="s">
        <v>28</v>
      </c>
      <c r="B29">
        <v>2</v>
      </c>
      <c r="C29">
        <v>1.4</v>
      </c>
    </row>
    <row r="30" spans="1:3">
      <c r="A30" t="s">
        <v>4</v>
      </c>
      <c r="B30">
        <v>2</v>
      </c>
      <c r="C30">
        <v>1.4</v>
      </c>
    </row>
    <row r="31" spans="1:3">
      <c r="A31" t="s">
        <v>5</v>
      </c>
      <c r="B31">
        <v>2</v>
      </c>
      <c r="C31">
        <v>1.4</v>
      </c>
    </row>
    <row r="32" spans="1:3">
      <c r="A32" t="s">
        <v>29</v>
      </c>
      <c r="B32">
        <v>2</v>
      </c>
      <c r="C32">
        <v>2.8501025506971391</v>
      </c>
    </row>
    <row r="33" spans="1:3">
      <c r="A33" t="s">
        <v>6</v>
      </c>
      <c r="B33">
        <v>2</v>
      </c>
      <c r="C33">
        <v>2.8501025506971391</v>
      </c>
    </row>
    <row r="34" spans="1:3">
      <c r="A34" t="s">
        <v>7</v>
      </c>
      <c r="B34">
        <v>2</v>
      </c>
      <c r="C34">
        <v>2.8501025506971391</v>
      </c>
    </row>
    <row r="35" spans="1:3">
      <c r="A35" t="s">
        <v>8</v>
      </c>
      <c r="B35">
        <v>2</v>
      </c>
      <c r="C35">
        <v>2.8501025506971391</v>
      </c>
    </row>
    <row r="36" spans="1:3">
      <c r="A36" t="s">
        <v>30</v>
      </c>
      <c r="B36">
        <v>2</v>
      </c>
      <c r="C36">
        <v>8.7045482099218034</v>
      </c>
    </row>
    <row r="37" spans="1:3">
      <c r="A37" t="s">
        <v>9</v>
      </c>
      <c r="B37">
        <v>2</v>
      </c>
      <c r="C37">
        <v>8.7045482099218034</v>
      </c>
    </row>
    <row r="38" spans="1:3">
      <c r="A38" t="s">
        <v>10</v>
      </c>
      <c r="B38">
        <v>2</v>
      </c>
      <c r="C38">
        <v>8.7045482099218034</v>
      </c>
    </row>
    <row r="39" spans="1:3">
      <c r="A39" t="s">
        <v>11</v>
      </c>
      <c r="B39">
        <v>2</v>
      </c>
      <c r="C39">
        <v>8.7045482099218034</v>
      </c>
    </row>
    <row r="40" spans="1:3">
      <c r="A40" t="s">
        <v>12</v>
      </c>
      <c r="B40">
        <v>2</v>
      </c>
      <c r="C40">
        <v>8.7045482099218034</v>
      </c>
    </row>
    <row r="41" spans="1:3">
      <c r="A41" t="s">
        <v>31</v>
      </c>
      <c r="B41">
        <v>2</v>
      </c>
      <c r="C41">
        <v>14.2</v>
      </c>
    </row>
    <row r="42" spans="1:3">
      <c r="A42" t="s">
        <v>32</v>
      </c>
      <c r="B42">
        <v>2</v>
      </c>
      <c r="C42">
        <v>9.0508000000000024</v>
      </c>
    </row>
    <row r="43" spans="1:3">
      <c r="A43" t="s">
        <v>13</v>
      </c>
      <c r="B43">
        <v>2</v>
      </c>
      <c r="C43">
        <v>3.4701722956274255</v>
      </c>
    </row>
    <row r="44" spans="1:3">
      <c r="A44" t="s">
        <v>14</v>
      </c>
      <c r="B44">
        <v>2</v>
      </c>
      <c r="C44">
        <v>3.4701722956274255</v>
      </c>
    </row>
    <row r="45" spans="1:3">
      <c r="A45" t="s">
        <v>15</v>
      </c>
      <c r="B45">
        <v>2</v>
      </c>
      <c r="C45">
        <v>1.0612079999999999</v>
      </c>
    </row>
    <row r="46" spans="1:3">
      <c r="A46" t="s">
        <v>16</v>
      </c>
      <c r="B46">
        <v>2</v>
      </c>
      <c r="C46">
        <v>0</v>
      </c>
    </row>
    <row r="47" spans="1:3">
      <c r="A47" t="s">
        <v>17</v>
      </c>
      <c r="B47">
        <v>2</v>
      </c>
      <c r="C47">
        <v>0</v>
      </c>
    </row>
    <row r="48" spans="1:3">
      <c r="A48" t="s">
        <v>18</v>
      </c>
      <c r="B48">
        <v>2</v>
      </c>
      <c r="C48">
        <v>0</v>
      </c>
    </row>
    <row r="49" spans="1:3">
      <c r="A49" t="s">
        <v>19</v>
      </c>
      <c r="B49">
        <v>2</v>
      </c>
      <c r="C49">
        <v>0</v>
      </c>
    </row>
    <row r="50" spans="1:3">
      <c r="A50" t="s">
        <v>20</v>
      </c>
      <c r="B50">
        <v>2</v>
      </c>
      <c r="C50">
        <v>9.0508000000000024</v>
      </c>
    </row>
    <row r="51" spans="1:3">
      <c r="A51" t="s">
        <v>21</v>
      </c>
      <c r="B51">
        <v>2</v>
      </c>
      <c r="C51">
        <v>0</v>
      </c>
    </row>
    <row r="52" spans="1:3">
      <c r="A52" t="s">
        <v>126</v>
      </c>
      <c r="B52">
        <v>2</v>
      </c>
      <c r="C52">
        <v>0</v>
      </c>
    </row>
    <row r="53" spans="1:3">
      <c r="A53" t="s">
        <v>22</v>
      </c>
      <c r="B53">
        <v>2</v>
      </c>
      <c r="C53">
        <v>0</v>
      </c>
    </row>
    <row r="54" spans="1:3">
      <c r="A54" t="s">
        <v>28</v>
      </c>
      <c r="B54">
        <v>3</v>
      </c>
      <c r="C54">
        <v>1.5</v>
      </c>
    </row>
    <row r="55" spans="1:3">
      <c r="A55" t="s">
        <v>4</v>
      </c>
      <c r="B55">
        <v>3</v>
      </c>
      <c r="C55">
        <v>1.5</v>
      </c>
    </row>
    <row r="56" spans="1:3">
      <c r="A56" t="s">
        <v>5</v>
      </c>
      <c r="B56">
        <v>3</v>
      </c>
      <c r="C56">
        <v>1.5</v>
      </c>
    </row>
    <row r="57" spans="1:3">
      <c r="A57" t="s">
        <v>29</v>
      </c>
      <c r="B57">
        <v>3</v>
      </c>
      <c r="C57">
        <v>3.420491466266518</v>
      </c>
    </row>
    <row r="58" spans="1:3">
      <c r="A58" t="s">
        <v>6</v>
      </c>
      <c r="B58">
        <v>3</v>
      </c>
      <c r="C58">
        <v>3.420491466266518</v>
      </c>
    </row>
    <row r="59" spans="1:3">
      <c r="A59" t="s">
        <v>7</v>
      </c>
      <c r="B59">
        <v>3</v>
      </c>
      <c r="C59">
        <v>3.420491466266518</v>
      </c>
    </row>
    <row r="60" spans="1:3">
      <c r="A60" t="s">
        <v>8</v>
      </c>
      <c r="B60">
        <v>3</v>
      </c>
      <c r="C60">
        <v>3.420491466266518</v>
      </c>
    </row>
    <row r="61" spans="1:3">
      <c r="A61" t="s">
        <v>30</v>
      </c>
      <c r="B61">
        <v>3</v>
      </c>
      <c r="C61">
        <v>9.4661940765841024</v>
      </c>
    </row>
    <row r="62" spans="1:3">
      <c r="A62" t="s">
        <v>9</v>
      </c>
      <c r="B62">
        <v>3</v>
      </c>
      <c r="C62">
        <v>9.4661940765841024</v>
      </c>
    </row>
    <row r="63" spans="1:3">
      <c r="A63" t="s">
        <v>10</v>
      </c>
      <c r="B63">
        <v>3</v>
      </c>
      <c r="C63">
        <v>9.4661940765841024</v>
      </c>
    </row>
    <row r="64" spans="1:3">
      <c r="A64" t="s">
        <v>11</v>
      </c>
      <c r="B64">
        <v>3</v>
      </c>
      <c r="C64">
        <v>9.4661940765841024</v>
      </c>
    </row>
    <row r="65" spans="1:3">
      <c r="A65" t="s">
        <v>12</v>
      </c>
      <c r="B65">
        <v>3</v>
      </c>
      <c r="C65">
        <v>9.4661940765841024</v>
      </c>
    </row>
    <row r="66" spans="1:3">
      <c r="A66" t="s">
        <v>31</v>
      </c>
      <c r="B66">
        <v>3</v>
      </c>
      <c r="C66">
        <v>15.6</v>
      </c>
    </row>
    <row r="67" spans="1:3">
      <c r="A67" t="s">
        <v>32</v>
      </c>
      <c r="B67">
        <v>3</v>
      </c>
      <c r="C67">
        <v>9.9558800000000041</v>
      </c>
    </row>
    <row r="68" spans="1:3">
      <c r="A68" t="s">
        <v>13</v>
      </c>
      <c r="B68">
        <v>3</v>
      </c>
      <c r="C68">
        <v>4.0740303196398671</v>
      </c>
    </row>
    <row r="69" spans="1:3">
      <c r="A69" t="s">
        <v>14</v>
      </c>
      <c r="B69">
        <v>3</v>
      </c>
      <c r="C69">
        <v>4.0740303196398671</v>
      </c>
    </row>
    <row r="70" spans="1:3">
      <c r="A70" t="s">
        <v>15</v>
      </c>
      <c r="B70">
        <v>3</v>
      </c>
      <c r="C70">
        <v>1.08243216</v>
      </c>
    </row>
    <row r="71" spans="1:3">
      <c r="A71" t="s">
        <v>16</v>
      </c>
      <c r="B71">
        <v>3</v>
      </c>
      <c r="C71">
        <v>0</v>
      </c>
    </row>
    <row r="72" spans="1:3">
      <c r="A72" t="s">
        <v>17</v>
      </c>
      <c r="B72">
        <v>3</v>
      </c>
      <c r="C72">
        <v>0</v>
      </c>
    </row>
    <row r="73" spans="1:3">
      <c r="A73" t="s">
        <v>18</v>
      </c>
      <c r="B73">
        <v>3</v>
      </c>
      <c r="C73">
        <v>0</v>
      </c>
    </row>
    <row r="74" spans="1:3">
      <c r="A74" t="s">
        <v>19</v>
      </c>
      <c r="B74">
        <v>3</v>
      </c>
      <c r="C74">
        <v>0</v>
      </c>
    </row>
    <row r="75" spans="1:3">
      <c r="A75" t="s">
        <v>20</v>
      </c>
      <c r="B75">
        <v>3</v>
      </c>
      <c r="C75">
        <v>9.9558800000000041</v>
      </c>
    </row>
    <row r="76" spans="1:3">
      <c r="A76" t="s">
        <v>21</v>
      </c>
      <c r="B76">
        <v>3</v>
      </c>
      <c r="C76">
        <v>0</v>
      </c>
    </row>
    <row r="77" spans="1:3">
      <c r="A77" t="s">
        <v>126</v>
      </c>
      <c r="B77">
        <v>3</v>
      </c>
      <c r="C77">
        <v>0</v>
      </c>
    </row>
    <row r="78" spans="1:3">
      <c r="A78" t="s">
        <v>22</v>
      </c>
      <c r="B78">
        <v>3</v>
      </c>
      <c r="C78">
        <v>0</v>
      </c>
    </row>
    <row r="79" spans="1:3">
      <c r="A79" t="s">
        <v>28</v>
      </c>
      <c r="B79">
        <v>4</v>
      </c>
      <c r="C79">
        <v>1.5</v>
      </c>
    </row>
    <row r="80" spans="1:3">
      <c r="A80" t="s">
        <v>4</v>
      </c>
      <c r="B80">
        <v>4</v>
      </c>
      <c r="C80">
        <v>1.5</v>
      </c>
    </row>
    <row r="81" spans="1:3">
      <c r="A81" t="s">
        <v>5</v>
      </c>
      <c r="B81">
        <v>4</v>
      </c>
      <c r="C81">
        <v>1.5</v>
      </c>
    </row>
    <row r="82" spans="1:3">
      <c r="A82" t="s">
        <v>29</v>
      </c>
      <c r="B82">
        <v>4</v>
      </c>
      <c r="C82">
        <v>3.6219155298293901</v>
      </c>
    </row>
    <row r="83" spans="1:3">
      <c r="A83" t="s">
        <v>6</v>
      </c>
      <c r="B83">
        <v>4</v>
      </c>
      <c r="C83">
        <v>3.6219155298293901</v>
      </c>
    </row>
    <row r="84" spans="1:3">
      <c r="A84" t="s">
        <v>7</v>
      </c>
      <c r="B84">
        <v>4</v>
      </c>
      <c r="C84">
        <v>3.6219155298293901</v>
      </c>
    </row>
    <row r="85" spans="1:3">
      <c r="A85" t="s">
        <v>8</v>
      </c>
      <c r="B85">
        <v>4</v>
      </c>
      <c r="C85">
        <v>3.6219155298293901</v>
      </c>
    </row>
    <row r="86" spans="1:3">
      <c r="A86" t="s">
        <v>30</v>
      </c>
      <c r="B86">
        <v>4</v>
      </c>
      <c r="C86">
        <v>10.110006791865812</v>
      </c>
    </row>
    <row r="87" spans="1:3">
      <c r="A87" t="s">
        <v>9</v>
      </c>
      <c r="B87">
        <v>4</v>
      </c>
      <c r="C87">
        <v>10.110006791865812</v>
      </c>
    </row>
    <row r="88" spans="1:3">
      <c r="A88" t="s">
        <v>10</v>
      </c>
      <c r="B88">
        <v>4</v>
      </c>
      <c r="C88">
        <v>10.110006791865812</v>
      </c>
    </row>
    <row r="89" spans="1:3">
      <c r="A89" t="s">
        <v>11</v>
      </c>
      <c r="B89">
        <v>4</v>
      </c>
      <c r="C89">
        <v>10.110006791865812</v>
      </c>
    </row>
    <row r="90" spans="1:3">
      <c r="A90" t="s">
        <v>12</v>
      </c>
      <c r="B90">
        <v>4</v>
      </c>
      <c r="C90">
        <v>10.110006791865812</v>
      </c>
    </row>
    <row r="91" spans="1:3">
      <c r="A91" t="s">
        <v>31</v>
      </c>
      <c r="B91">
        <v>4</v>
      </c>
      <c r="C91">
        <v>16.3</v>
      </c>
    </row>
    <row r="92" spans="1:3">
      <c r="A92" t="s">
        <v>32</v>
      </c>
      <c r="B92">
        <v>4</v>
      </c>
      <c r="C92">
        <v>10.951468000000006</v>
      </c>
    </row>
    <row r="93" spans="1:3">
      <c r="A93" t="s">
        <v>13</v>
      </c>
      <c r="B93">
        <v>4</v>
      </c>
      <c r="C93">
        <v>4.3548707768464521</v>
      </c>
    </row>
    <row r="94" spans="1:3">
      <c r="A94" t="s">
        <v>14</v>
      </c>
      <c r="B94">
        <v>4</v>
      </c>
      <c r="C94">
        <v>4.3548707768464521</v>
      </c>
    </row>
    <row r="95" spans="1:3">
      <c r="A95" t="s">
        <v>15</v>
      </c>
      <c r="B95">
        <v>4</v>
      </c>
      <c r="C95">
        <v>1.1040808032</v>
      </c>
    </row>
    <row r="96" spans="1:3">
      <c r="A96" t="s">
        <v>16</v>
      </c>
      <c r="B96">
        <v>4</v>
      </c>
      <c r="C96">
        <v>0</v>
      </c>
    </row>
    <row r="97" spans="1:3">
      <c r="A97" t="s">
        <v>17</v>
      </c>
      <c r="B97">
        <v>4</v>
      </c>
      <c r="C97">
        <v>0</v>
      </c>
    </row>
    <row r="98" spans="1:3">
      <c r="A98" t="s">
        <v>18</v>
      </c>
      <c r="B98">
        <v>4</v>
      </c>
      <c r="C98">
        <v>0</v>
      </c>
    </row>
    <row r="99" spans="1:3">
      <c r="A99" t="s">
        <v>19</v>
      </c>
      <c r="B99">
        <v>4</v>
      </c>
      <c r="C99">
        <v>0</v>
      </c>
    </row>
    <row r="100" spans="1:3">
      <c r="A100" t="s">
        <v>20</v>
      </c>
      <c r="B100">
        <v>4</v>
      </c>
      <c r="C100">
        <v>10.951468000000006</v>
      </c>
    </row>
    <row r="101" spans="1:3">
      <c r="A101" t="s">
        <v>21</v>
      </c>
      <c r="B101">
        <v>4</v>
      </c>
      <c r="C101">
        <v>0</v>
      </c>
    </row>
    <row r="102" spans="1:3">
      <c r="A102" t="s">
        <v>126</v>
      </c>
      <c r="B102">
        <v>4</v>
      </c>
      <c r="C102">
        <v>0</v>
      </c>
    </row>
    <row r="103" spans="1:3">
      <c r="A103" t="s">
        <v>22</v>
      </c>
      <c r="B103">
        <v>4</v>
      </c>
      <c r="C103">
        <v>0</v>
      </c>
    </row>
    <row r="104" spans="1:3">
      <c r="A104" t="s">
        <v>28</v>
      </c>
      <c r="B104">
        <v>5</v>
      </c>
      <c r="C104">
        <v>1.5</v>
      </c>
    </row>
    <row r="105" spans="1:3">
      <c r="A105" t="s">
        <v>4</v>
      </c>
      <c r="B105">
        <v>5</v>
      </c>
      <c r="C105">
        <v>1.5</v>
      </c>
    </row>
    <row r="106" spans="1:3">
      <c r="A106" t="s">
        <v>5</v>
      </c>
      <c r="B106">
        <v>5</v>
      </c>
      <c r="C106">
        <v>1.5</v>
      </c>
    </row>
    <row r="107" spans="1:3">
      <c r="A107" t="s">
        <v>29</v>
      </c>
      <c r="B107">
        <v>5</v>
      </c>
      <c r="C107">
        <v>3.7751822579238752</v>
      </c>
    </row>
    <row r="108" spans="1:3">
      <c r="A108" t="s">
        <v>6</v>
      </c>
      <c r="B108">
        <v>5</v>
      </c>
      <c r="C108">
        <v>3.7751822579238752</v>
      </c>
    </row>
    <row r="109" spans="1:3">
      <c r="A109" t="s">
        <v>7</v>
      </c>
      <c r="B109">
        <v>5</v>
      </c>
      <c r="C109">
        <v>3.7751822579238752</v>
      </c>
    </row>
    <row r="110" spans="1:3">
      <c r="A110" t="s">
        <v>8</v>
      </c>
      <c r="B110">
        <v>5</v>
      </c>
      <c r="C110">
        <v>3.7751822579238752</v>
      </c>
    </row>
    <row r="111" spans="1:3">
      <c r="A111" t="s">
        <v>30</v>
      </c>
      <c r="B111">
        <v>5</v>
      </c>
      <c r="C111">
        <v>10.450929406186267</v>
      </c>
    </row>
    <row r="112" spans="1:3">
      <c r="A112" t="s">
        <v>9</v>
      </c>
      <c r="B112">
        <v>5</v>
      </c>
      <c r="C112">
        <v>10.450929406186267</v>
      </c>
    </row>
    <row r="113" spans="1:3">
      <c r="A113" t="s">
        <v>10</v>
      </c>
      <c r="B113">
        <v>5</v>
      </c>
      <c r="C113">
        <v>10.450929406186267</v>
      </c>
    </row>
    <row r="114" spans="1:3">
      <c r="A114" t="s">
        <v>11</v>
      </c>
      <c r="B114">
        <v>5</v>
      </c>
      <c r="C114">
        <v>10.450929406186267</v>
      </c>
    </row>
    <row r="115" spans="1:3">
      <c r="A115" t="s">
        <v>12</v>
      </c>
      <c r="B115">
        <v>5</v>
      </c>
      <c r="C115">
        <v>10.450929406186267</v>
      </c>
    </row>
    <row r="116" spans="1:3">
      <c r="A116" t="s">
        <v>31</v>
      </c>
      <c r="B116">
        <v>5</v>
      </c>
      <c r="C116">
        <v>17.3</v>
      </c>
    </row>
    <row r="117" spans="1:3">
      <c r="A117" t="s">
        <v>32</v>
      </c>
      <c r="B117">
        <v>5</v>
      </c>
      <c r="C117">
        <v>12.046614800000008</v>
      </c>
    </row>
    <row r="118" spans="1:3">
      <c r="A118" t="s">
        <v>13</v>
      </c>
      <c r="B118">
        <v>5</v>
      </c>
      <c r="C118">
        <v>4.6023255121314888</v>
      </c>
    </row>
    <row r="119" spans="1:3">
      <c r="A119" t="s">
        <v>14</v>
      </c>
      <c r="B119">
        <v>5</v>
      </c>
      <c r="C119">
        <v>4.6023255121314888</v>
      </c>
    </row>
    <row r="120" spans="1:3">
      <c r="A120" t="s">
        <v>15</v>
      </c>
      <c r="B120">
        <v>5</v>
      </c>
      <c r="C120">
        <v>1.1261624192640001</v>
      </c>
    </row>
    <row r="121" spans="1:3">
      <c r="A121" t="s">
        <v>16</v>
      </c>
      <c r="B121">
        <v>5</v>
      </c>
      <c r="C121">
        <v>0</v>
      </c>
    </row>
    <row r="122" spans="1:3">
      <c r="A122" t="s">
        <v>17</v>
      </c>
      <c r="B122">
        <v>5</v>
      </c>
      <c r="C122">
        <v>0</v>
      </c>
    </row>
    <row r="123" spans="1:3">
      <c r="A123" t="s">
        <v>18</v>
      </c>
      <c r="B123">
        <v>5</v>
      </c>
      <c r="C123">
        <v>0</v>
      </c>
    </row>
    <row r="124" spans="1:3">
      <c r="A124" t="s">
        <v>19</v>
      </c>
      <c r="B124">
        <v>5</v>
      </c>
      <c r="C124">
        <v>0</v>
      </c>
    </row>
    <row r="125" spans="1:3">
      <c r="A125" t="s">
        <v>20</v>
      </c>
      <c r="B125">
        <v>5</v>
      </c>
      <c r="C125">
        <v>12.046614800000008</v>
      </c>
    </row>
    <row r="126" spans="1:3">
      <c r="A126" t="s">
        <v>21</v>
      </c>
      <c r="B126">
        <v>5</v>
      </c>
      <c r="C126">
        <v>0</v>
      </c>
    </row>
    <row r="127" spans="1:3">
      <c r="A127" t="s">
        <v>126</v>
      </c>
      <c r="B127">
        <v>5</v>
      </c>
      <c r="C127">
        <v>0</v>
      </c>
    </row>
    <row r="128" spans="1:3">
      <c r="A128" t="s">
        <v>22</v>
      </c>
      <c r="B128">
        <v>5</v>
      </c>
      <c r="C128">
        <v>0</v>
      </c>
    </row>
    <row r="129" spans="1:3">
      <c r="A129" t="s">
        <v>28</v>
      </c>
      <c r="B129">
        <v>6</v>
      </c>
      <c r="C129">
        <v>1.5</v>
      </c>
    </row>
    <row r="130" spans="1:3">
      <c r="A130" t="s">
        <v>4</v>
      </c>
      <c r="B130">
        <v>6</v>
      </c>
      <c r="C130">
        <v>1.5</v>
      </c>
    </row>
    <row r="131" spans="1:3">
      <c r="A131" t="s">
        <v>5</v>
      </c>
      <c r="B131">
        <v>6</v>
      </c>
      <c r="C131">
        <v>1.5</v>
      </c>
    </row>
    <row r="132" spans="1:3">
      <c r="A132" t="s">
        <v>29</v>
      </c>
      <c r="B132">
        <v>6</v>
      </c>
      <c r="C132">
        <v>3.9116825229286527</v>
      </c>
    </row>
    <row r="133" spans="1:3">
      <c r="A133" t="s">
        <v>6</v>
      </c>
      <c r="B133">
        <v>6</v>
      </c>
      <c r="C133">
        <v>3.9116825229286527</v>
      </c>
    </row>
    <row r="134" spans="1:3">
      <c r="A134" t="s">
        <v>7</v>
      </c>
      <c r="B134">
        <v>6</v>
      </c>
      <c r="C134">
        <v>3.9116825229286527</v>
      </c>
    </row>
    <row r="135" spans="1:3">
      <c r="A135" t="s">
        <v>8</v>
      </c>
      <c r="B135">
        <v>6</v>
      </c>
      <c r="C135">
        <v>3.9116825229286527</v>
      </c>
    </row>
    <row r="136" spans="1:3">
      <c r="A136" t="s">
        <v>30</v>
      </c>
      <c r="B136">
        <v>6</v>
      </c>
      <c r="C136">
        <v>10.665160348292561</v>
      </c>
    </row>
    <row r="137" spans="1:3">
      <c r="A137" t="s">
        <v>9</v>
      </c>
      <c r="B137">
        <v>6</v>
      </c>
      <c r="C137">
        <v>10.665160348292561</v>
      </c>
    </row>
    <row r="138" spans="1:3">
      <c r="A138" t="s">
        <v>10</v>
      </c>
      <c r="B138">
        <v>6</v>
      </c>
      <c r="C138">
        <v>10.665160348292561</v>
      </c>
    </row>
    <row r="139" spans="1:3">
      <c r="A139" t="s">
        <v>11</v>
      </c>
      <c r="B139">
        <v>6</v>
      </c>
      <c r="C139">
        <v>10.665160348292561</v>
      </c>
    </row>
    <row r="140" spans="1:3">
      <c r="A140" t="s">
        <v>12</v>
      </c>
      <c r="B140">
        <v>6</v>
      </c>
      <c r="C140">
        <v>10.665160348292561</v>
      </c>
    </row>
    <row r="141" spans="1:3">
      <c r="A141" t="s">
        <v>31</v>
      </c>
      <c r="B141">
        <v>6</v>
      </c>
      <c r="C141">
        <v>17.7</v>
      </c>
    </row>
    <row r="142" spans="1:3">
      <c r="A142" t="s">
        <v>32</v>
      </c>
      <c r="B142">
        <v>6</v>
      </c>
      <c r="C142">
        <v>13.25127628000001</v>
      </c>
    </row>
    <row r="143" spans="1:3">
      <c r="A143" t="s">
        <v>13</v>
      </c>
      <c r="B143">
        <v>6</v>
      </c>
      <c r="C143">
        <v>4.8456418986357885</v>
      </c>
    </row>
    <row r="144" spans="1:3">
      <c r="A144" t="s">
        <v>14</v>
      </c>
      <c r="B144">
        <v>6</v>
      </c>
      <c r="C144">
        <v>4.8456418986357885</v>
      </c>
    </row>
    <row r="145" spans="1:3">
      <c r="A145" t="s">
        <v>15</v>
      </c>
      <c r="B145">
        <v>6</v>
      </c>
      <c r="C145">
        <v>1.14868566764928</v>
      </c>
    </row>
    <row r="146" spans="1:3">
      <c r="A146" t="s">
        <v>16</v>
      </c>
      <c r="B146">
        <v>6</v>
      </c>
      <c r="C146">
        <v>0</v>
      </c>
    </row>
    <row r="147" spans="1:3">
      <c r="A147" t="s">
        <v>17</v>
      </c>
      <c r="B147">
        <v>6</v>
      </c>
      <c r="C147">
        <v>0</v>
      </c>
    </row>
    <row r="148" spans="1:3">
      <c r="A148" t="s">
        <v>18</v>
      </c>
      <c r="B148">
        <v>6</v>
      </c>
      <c r="C148">
        <v>0</v>
      </c>
    </row>
    <row r="149" spans="1:3">
      <c r="A149" t="s">
        <v>19</v>
      </c>
      <c r="B149">
        <v>6</v>
      </c>
      <c r="C149">
        <v>0</v>
      </c>
    </row>
    <row r="150" spans="1:3">
      <c r="A150" t="s">
        <v>20</v>
      </c>
      <c r="B150">
        <v>6</v>
      </c>
      <c r="C150">
        <v>13.25127628000001</v>
      </c>
    </row>
    <row r="151" spans="1:3">
      <c r="A151" t="s">
        <v>21</v>
      </c>
      <c r="B151">
        <v>6</v>
      </c>
      <c r="C151">
        <v>0</v>
      </c>
    </row>
    <row r="152" spans="1:3">
      <c r="A152" t="s">
        <v>126</v>
      </c>
      <c r="B152">
        <v>6</v>
      </c>
      <c r="C152">
        <v>0</v>
      </c>
    </row>
    <row r="153" spans="1:3">
      <c r="A153" t="s">
        <v>22</v>
      </c>
      <c r="B153">
        <v>6</v>
      </c>
      <c r="C153">
        <v>0</v>
      </c>
    </row>
    <row r="154" spans="1:3">
      <c r="A154" t="s">
        <v>28</v>
      </c>
      <c r="B154">
        <v>7</v>
      </c>
      <c r="C154">
        <v>1.5</v>
      </c>
    </row>
    <row r="155" spans="1:3">
      <c r="A155" t="s">
        <v>4</v>
      </c>
      <c r="B155">
        <v>7</v>
      </c>
      <c r="C155">
        <v>1.5</v>
      </c>
    </row>
    <row r="156" spans="1:3">
      <c r="A156" t="s">
        <v>5</v>
      </c>
      <c r="B156">
        <v>7</v>
      </c>
      <c r="C156">
        <v>1.5</v>
      </c>
    </row>
    <row r="157" spans="1:3">
      <c r="A157" t="s">
        <v>29</v>
      </c>
      <c r="B157">
        <v>7</v>
      </c>
      <c r="C157">
        <v>4.020680066959919</v>
      </c>
    </row>
    <row r="158" spans="1:3">
      <c r="A158" t="s">
        <v>6</v>
      </c>
      <c r="B158">
        <v>7</v>
      </c>
      <c r="C158">
        <v>4.020680066959919</v>
      </c>
    </row>
    <row r="159" spans="1:3">
      <c r="A159" t="s">
        <v>7</v>
      </c>
      <c r="B159">
        <v>7</v>
      </c>
      <c r="C159">
        <v>4.020680066959919</v>
      </c>
    </row>
    <row r="160" spans="1:3">
      <c r="A160" t="s">
        <v>8</v>
      </c>
      <c r="B160">
        <v>7</v>
      </c>
      <c r="C160">
        <v>4.020680066959919</v>
      </c>
    </row>
    <row r="161" spans="1:3">
      <c r="A161" t="s">
        <v>30</v>
      </c>
      <c r="B161">
        <v>7</v>
      </c>
      <c r="C161">
        <v>10.829622511919441</v>
      </c>
    </row>
    <row r="162" spans="1:3">
      <c r="A162" t="s">
        <v>9</v>
      </c>
      <c r="B162">
        <v>7</v>
      </c>
      <c r="C162">
        <v>10.829622511919441</v>
      </c>
    </row>
    <row r="163" spans="1:3">
      <c r="A163" t="s">
        <v>10</v>
      </c>
      <c r="B163">
        <v>7</v>
      </c>
      <c r="C163">
        <v>10.829622511919441</v>
      </c>
    </row>
    <row r="164" spans="1:3">
      <c r="A164" t="s">
        <v>11</v>
      </c>
      <c r="B164">
        <v>7</v>
      </c>
      <c r="C164">
        <v>10.829622511919441</v>
      </c>
    </row>
    <row r="165" spans="1:3">
      <c r="A165" t="s">
        <v>12</v>
      </c>
      <c r="B165">
        <v>7</v>
      </c>
      <c r="C165">
        <v>10.829622511919441</v>
      </c>
    </row>
    <row r="166" spans="1:3">
      <c r="A166" t="s">
        <v>31</v>
      </c>
      <c r="B166">
        <v>7</v>
      </c>
      <c r="C166">
        <v>18.100000000000001</v>
      </c>
    </row>
    <row r="167" spans="1:3">
      <c r="A167" t="s">
        <v>32</v>
      </c>
      <c r="B167">
        <v>7</v>
      </c>
      <c r="C167">
        <v>14.576403908000012</v>
      </c>
    </row>
    <row r="168" spans="1:3">
      <c r="A168" t="s">
        <v>13</v>
      </c>
      <c r="B168">
        <v>7</v>
      </c>
      <c r="C168">
        <v>5.0762524510639286</v>
      </c>
    </row>
    <row r="169" spans="1:3">
      <c r="A169" t="s">
        <v>14</v>
      </c>
      <c r="B169">
        <v>7</v>
      </c>
      <c r="C169">
        <v>5.0762524510639286</v>
      </c>
    </row>
    <row r="170" spans="1:3">
      <c r="A170" t="s">
        <v>15</v>
      </c>
      <c r="B170">
        <v>7</v>
      </c>
      <c r="C170">
        <v>1.1716593810022657</v>
      </c>
    </row>
    <row r="171" spans="1:3">
      <c r="A171" t="s">
        <v>16</v>
      </c>
      <c r="B171">
        <v>7</v>
      </c>
      <c r="C171">
        <v>0</v>
      </c>
    </row>
    <row r="172" spans="1:3">
      <c r="A172" t="s">
        <v>17</v>
      </c>
      <c r="B172">
        <v>7</v>
      </c>
      <c r="C172">
        <v>0</v>
      </c>
    </row>
    <row r="173" spans="1:3">
      <c r="A173" t="s">
        <v>18</v>
      </c>
      <c r="B173">
        <v>7</v>
      </c>
      <c r="C173">
        <v>0</v>
      </c>
    </row>
    <row r="174" spans="1:3">
      <c r="A174" t="s">
        <v>19</v>
      </c>
      <c r="B174">
        <v>7</v>
      </c>
      <c r="C174">
        <v>0</v>
      </c>
    </row>
    <row r="175" spans="1:3">
      <c r="A175" t="s">
        <v>20</v>
      </c>
      <c r="B175">
        <v>7</v>
      </c>
      <c r="C175">
        <v>14.576403908000012</v>
      </c>
    </row>
    <row r="176" spans="1:3">
      <c r="A176" t="s">
        <v>21</v>
      </c>
      <c r="B176">
        <v>7</v>
      </c>
      <c r="C176">
        <v>0</v>
      </c>
    </row>
    <row r="177" spans="1:3">
      <c r="A177" t="s">
        <v>126</v>
      </c>
      <c r="B177">
        <v>7</v>
      </c>
      <c r="C177">
        <v>0</v>
      </c>
    </row>
    <row r="178" spans="1:3">
      <c r="A178" t="s">
        <v>22</v>
      </c>
      <c r="B178">
        <v>7</v>
      </c>
      <c r="C178">
        <v>0</v>
      </c>
    </row>
    <row r="179" spans="1:3">
      <c r="A179" t="s">
        <v>28</v>
      </c>
      <c r="B179">
        <v>8</v>
      </c>
      <c r="C179">
        <v>1.5</v>
      </c>
    </row>
    <row r="180" spans="1:3">
      <c r="A180" t="s">
        <v>4</v>
      </c>
      <c r="B180">
        <v>8</v>
      </c>
      <c r="C180">
        <v>1.5</v>
      </c>
    </row>
    <row r="181" spans="1:3">
      <c r="A181" t="s">
        <v>5</v>
      </c>
      <c r="B181">
        <v>8</v>
      </c>
      <c r="C181">
        <v>1.5</v>
      </c>
    </row>
    <row r="182" spans="1:3">
      <c r="A182" t="s">
        <v>29</v>
      </c>
      <c r="B182">
        <v>8</v>
      </c>
      <c r="C182">
        <v>4.020680066959919</v>
      </c>
    </row>
    <row r="183" spans="1:3">
      <c r="A183" t="s">
        <v>6</v>
      </c>
      <c r="B183">
        <v>8</v>
      </c>
      <c r="C183">
        <v>4.020680066959919</v>
      </c>
    </row>
    <row r="184" spans="1:3">
      <c r="A184" t="s">
        <v>7</v>
      </c>
      <c r="B184">
        <v>8</v>
      </c>
      <c r="C184">
        <v>4.020680066959919</v>
      </c>
    </row>
    <row r="185" spans="1:3">
      <c r="A185" t="s">
        <v>8</v>
      </c>
      <c r="B185">
        <v>8</v>
      </c>
      <c r="C185">
        <v>4.020680066959919</v>
      </c>
    </row>
    <row r="186" spans="1:3">
      <c r="A186" t="s">
        <v>30</v>
      </c>
      <c r="B186">
        <v>8</v>
      </c>
      <c r="C186">
        <v>10.829622511919441</v>
      </c>
    </row>
    <row r="187" spans="1:3">
      <c r="A187" t="s">
        <v>9</v>
      </c>
      <c r="B187">
        <v>8</v>
      </c>
      <c r="C187">
        <v>10.829622511919441</v>
      </c>
    </row>
    <row r="188" spans="1:3">
      <c r="A188" t="s">
        <v>10</v>
      </c>
      <c r="B188">
        <v>8</v>
      </c>
      <c r="C188">
        <v>10.829622511919441</v>
      </c>
    </row>
    <row r="189" spans="1:3">
      <c r="A189" t="s">
        <v>11</v>
      </c>
      <c r="B189">
        <v>8</v>
      </c>
      <c r="C189">
        <v>10.829622511919441</v>
      </c>
    </row>
    <row r="190" spans="1:3">
      <c r="A190" t="s">
        <v>12</v>
      </c>
      <c r="B190">
        <v>8</v>
      </c>
      <c r="C190">
        <v>10.829622511919441</v>
      </c>
    </row>
    <row r="191" spans="1:3">
      <c r="A191" t="s">
        <v>31</v>
      </c>
      <c r="B191">
        <v>8</v>
      </c>
      <c r="C191">
        <v>18.100000000000001</v>
      </c>
    </row>
    <row r="192" spans="1:3">
      <c r="A192" t="s">
        <v>32</v>
      </c>
      <c r="B192">
        <v>8</v>
      </c>
      <c r="C192">
        <v>14.576403908000012</v>
      </c>
    </row>
    <row r="193" spans="1:3">
      <c r="A193" t="s">
        <v>13</v>
      </c>
      <c r="B193">
        <v>8</v>
      </c>
      <c r="C193">
        <v>5.0762524510639286</v>
      </c>
    </row>
    <row r="194" spans="1:3">
      <c r="A194" t="s">
        <v>14</v>
      </c>
      <c r="B194">
        <v>8</v>
      </c>
      <c r="C194">
        <v>5.0762524510639286</v>
      </c>
    </row>
    <row r="195" spans="1:3">
      <c r="A195" t="s">
        <v>15</v>
      </c>
      <c r="B195">
        <v>8</v>
      </c>
      <c r="C195">
        <v>1.1716593810022657</v>
      </c>
    </row>
    <row r="196" spans="1:3">
      <c r="A196" t="s">
        <v>16</v>
      </c>
      <c r="B196">
        <v>8</v>
      </c>
      <c r="C196">
        <v>0</v>
      </c>
    </row>
    <row r="197" spans="1:3">
      <c r="A197" t="s">
        <v>17</v>
      </c>
      <c r="B197">
        <v>8</v>
      </c>
      <c r="C197">
        <v>0</v>
      </c>
    </row>
    <row r="198" spans="1:3">
      <c r="A198" t="s">
        <v>18</v>
      </c>
      <c r="B198">
        <v>8</v>
      </c>
      <c r="C198">
        <v>0</v>
      </c>
    </row>
    <row r="199" spans="1:3">
      <c r="A199" t="s">
        <v>19</v>
      </c>
      <c r="B199">
        <v>8</v>
      </c>
      <c r="C199">
        <v>0</v>
      </c>
    </row>
    <row r="200" spans="1:3">
      <c r="A200" t="s">
        <v>20</v>
      </c>
      <c r="B200">
        <v>8</v>
      </c>
      <c r="C200">
        <v>14.576403908000012</v>
      </c>
    </row>
    <row r="201" spans="1:3">
      <c r="A201" t="s">
        <v>21</v>
      </c>
      <c r="B201">
        <v>8</v>
      </c>
      <c r="C201">
        <v>0</v>
      </c>
    </row>
    <row r="202" spans="1:3">
      <c r="A202" t="s">
        <v>126</v>
      </c>
      <c r="B202">
        <v>8</v>
      </c>
      <c r="C202">
        <v>0</v>
      </c>
    </row>
    <row r="203" spans="1:3">
      <c r="A203" t="s">
        <v>22</v>
      </c>
      <c r="B203">
        <v>8</v>
      </c>
      <c r="C203">
        <v>0</v>
      </c>
    </row>
    <row r="204" spans="1:3">
      <c r="A204" t="s">
        <v>23</v>
      </c>
      <c r="B204">
        <v>1</v>
      </c>
      <c r="C204">
        <v>0</v>
      </c>
    </row>
    <row r="205" spans="1:3">
      <c r="A205" t="s">
        <v>23</v>
      </c>
      <c r="B205">
        <v>2</v>
      </c>
      <c r="C205">
        <v>0</v>
      </c>
    </row>
    <row r="206" spans="1:3">
      <c r="A206" t="s">
        <v>23</v>
      </c>
      <c r="B206">
        <v>3</v>
      </c>
      <c r="C206">
        <v>0</v>
      </c>
    </row>
    <row r="207" spans="1:3">
      <c r="A207" t="s">
        <v>23</v>
      </c>
      <c r="B207">
        <v>4</v>
      </c>
      <c r="C207">
        <v>0</v>
      </c>
    </row>
    <row r="208" spans="1:3">
      <c r="A208" t="s">
        <v>23</v>
      </c>
      <c r="B208">
        <v>5</v>
      </c>
      <c r="C208">
        <v>0</v>
      </c>
    </row>
    <row r="209" spans="1:5">
      <c r="A209" t="s">
        <v>23</v>
      </c>
      <c r="B209">
        <v>6</v>
      </c>
      <c r="C209">
        <v>0</v>
      </c>
    </row>
    <row r="210" spans="1:5">
      <c r="A210" t="s">
        <v>23</v>
      </c>
      <c r="B210">
        <v>7</v>
      </c>
      <c r="C210">
        <v>0</v>
      </c>
    </row>
    <row r="211" spans="1:5">
      <c r="A211" t="s">
        <v>23</v>
      </c>
      <c r="B211">
        <v>8</v>
      </c>
      <c r="C211">
        <v>0</v>
      </c>
    </row>
    <row r="212" spans="1:5">
      <c r="A212" t="s">
        <v>127</v>
      </c>
      <c r="B212">
        <v>1</v>
      </c>
      <c r="C212">
        <v>0</v>
      </c>
    </row>
    <row r="213" spans="1:5">
      <c r="A213" t="s">
        <v>127</v>
      </c>
      <c r="B213">
        <v>2</v>
      </c>
      <c r="C213">
        <v>0</v>
      </c>
    </row>
    <row r="214" spans="1:5">
      <c r="A214" t="s">
        <v>127</v>
      </c>
      <c r="B214">
        <v>3</v>
      </c>
      <c r="C214">
        <v>0</v>
      </c>
    </row>
    <row r="215" spans="1:5">
      <c r="A215" s="24" t="s">
        <v>127</v>
      </c>
      <c r="B215" s="24">
        <v>4</v>
      </c>
      <c r="C215" s="24">
        <v>0</v>
      </c>
      <c r="D215" s="24"/>
      <c r="E215" s="24"/>
    </row>
    <row r="216" spans="1:5">
      <c r="A216" s="24" t="s">
        <v>127</v>
      </c>
      <c r="B216" s="24">
        <v>5</v>
      </c>
      <c r="C216" s="24">
        <v>0</v>
      </c>
      <c r="D216" s="24"/>
      <c r="E216" s="24"/>
    </row>
    <row r="217" spans="1:5">
      <c r="A217" s="24" t="s">
        <v>127</v>
      </c>
      <c r="B217" s="24">
        <v>6</v>
      </c>
      <c r="C217" s="24">
        <v>0</v>
      </c>
      <c r="D217" s="24"/>
      <c r="E217" s="24"/>
    </row>
    <row r="218" spans="1:5">
      <c r="A218" s="24" t="s">
        <v>127</v>
      </c>
      <c r="B218" s="24">
        <v>7</v>
      </c>
      <c r="C218" s="24">
        <v>0</v>
      </c>
      <c r="D218" s="24"/>
      <c r="E218" s="24"/>
    </row>
    <row r="219" spans="1:5">
      <c r="A219" s="24" t="s">
        <v>127</v>
      </c>
      <c r="B219" s="24">
        <v>8</v>
      </c>
      <c r="C219" s="24">
        <v>0</v>
      </c>
      <c r="D219" s="24"/>
      <c r="E219" s="24"/>
    </row>
    <row r="220" spans="1:5">
      <c r="A220" s="24" t="s">
        <v>154</v>
      </c>
      <c r="B220" s="24">
        <v>1</v>
      </c>
      <c r="C220" s="24">
        <v>2.3852185361603966</v>
      </c>
      <c r="D220" s="24"/>
      <c r="E220" s="24"/>
    </row>
    <row r="221" spans="1:5">
      <c r="A221" s="24" t="s">
        <v>154</v>
      </c>
      <c r="B221" s="24">
        <v>2</v>
      </c>
      <c r="C221" s="24">
        <v>2.8501025506971391</v>
      </c>
      <c r="D221" s="24"/>
      <c r="E221" s="24"/>
    </row>
    <row r="222" spans="1:5">
      <c r="A222" s="24" t="s">
        <v>154</v>
      </c>
      <c r="B222" s="24">
        <v>3</v>
      </c>
      <c r="C222" s="24">
        <v>3.420491466266518</v>
      </c>
      <c r="D222" s="24"/>
      <c r="E222" s="24"/>
    </row>
    <row r="223" spans="1:5">
      <c r="A223" s="24" t="s">
        <v>154</v>
      </c>
      <c r="B223" s="24">
        <v>4</v>
      </c>
      <c r="C223" s="24">
        <v>3.6219155298293901</v>
      </c>
      <c r="D223" s="24"/>
      <c r="E223" s="24"/>
    </row>
    <row r="224" spans="1:5">
      <c r="A224" s="24" t="s">
        <v>154</v>
      </c>
      <c r="B224" s="24">
        <v>5</v>
      </c>
      <c r="C224" s="24">
        <v>3.7751822579238752</v>
      </c>
      <c r="D224" s="24"/>
      <c r="E224" s="24"/>
    </row>
    <row r="225" spans="1:5">
      <c r="A225" s="24" t="s">
        <v>154</v>
      </c>
      <c r="B225" s="24">
        <v>6</v>
      </c>
      <c r="C225" s="24">
        <v>3.9116825229286527</v>
      </c>
      <c r="D225" s="24"/>
      <c r="E225" s="24"/>
    </row>
    <row r="226" spans="1:5">
      <c r="A226" s="24" t="s">
        <v>154</v>
      </c>
      <c r="B226" s="24">
        <v>7</v>
      </c>
      <c r="C226" s="24">
        <v>4.020680066959919</v>
      </c>
      <c r="D226" s="24"/>
      <c r="E226" s="24"/>
    </row>
    <row r="227" spans="1:5">
      <c r="A227" s="24" t="s">
        <v>154</v>
      </c>
      <c r="B227" s="24">
        <v>8</v>
      </c>
      <c r="C227" s="24">
        <v>4.020680066959919</v>
      </c>
      <c r="D227" s="24"/>
      <c r="E227" s="24"/>
    </row>
    <row r="228" spans="1:5">
      <c r="A228" s="24" t="s">
        <v>155</v>
      </c>
      <c r="B228" s="24">
        <v>1</v>
      </c>
      <c r="C228" s="24">
        <v>2.3852185361603966</v>
      </c>
      <c r="D228" s="24"/>
      <c r="E228" s="24"/>
    </row>
    <row r="229" spans="1:5">
      <c r="A229" s="24" t="s">
        <v>155</v>
      </c>
      <c r="B229" s="24">
        <v>2</v>
      </c>
      <c r="C229" s="24">
        <v>2.8501025506971391</v>
      </c>
      <c r="D229" s="24"/>
      <c r="E229" s="24"/>
    </row>
    <row r="230" spans="1:5">
      <c r="A230" s="24" t="s">
        <v>155</v>
      </c>
      <c r="B230" s="24">
        <v>3</v>
      </c>
      <c r="C230" s="24">
        <v>3.420491466266518</v>
      </c>
      <c r="D230" s="24"/>
      <c r="E230" s="24"/>
    </row>
    <row r="231" spans="1:5">
      <c r="A231" s="24" t="s">
        <v>155</v>
      </c>
      <c r="B231" s="24">
        <v>4</v>
      </c>
      <c r="C231" s="24">
        <v>3.6219155298293901</v>
      </c>
      <c r="D231" s="24"/>
      <c r="E231" s="24"/>
    </row>
    <row r="232" spans="1:5">
      <c r="A232" s="24" t="s">
        <v>155</v>
      </c>
      <c r="B232" s="24">
        <v>5</v>
      </c>
      <c r="C232" s="24">
        <v>3.7751822579238752</v>
      </c>
      <c r="D232" s="24"/>
      <c r="E232" s="24"/>
    </row>
    <row r="233" spans="1:5">
      <c r="A233" s="24" t="s">
        <v>155</v>
      </c>
      <c r="B233" s="24">
        <v>6</v>
      </c>
      <c r="C233" s="24">
        <v>3.9116825229286527</v>
      </c>
      <c r="D233" s="24"/>
      <c r="E233" s="24"/>
    </row>
    <row r="234" spans="1:5">
      <c r="A234" s="24" t="s">
        <v>155</v>
      </c>
      <c r="B234" s="24">
        <v>7</v>
      </c>
      <c r="C234" s="24">
        <v>4.020680066959919</v>
      </c>
      <c r="D234" s="24"/>
      <c r="E234" s="24"/>
    </row>
    <row r="235" spans="1:5">
      <c r="A235" s="24" t="s">
        <v>155</v>
      </c>
      <c r="B235" s="24">
        <v>8</v>
      </c>
      <c r="C235" s="24">
        <v>4.020680066959919</v>
      </c>
      <c r="D235" s="24"/>
      <c r="E235" s="24"/>
    </row>
    <row r="236" spans="1:5">
      <c r="A236" s="24" t="s">
        <v>156</v>
      </c>
      <c r="B236" s="24">
        <v>1</v>
      </c>
      <c r="C236" s="24">
        <v>2.3852185361603966</v>
      </c>
      <c r="D236" s="24"/>
      <c r="E236" s="24"/>
    </row>
    <row r="237" spans="1:5">
      <c r="A237" s="24" t="s">
        <v>156</v>
      </c>
      <c r="B237" s="24">
        <v>2</v>
      </c>
      <c r="C237" s="24">
        <v>2.8501025506971391</v>
      </c>
      <c r="D237" s="24"/>
      <c r="E237" s="24"/>
    </row>
    <row r="238" spans="1:5">
      <c r="A238" s="24" t="s">
        <v>156</v>
      </c>
      <c r="B238" s="24">
        <v>3</v>
      </c>
      <c r="C238" s="24">
        <v>3.420491466266518</v>
      </c>
      <c r="D238" s="24"/>
      <c r="E238" s="24"/>
    </row>
    <row r="239" spans="1:5">
      <c r="A239" s="24" t="s">
        <v>156</v>
      </c>
      <c r="B239" s="24">
        <v>4</v>
      </c>
      <c r="C239" s="24">
        <v>3.6219155298293901</v>
      </c>
      <c r="D239" s="24"/>
      <c r="E239" s="24"/>
    </row>
    <row r="240" spans="1:5">
      <c r="A240" s="24" t="s">
        <v>156</v>
      </c>
      <c r="B240" s="24">
        <v>5</v>
      </c>
      <c r="C240" s="24">
        <v>3.7751822579238752</v>
      </c>
      <c r="D240" s="24"/>
      <c r="E240" s="24"/>
    </row>
    <row r="241" spans="1:5">
      <c r="A241" s="24" t="s">
        <v>156</v>
      </c>
      <c r="B241" s="24">
        <v>6</v>
      </c>
      <c r="C241" s="24">
        <v>3.9116825229286527</v>
      </c>
      <c r="D241" s="24"/>
      <c r="E241" s="24"/>
    </row>
    <row r="242" spans="1:5">
      <c r="A242" s="24" t="s">
        <v>156</v>
      </c>
      <c r="B242" s="24">
        <v>7</v>
      </c>
      <c r="C242" s="24">
        <v>4.020680066959919</v>
      </c>
      <c r="D242" s="24"/>
      <c r="E242" s="24"/>
    </row>
    <row r="243" spans="1:5">
      <c r="A243" s="24" t="s">
        <v>156</v>
      </c>
      <c r="B243" s="24">
        <v>8</v>
      </c>
      <c r="C243" s="24">
        <v>4.020680066959919</v>
      </c>
      <c r="D243" s="24"/>
      <c r="E243" s="24"/>
    </row>
    <row r="244" spans="1:5">
      <c r="A244" s="24" t="s">
        <v>157</v>
      </c>
      <c r="B244" s="24">
        <v>1</v>
      </c>
      <c r="C244" s="24">
        <v>1.4</v>
      </c>
      <c r="D244" s="24"/>
      <c r="E244" s="24"/>
    </row>
    <row r="245" spans="1:5">
      <c r="A245" s="24" t="s">
        <v>157</v>
      </c>
      <c r="B245" s="24">
        <v>2</v>
      </c>
      <c r="C245" s="24">
        <v>1.4</v>
      </c>
      <c r="D245" s="24"/>
      <c r="E245" s="24"/>
    </row>
    <row r="246" spans="1:5">
      <c r="A246" s="24" t="s">
        <v>157</v>
      </c>
      <c r="B246" s="24">
        <v>3</v>
      </c>
      <c r="C246" s="24">
        <v>1.5</v>
      </c>
      <c r="D246" s="24"/>
      <c r="E246" s="24"/>
    </row>
    <row r="247" spans="1:5">
      <c r="A247" s="24" t="s">
        <v>157</v>
      </c>
      <c r="B247" s="24">
        <v>4</v>
      </c>
      <c r="C247" s="24">
        <v>1.5</v>
      </c>
      <c r="D247" s="24"/>
      <c r="E247" s="24"/>
    </row>
    <row r="248" spans="1:5">
      <c r="A248" s="24" t="s">
        <v>157</v>
      </c>
      <c r="B248" s="24">
        <v>5</v>
      </c>
      <c r="C248" s="24">
        <v>1.5</v>
      </c>
      <c r="D248" s="24"/>
      <c r="E248" s="24"/>
    </row>
    <row r="249" spans="1:5">
      <c r="A249" s="24" t="s">
        <v>157</v>
      </c>
      <c r="B249" s="24">
        <v>6</v>
      </c>
      <c r="C249" s="24">
        <v>1.5</v>
      </c>
      <c r="D249" s="24"/>
      <c r="E249" s="24"/>
    </row>
    <row r="250" spans="1:5">
      <c r="A250" s="24" t="s">
        <v>157</v>
      </c>
      <c r="B250" s="24">
        <v>7</v>
      </c>
      <c r="C250" s="24">
        <v>1.5</v>
      </c>
      <c r="D250" s="24"/>
      <c r="E250" s="24"/>
    </row>
    <row r="251" spans="1:5">
      <c r="A251" s="24" t="s">
        <v>157</v>
      </c>
      <c r="B251" s="24">
        <v>8</v>
      </c>
      <c r="C251" s="24">
        <v>1.5</v>
      </c>
      <c r="D251" s="24"/>
      <c r="E251" s="24"/>
    </row>
    <row r="252" spans="1:5">
      <c r="A252" s="24" t="s">
        <v>158</v>
      </c>
      <c r="B252" s="24">
        <v>1</v>
      </c>
      <c r="C252" s="24">
        <v>1.4</v>
      </c>
      <c r="D252" s="24"/>
      <c r="E252" s="24"/>
    </row>
    <row r="253" spans="1:5">
      <c r="A253" s="24" t="s">
        <v>158</v>
      </c>
      <c r="B253" s="24">
        <v>2</v>
      </c>
      <c r="C253" s="24">
        <v>1.4</v>
      </c>
      <c r="D253" s="24"/>
      <c r="E253" s="24"/>
    </row>
    <row r="254" spans="1:5">
      <c r="A254" s="24" t="s">
        <v>158</v>
      </c>
      <c r="B254" s="24">
        <v>3</v>
      </c>
      <c r="C254" s="24">
        <v>1.5</v>
      </c>
      <c r="D254" s="24"/>
      <c r="E254" s="24"/>
    </row>
    <row r="255" spans="1:5">
      <c r="A255" s="24" t="s">
        <v>158</v>
      </c>
      <c r="B255" s="24">
        <v>4</v>
      </c>
      <c r="C255" s="24">
        <v>1.5</v>
      </c>
      <c r="D255" s="24"/>
      <c r="E255" s="24"/>
    </row>
    <row r="256" spans="1:5">
      <c r="A256" s="24" t="s">
        <v>158</v>
      </c>
      <c r="B256" s="24">
        <v>5</v>
      </c>
      <c r="C256" s="24">
        <v>1.5</v>
      </c>
      <c r="D256" s="24"/>
      <c r="E256" s="24"/>
    </row>
    <row r="257" spans="1:5">
      <c r="A257" s="24" t="s">
        <v>158</v>
      </c>
      <c r="B257" s="24">
        <v>6</v>
      </c>
      <c r="C257" s="24">
        <v>1.5</v>
      </c>
      <c r="D257" s="24"/>
      <c r="E257" s="24"/>
    </row>
    <row r="258" spans="1:5">
      <c r="A258" s="24" t="s">
        <v>158</v>
      </c>
      <c r="B258" s="24">
        <v>7</v>
      </c>
      <c r="C258" s="24">
        <v>1.5</v>
      </c>
      <c r="D258" s="24"/>
      <c r="E258" s="24"/>
    </row>
    <row r="259" spans="1:5">
      <c r="A259" s="24" t="s">
        <v>158</v>
      </c>
      <c r="B259" s="24">
        <v>8</v>
      </c>
      <c r="C259" s="24">
        <v>1.5</v>
      </c>
      <c r="D259" s="24"/>
      <c r="E259" s="24"/>
    </row>
    <row r="260" spans="1:5">
      <c r="A260" s="24" t="s">
        <v>159</v>
      </c>
      <c r="B260" s="24">
        <v>1</v>
      </c>
      <c r="C260" s="24">
        <v>1.4</v>
      </c>
      <c r="D260" s="24"/>
      <c r="E260" s="24"/>
    </row>
    <row r="261" spans="1:5">
      <c r="A261" s="24" t="s">
        <v>159</v>
      </c>
      <c r="B261" s="24">
        <v>2</v>
      </c>
      <c r="C261" s="24">
        <v>1.4</v>
      </c>
      <c r="D261" s="24"/>
      <c r="E261" s="24"/>
    </row>
    <row r="262" spans="1:5">
      <c r="A262" s="24" t="s">
        <v>159</v>
      </c>
      <c r="B262" s="24">
        <v>3</v>
      </c>
      <c r="C262" s="24">
        <v>1.5</v>
      </c>
      <c r="D262" s="24"/>
      <c r="E262" s="24"/>
    </row>
    <row r="263" spans="1:5">
      <c r="A263" s="24" t="s">
        <v>159</v>
      </c>
      <c r="B263" s="24">
        <v>4</v>
      </c>
      <c r="C263" s="24">
        <v>1.5</v>
      </c>
      <c r="D263" s="24"/>
      <c r="E263" s="24"/>
    </row>
    <row r="264" spans="1:5">
      <c r="A264" s="24" t="s">
        <v>159</v>
      </c>
      <c r="B264" s="24">
        <v>5</v>
      </c>
      <c r="C264" s="24">
        <v>1.5</v>
      </c>
      <c r="D264" s="24"/>
      <c r="E264" s="24"/>
    </row>
    <row r="265" spans="1:5">
      <c r="A265" s="24" t="s">
        <v>159</v>
      </c>
      <c r="B265" s="24">
        <v>6</v>
      </c>
      <c r="C265" s="24">
        <v>1.5</v>
      </c>
      <c r="D265" s="24"/>
      <c r="E265" s="24"/>
    </row>
    <row r="266" spans="1:5">
      <c r="A266" s="24" t="s">
        <v>159</v>
      </c>
      <c r="B266" s="24">
        <v>7</v>
      </c>
      <c r="C266" s="24">
        <v>1.5</v>
      </c>
      <c r="D266" s="24"/>
      <c r="E266" s="24"/>
    </row>
    <row r="267" spans="1:5">
      <c r="A267" s="24" t="s">
        <v>159</v>
      </c>
      <c r="B267" s="24">
        <v>8</v>
      </c>
      <c r="C267" s="24">
        <v>1.5</v>
      </c>
      <c r="D267" s="24"/>
      <c r="E267" s="24"/>
    </row>
    <row r="268" spans="1:5">
      <c r="A268" s="24" t="s">
        <v>160</v>
      </c>
      <c r="B268" s="24">
        <v>1</v>
      </c>
      <c r="C268" s="24">
        <v>8.0455904252016524</v>
      </c>
      <c r="D268" s="24"/>
      <c r="E268" s="24"/>
    </row>
    <row r="269" spans="1:5">
      <c r="A269" s="24" t="s">
        <v>160</v>
      </c>
      <c r="B269" s="24">
        <v>2</v>
      </c>
      <c r="C269" s="24">
        <v>8.7045482099218034</v>
      </c>
      <c r="D269" s="24"/>
      <c r="E269" s="24"/>
    </row>
    <row r="270" spans="1:5">
      <c r="A270" s="24" t="s">
        <v>160</v>
      </c>
      <c r="B270" s="24">
        <v>3</v>
      </c>
      <c r="C270" s="24">
        <v>9.4661940765841024</v>
      </c>
      <c r="D270" s="24"/>
      <c r="E270" s="24"/>
    </row>
    <row r="271" spans="1:5">
      <c r="A271" s="24" t="s">
        <v>160</v>
      </c>
      <c r="B271" s="24">
        <v>4</v>
      </c>
      <c r="C271" s="24">
        <v>10.110006791865812</v>
      </c>
      <c r="D271" s="24"/>
      <c r="E271" s="24"/>
    </row>
    <row r="272" spans="1:5">
      <c r="A272" s="24" t="s">
        <v>160</v>
      </c>
      <c r="B272" s="24">
        <v>5</v>
      </c>
      <c r="C272" s="24">
        <v>10.450929406186267</v>
      </c>
      <c r="D272" s="24"/>
      <c r="E272" s="24"/>
    </row>
    <row r="273" spans="1:5">
      <c r="A273" s="24" t="s">
        <v>160</v>
      </c>
      <c r="B273" s="24">
        <v>6</v>
      </c>
      <c r="C273" s="24">
        <v>10.665160348292561</v>
      </c>
      <c r="D273" s="24"/>
      <c r="E273" s="24"/>
    </row>
    <row r="274" spans="1:5">
      <c r="A274" s="24" t="s">
        <v>160</v>
      </c>
      <c r="B274" s="24">
        <v>7</v>
      </c>
      <c r="C274" s="24">
        <v>10.829622511919441</v>
      </c>
      <c r="D274" s="24"/>
      <c r="E274" s="24"/>
    </row>
    <row r="275" spans="1:5">
      <c r="A275" s="24" t="s">
        <v>160</v>
      </c>
      <c r="B275" s="24">
        <v>8</v>
      </c>
      <c r="C275" s="24">
        <v>10.829622511919441</v>
      </c>
      <c r="D275" s="24"/>
      <c r="E275" s="24"/>
    </row>
    <row r="276" spans="1:5">
      <c r="A276" s="24" t="s">
        <v>162</v>
      </c>
      <c r="B276" s="24">
        <v>1</v>
      </c>
      <c r="C276" s="24">
        <v>2.3852185361603966</v>
      </c>
      <c r="D276" s="24"/>
      <c r="E276" s="24"/>
    </row>
    <row r="277" spans="1:5">
      <c r="A277" s="24" t="s">
        <v>162</v>
      </c>
      <c r="B277" s="24">
        <v>2</v>
      </c>
      <c r="C277" s="24">
        <v>2.8501025506971391</v>
      </c>
      <c r="D277" s="24"/>
      <c r="E277" s="24"/>
    </row>
    <row r="278" spans="1:5">
      <c r="A278" s="24" t="s">
        <v>162</v>
      </c>
      <c r="B278" s="24">
        <v>3</v>
      </c>
      <c r="C278" s="24">
        <v>3.420491466266518</v>
      </c>
      <c r="D278" s="24"/>
      <c r="E278" s="24"/>
    </row>
    <row r="279" spans="1:5">
      <c r="A279" s="24" t="s">
        <v>162</v>
      </c>
      <c r="B279" s="24">
        <v>4</v>
      </c>
      <c r="C279" s="24">
        <v>3.6219155298293901</v>
      </c>
      <c r="D279" s="24"/>
      <c r="E279" s="24"/>
    </row>
    <row r="280" spans="1:5">
      <c r="A280" s="24" t="s">
        <v>162</v>
      </c>
      <c r="B280" s="24">
        <v>5</v>
      </c>
      <c r="C280" s="24">
        <v>3.7751822579238752</v>
      </c>
      <c r="D280" s="24"/>
      <c r="E280" s="24"/>
    </row>
    <row r="281" spans="1:5">
      <c r="A281" s="24" t="s">
        <v>162</v>
      </c>
      <c r="B281" s="24">
        <v>6</v>
      </c>
      <c r="C281" s="24">
        <v>3.9116825229286527</v>
      </c>
      <c r="D281" s="24"/>
      <c r="E281" s="24"/>
    </row>
    <row r="282" spans="1:5">
      <c r="A282" s="24" t="s">
        <v>162</v>
      </c>
      <c r="B282" s="24">
        <v>7</v>
      </c>
      <c r="C282" s="24">
        <v>4.020680066959919</v>
      </c>
      <c r="D282" s="24"/>
      <c r="E282" s="24"/>
    </row>
    <row r="283" spans="1:5">
      <c r="A283" s="24" t="s">
        <v>162</v>
      </c>
      <c r="B283" s="24">
        <v>8</v>
      </c>
      <c r="C283" s="24">
        <v>4.020680066959919</v>
      </c>
      <c r="D283" s="24"/>
      <c r="E283" s="24"/>
    </row>
    <row r="284" spans="1:5">
      <c r="A284" s="24" t="s">
        <v>161</v>
      </c>
      <c r="B284" s="24">
        <v>1</v>
      </c>
      <c r="C284" s="24">
        <v>1.4</v>
      </c>
      <c r="D284" s="24"/>
      <c r="E284" s="24"/>
    </row>
    <row r="285" spans="1:5">
      <c r="A285" s="24" t="s">
        <v>161</v>
      </c>
      <c r="B285" s="24">
        <v>2</v>
      </c>
      <c r="C285" s="24">
        <v>1.4</v>
      </c>
      <c r="D285" s="24"/>
      <c r="E285" s="24"/>
    </row>
    <row r="286" spans="1:5">
      <c r="A286" s="24" t="s">
        <v>161</v>
      </c>
      <c r="B286" s="24">
        <v>3</v>
      </c>
      <c r="C286" s="24">
        <v>1.5</v>
      </c>
      <c r="D286" s="24"/>
      <c r="E286" s="24"/>
    </row>
    <row r="287" spans="1:5">
      <c r="A287" s="24" t="s">
        <v>161</v>
      </c>
      <c r="B287" s="24">
        <v>4</v>
      </c>
      <c r="C287" s="24">
        <v>1.5</v>
      </c>
      <c r="D287" s="24"/>
      <c r="E287" s="24"/>
    </row>
    <row r="288" spans="1:5">
      <c r="A288" s="24" t="s">
        <v>161</v>
      </c>
      <c r="B288" s="24">
        <v>5</v>
      </c>
      <c r="C288" s="24">
        <v>1.5</v>
      </c>
      <c r="D288" s="24"/>
      <c r="E288" s="24"/>
    </row>
    <row r="289" spans="1:5">
      <c r="A289" s="24" t="s">
        <v>161</v>
      </c>
      <c r="B289" s="24">
        <v>6</v>
      </c>
      <c r="C289" s="24">
        <v>1.5</v>
      </c>
      <c r="D289" s="24"/>
      <c r="E289" s="24"/>
    </row>
    <row r="290" spans="1:5">
      <c r="A290" s="24" t="s">
        <v>161</v>
      </c>
      <c r="B290" s="24">
        <v>7</v>
      </c>
      <c r="C290" s="24">
        <v>1.5</v>
      </c>
      <c r="D290" s="24"/>
      <c r="E290" s="24"/>
    </row>
    <row r="291" spans="1:5">
      <c r="A291" s="24" t="s">
        <v>161</v>
      </c>
      <c r="B291" s="24">
        <v>8</v>
      </c>
      <c r="C291" s="24">
        <v>1.5</v>
      </c>
      <c r="D291" s="24"/>
      <c r="E291" s="24"/>
    </row>
    <row r="292" spans="1:5">
      <c r="A292" s="24"/>
      <c r="B292" s="24"/>
      <c r="C292" s="24"/>
      <c r="D292" s="24"/>
      <c r="E292" s="24"/>
    </row>
    <row r="293" spans="1:5">
      <c r="A293" s="24"/>
      <c r="B293" s="24"/>
      <c r="C293" s="24"/>
      <c r="D293" s="24"/>
      <c r="E293" s="24"/>
    </row>
  </sheetData>
  <autoFilter ref="A1:C275" xr:uid="{6B1F8AA4-01CB-49E0-A151-D37F60E106F4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7637-40B8-4C85-8CCA-D48BD2E78F57}">
  <dimension ref="A1:B11"/>
  <sheetViews>
    <sheetView workbookViewId="0">
      <selection activeCell="N12" sqref="N12"/>
    </sheetView>
  </sheetViews>
  <sheetFormatPr defaultColWidth="10.7109375" defaultRowHeight="15"/>
  <cols>
    <col min="1" max="1" width="9.5703125" bestFit="1" customWidth="1"/>
    <col min="2" max="2" width="23.28515625" bestFit="1" customWidth="1"/>
    <col min="14" max="14" width="18" customWidth="1"/>
  </cols>
  <sheetData>
    <row r="1" spans="1:2">
      <c r="A1" t="s">
        <v>202</v>
      </c>
    </row>
    <row r="2" spans="1:2">
      <c r="A2" t="s">
        <v>36</v>
      </c>
    </row>
    <row r="3" spans="1:2">
      <c r="A3" t="s">
        <v>2</v>
      </c>
      <c r="B3" t="s">
        <v>37</v>
      </c>
    </row>
    <row r="4" spans="1:2">
      <c r="A4">
        <v>1</v>
      </c>
      <c r="B4">
        <v>4.18</v>
      </c>
    </row>
    <row r="5" spans="1:2">
      <c r="A5">
        <v>2</v>
      </c>
      <c r="B5">
        <v>4.18</v>
      </c>
    </row>
    <row r="6" spans="1:2">
      <c r="A6">
        <v>3</v>
      </c>
      <c r="B6">
        <v>4.18</v>
      </c>
    </row>
    <row r="7" spans="1:2">
      <c r="A7">
        <v>4</v>
      </c>
      <c r="B7">
        <v>4.18</v>
      </c>
    </row>
    <row r="8" spans="1:2">
      <c r="A8">
        <v>5</v>
      </c>
      <c r="B8">
        <v>4.18</v>
      </c>
    </row>
    <row r="9" spans="1:2">
      <c r="A9">
        <v>6</v>
      </c>
      <c r="B9">
        <v>4.18</v>
      </c>
    </row>
    <row r="10" spans="1:2">
      <c r="A10">
        <v>7</v>
      </c>
      <c r="B10">
        <v>4.18</v>
      </c>
    </row>
    <row r="11" spans="1:2">
      <c r="A11">
        <v>8</v>
      </c>
      <c r="B11">
        <v>4.18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EB00D-6958-4463-84DB-BA9095D2D9BC}">
  <dimension ref="A1:P276"/>
  <sheetViews>
    <sheetView tabSelected="1" workbookViewId="0">
      <selection activeCell="K270" sqref="K270"/>
    </sheetView>
  </sheetViews>
  <sheetFormatPr defaultColWidth="10.7109375" defaultRowHeight="15"/>
  <cols>
    <col min="1" max="1" width="26.28515625" customWidth="1"/>
    <col min="2" max="2" width="6.7109375" bestFit="1" customWidth="1"/>
    <col min="3" max="3" width="16" bestFit="1" customWidth="1"/>
    <col min="4" max="4" width="18.7109375" customWidth="1"/>
    <col min="5" max="5" width="14.5703125" customWidth="1"/>
    <col min="6" max="6" width="17.5703125" customWidth="1"/>
  </cols>
  <sheetData>
    <row r="1" spans="1:6">
      <c r="A1" t="s">
        <v>38</v>
      </c>
    </row>
    <row r="2" spans="1:6">
      <c r="A2" t="s">
        <v>202</v>
      </c>
    </row>
    <row r="3" spans="1:6" ht="30">
      <c r="A3" t="s">
        <v>1</v>
      </c>
      <c r="B3" s="1" t="s">
        <v>2</v>
      </c>
      <c r="C3" t="s">
        <v>39</v>
      </c>
    </row>
    <row r="4" spans="1:6">
      <c r="A4" t="s">
        <v>20</v>
      </c>
      <c r="B4">
        <v>1</v>
      </c>
      <c r="C4">
        <v>0.35</v>
      </c>
      <c r="E4" s="74"/>
      <c r="F4" t="s">
        <v>204</v>
      </c>
    </row>
    <row r="5" spans="1:6">
      <c r="A5" t="s">
        <v>20</v>
      </c>
      <c r="B5">
        <v>2</v>
      </c>
      <c r="C5">
        <v>0.37</v>
      </c>
    </row>
    <row r="6" spans="1:6">
      <c r="A6" t="s">
        <v>20</v>
      </c>
      <c r="B6">
        <v>3</v>
      </c>
      <c r="C6">
        <v>0.39</v>
      </c>
    </row>
    <row r="7" spans="1:6">
      <c r="A7" t="s">
        <v>20</v>
      </c>
      <c r="B7">
        <v>4</v>
      </c>
      <c r="C7">
        <v>0.39500000000000002</v>
      </c>
    </row>
    <row r="8" spans="1:6">
      <c r="A8" t="s">
        <v>20</v>
      </c>
      <c r="B8">
        <v>5</v>
      </c>
      <c r="C8">
        <v>0.4</v>
      </c>
    </row>
    <row r="9" spans="1:6">
      <c r="A9" t="s">
        <v>20</v>
      </c>
      <c r="B9">
        <v>6</v>
      </c>
      <c r="C9">
        <v>0.4</v>
      </c>
    </row>
    <row r="10" spans="1:6">
      <c r="A10" t="s">
        <v>20</v>
      </c>
      <c r="B10">
        <v>7</v>
      </c>
      <c r="C10">
        <v>0.4</v>
      </c>
    </row>
    <row r="11" spans="1:6">
      <c r="A11" t="s">
        <v>20</v>
      </c>
      <c r="B11">
        <v>8</v>
      </c>
      <c r="C11">
        <v>0.4</v>
      </c>
    </row>
    <row r="12" spans="1:6">
      <c r="A12" t="s">
        <v>13</v>
      </c>
      <c r="B12">
        <v>1</v>
      </c>
      <c r="C12">
        <v>0.45</v>
      </c>
    </row>
    <row r="13" spans="1:6">
      <c r="A13" t="s">
        <v>13</v>
      </c>
      <c r="B13">
        <v>2</v>
      </c>
      <c r="C13">
        <v>0.45500000000000002</v>
      </c>
    </row>
    <row r="14" spans="1:6">
      <c r="A14" t="s">
        <v>13</v>
      </c>
      <c r="B14">
        <v>3</v>
      </c>
      <c r="C14">
        <v>0.46</v>
      </c>
    </row>
    <row r="15" spans="1:6">
      <c r="A15" t="s">
        <v>13</v>
      </c>
      <c r="B15">
        <v>4</v>
      </c>
      <c r="C15">
        <v>0.46500000000000002</v>
      </c>
    </row>
    <row r="16" spans="1:6">
      <c r="A16" t="s">
        <v>13</v>
      </c>
      <c r="B16">
        <v>5</v>
      </c>
      <c r="C16">
        <v>0.47</v>
      </c>
    </row>
    <row r="17" spans="1:3">
      <c r="A17" t="s">
        <v>13</v>
      </c>
      <c r="B17">
        <v>6</v>
      </c>
      <c r="C17">
        <v>0.47499999999999998</v>
      </c>
    </row>
    <row r="18" spans="1:3">
      <c r="A18" t="s">
        <v>13</v>
      </c>
      <c r="B18">
        <v>7</v>
      </c>
      <c r="C18">
        <v>0.48</v>
      </c>
    </row>
    <row r="19" spans="1:3">
      <c r="A19" t="s">
        <v>13</v>
      </c>
      <c r="B19">
        <v>8</v>
      </c>
      <c r="C19">
        <v>0.48499999999999999</v>
      </c>
    </row>
    <row r="20" spans="1:3">
      <c r="A20" t="s">
        <v>14</v>
      </c>
      <c r="B20">
        <v>1</v>
      </c>
      <c r="C20">
        <v>0.38500000000000001</v>
      </c>
    </row>
    <row r="21" spans="1:3">
      <c r="A21" t="s">
        <v>14</v>
      </c>
      <c r="B21">
        <v>2</v>
      </c>
      <c r="C21">
        <v>0.38500000000000001</v>
      </c>
    </row>
    <row r="22" spans="1:3">
      <c r="A22" t="s">
        <v>14</v>
      </c>
      <c r="B22">
        <v>3</v>
      </c>
      <c r="C22">
        <v>0.38500000000000001</v>
      </c>
    </row>
    <row r="23" spans="1:3">
      <c r="A23" t="s">
        <v>14</v>
      </c>
      <c r="B23">
        <v>4</v>
      </c>
      <c r="C23">
        <v>0.38500000000000001</v>
      </c>
    </row>
    <row r="24" spans="1:3">
      <c r="A24" t="s">
        <v>14</v>
      </c>
      <c r="B24">
        <v>5</v>
      </c>
      <c r="C24">
        <v>0.39500000000000002</v>
      </c>
    </row>
    <row r="25" spans="1:3">
      <c r="A25" t="s">
        <v>14</v>
      </c>
      <c r="B25">
        <v>6</v>
      </c>
      <c r="C25">
        <v>0.40500000000000003</v>
      </c>
    </row>
    <row r="26" spans="1:3">
      <c r="A26" t="s">
        <v>14</v>
      </c>
      <c r="B26">
        <v>7</v>
      </c>
      <c r="C26">
        <v>0.41299999999999998</v>
      </c>
    </row>
    <row r="27" spans="1:3">
      <c r="A27" t="s">
        <v>14</v>
      </c>
      <c r="B27">
        <v>8</v>
      </c>
      <c r="C27">
        <v>0.42099999999999999</v>
      </c>
    </row>
    <row r="28" spans="1:3">
      <c r="A28" t="s">
        <v>32</v>
      </c>
      <c r="B28">
        <v>1</v>
      </c>
      <c r="C28">
        <v>0.35</v>
      </c>
    </row>
    <row r="29" spans="1:3">
      <c r="A29" t="s">
        <v>32</v>
      </c>
      <c r="B29">
        <v>2</v>
      </c>
      <c r="C29">
        <v>0.37</v>
      </c>
    </row>
    <row r="30" spans="1:3">
      <c r="A30" t="s">
        <v>32</v>
      </c>
      <c r="B30">
        <v>3</v>
      </c>
      <c r="C30">
        <v>0.39</v>
      </c>
    </row>
    <row r="31" spans="1:3">
      <c r="A31" t="s">
        <v>32</v>
      </c>
      <c r="B31">
        <v>4</v>
      </c>
      <c r="C31">
        <v>0.39500000000000002</v>
      </c>
    </row>
    <row r="32" spans="1:3">
      <c r="A32" t="s">
        <v>32</v>
      </c>
      <c r="B32">
        <v>5</v>
      </c>
      <c r="C32">
        <v>0.4</v>
      </c>
    </row>
    <row r="33" spans="1:3">
      <c r="A33" t="s">
        <v>32</v>
      </c>
      <c r="B33">
        <v>6</v>
      </c>
      <c r="C33">
        <v>0.4</v>
      </c>
    </row>
    <row r="34" spans="1:3">
      <c r="A34" t="s">
        <v>32</v>
      </c>
      <c r="B34">
        <v>7</v>
      </c>
      <c r="C34">
        <v>0.4</v>
      </c>
    </row>
    <row r="35" spans="1:3">
      <c r="A35" t="s">
        <v>32</v>
      </c>
      <c r="B35">
        <v>8</v>
      </c>
      <c r="C35">
        <v>0.4</v>
      </c>
    </row>
    <row r="36" spans="1:3">
      <c r="A36" t="s">
        <v>6</v>
      </c>
      <c r="B36">
        <v>1</v>
      </c>
      <c r="C36">
        <v>0.38</v>
      </c>
    </row>
    <row r="37" spans="1:3">
      <c r="A37" t="s">
        <v>6</v>
      </c>
      <c r="B37">
        <v>2</v>
      </c>
      <c r="C37">
        <v>0.4</v>
      </c>
    </row>
    <row r="38" spans="1:3">
      <c r="A38" t="s">
        <v>6</v>
      </c>
      <c r="B38">
        <v>3</v>
      </c>
      <c r="C38">
        <v>0.42</v>
      </c>
    </row>
    <row r="39" spans="1:3">
      <c r="A39" t="s">
        <v>6</v>
      </c>
      <c r="B39">
        <v>4</v>
      </c>
      <c r="C39">
        <v>0.42499999999999999</v>
      </c>
    </row>
    <row r="40" spans="1:3">
      <c r="A40" t="s">
        <v>6</v>
      </c>
      <c r="B40">
        <v>5</v>
      </c>
      <c r="C40">
        <v>0.43</v>
      </c>
    </row>
    <row r="41" spans="1:3">
      <c r="A41" t="s">
        <v>6</v>
      </c>
      <c r="B41">
        <v>6</v>
      </c>
      <c r="C41">
        <v>0.43</v>
      </c>
    </row>
    <row r="42" spans="1:3">
      <c r="A42" t="s">
        <v>6</v>
      </c>
      <c r="B42">
        <v>7</v>
      </c>
      <c r="C42">
        <v>0.43</v>
      </c>
    </row>
    <row r="43" spans="1:3">
      <c r="A43" t="s">
        <v>6</v>
      </c>
      <c r="B43">
        <v>8</v>
      </c>
      <c r="C43">
        <v>0.43</v>
      </c>
    </row>
    <row r="44" spans="1:3">
      <c r="A44" t="s">
        <v>8</v>
      </c>
      <c r="B44">
        <v>1</v>
      </c>
      <c r="C44">
        <v>0.37</v>
      </c>
    </row>
    <row r="45" spans="1:3">
      <c r="A45" t="s">
        <v>8</v>
      </c>
      <c r="B45">
        <v>2</v>
      </c>
      <c r="C45">
        <v>0.38</v>
      </c>
    </row>
    <row r="46" spans="1:3">
      <c r="A46" t="s">
        <v>8</v>
      </c>
      <c r="B46">
        <v>3</v>
      </c>
      <c r="C46">
        <v>0.39</v>
      </c>
    </row>
    <row r="47" spans="1:3">
      <c r="A47" t="s">
        <v>8</v>
      </c>
      <c r="B47">
        <v>4</v>
      </c>
      <c r="C47">
        <v>0.39500000000000002</v>
      </c>
    </row>
    <row r="48" spans="1:3">
      <c r="A48" t="s">
        <v>8</v>
      </c>
      <c r="B48">
        <v>5</v>
      </c>
      <c r="C48">
        <v>0.4</v>
      </c>
    </row>
    <row r="49" spans="1:3">
      <c r="A49" t="s">
        <v>8</v>
      </c>
      <c r="B49">
        <v>6</v>
      </c>
      <c r="C49">
        <v>0.40500000000000003</v>
      </c>
    </row>
    <row r="50" spans="1:3">
      <c r="A50" t="s">
        <v>8</v>
      </c>
      <c r="B50">
        <v>7</v>
      </c>
      <c r="C50">
        <v>0.41</v>
      </c>
    </row>
    <row r="51" spans="1:3">
      <c r="A51" t="s">
        <v>8</v>
      </c>
      <c r="B51">
        <v>8</v>
      </c>
      <c r="C51">
        <v>0.41</v>
      </c>
    </row>
    <row r="52" spans="1:3">
      <c r="A52" t="s">
        <v>7</v>
      </c>
      <c r="B52">
        <v>1</v>
      </c>
      <c r="C52">
        <v>0.38500000000000001</v>
      </c>
    </row>
    <row r="53" spans="1:3">
      <c r="A53" t="s">
        <v>7</v>
      </c>
      <c r="B53">
        <v>2</v>
      </c>
      <c r="C53">
        <v>0.38500000000000001</v>
      </c>
    </row>
    <row r="54" spans="1:3">
      <c r="A54" t="s">
        <v>7</v>
      </c>
      <c r="B54">
        <v>3</v>
      </c>
      <c r="C54">
        <v>0.38500000000000001</v>
      </c>
    </row>
    <row r="55" spans="1:3">
      <c r="A55" t="s">
        <v>7</v>
      </c>
      <c r="B55">
        <v>4</v>
      </c>
      <c r="C55">
        <v>0.38500000000000001</v>
      </c>
    </row>
    <row r="56" spans="1:3">
      <c r="A56" t="s">
        <v>7</v>
      </c>
      <c r="B56">
        <v>5</v>
      </c>
      <c r="C56">
        <v>0.39500000000000002</v>
      </c>
    </row>
    <row r="57" spans="1:3">
      <c r="A57" t="s">
        <v>7</v>
      </c>
      <c r="B57">
        <v>6</v>
      </c>
      <c r="C57">
        <v>0.40500000000000003</v>
      </c>
    </row>
    <row r="58" spans="1:3">
      <c r="A58" t="s">
        <v>7</v>
      </c>
      <c r="B58">
        <v>7</v>
      </c>
      <c r="C58">
        <v>0.41299999999999998</v>
      </c>
    </row>
    <row r="59" spans="1:3">
      <c r="A59" t="s">
        <v>7</v>
      </c>
      <c r="B59">
        <v>8</v>
      </c>
      <c r="C59">
        <v>0.42099999999999999</v>
      </c>
    </row>
    <row r="60" spans="1:3">
      <c r="A60" t="s">
        <v>29</v>
      </c>
      <c r="B60">
        <v>1</v>
      </c>
      <c r="C60">
        <v>0.38</v>
      </c>
    </row>
    <row r="61" spans="1:3">
      <c r="A61" t="s">
        <v>29</v>
      </c>
      <c r="B61">
        <v>2</v>
      </c>
      <c r="C61">
        <v>0.4</v>
      </c>
    </row>
    <row r="62" spans="1:3">
      <c r="A62" t="s">
        <v>29</v>
      </c>
      <c r="B62">
        <v>3</v>
      </c>
      <c r="C62">
        <v>0.42</v>
      </c>
    </row>
    <row r="63" spans="1:3">
      <c r="A63" t="s">
        <v>29</v>
      </c>
      <c r="B63">
        <v>4</v>
      </c>
      <c r="C63">
        <v>0.42499999999999999</v>
      </c>
    </row>
    <row r="64" spans="1:3">
      <c r="A64" t="s">
        <v>29</v>
      </c>
      <c r="B64">
        <v>5</v>
      </c>
      <c r="C64">
        <v>0.43</v>
      </c>
    </row>
    <row r="65" spans="1:16">
      <c r="A65" t="s">
        <v>29</v>
      </c>
      <c r="B65">
        <v>6</v>
      </c>
      <c r="C65">
        <v>0.43</v>
      </c>
    </row>
    <row r="66" spans="1:16">
      <c r="A66" t="s">
        <v>29</v>
      </c>
      <c r="B66">
        <v>7</v>
      </c>
      <c r="C66">
        <v>0.43</v>
      </c>
    </row>
    <row r="67" spans="1:16">
      <c r="A67" t="s">
        <v>29</v>
      </c>
      <c r="B67">
        <v>8</v>
      </c>
      <c r="C67">
        <v>0.43</v>
      </c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</row>
    <row r="68" spans="1:16">
      <c r="A68" t="s">
        <v>10</v>
      </c>
      <c r="B68">
        <v>1</v>
      </c>
      <c r="C68" s="38">
        <v>0.58250000000000002</v>
      </c>
      <c r="D68" t="s">
        <v>171</v>
      </c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</row>
    <row r="69" spans="1:16">
      <c r="A69" t="s">
        <v>10</v>
      </c>
      <c r="B69">
        <v>2</v>
      </c>
      <c r="C69" s="38">
        <v>0.587609649122807</v>
      </c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</row>
    <row r="70" spans="1:16">
      <c r="A70" t="s">
        <v>10</v>
      </c>
      <c r="B70">
        <v>3</v>
      </c>
      <c r="C70" s="38">
        <v>0.59271929824561409</v>
      </c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</row>
    <row r="71" spans="1:16">
      <c r="A71" t="s">
        <v>10</v>
      </c>
      <c r="B71">
        <v>4</v>
      </c>
      <c r="C71" s="38">
        <v>0.59782894736842107</v>
      </c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</row>
    <row r="72" spans="1:16">
      <c r="A72" t="s">
        <v>10</v>
      </c>
      <c r="B72">
        <v>5</v>
      </c>
      <c r="C72" s="38">
        <v>0.60293859649122816</v>
      </c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</row>
    <row r="73" spans="1:16">
      <c r="A73" t="s">
        <v>10</v>
      </c>
      <c r="B73">
        <v>6</v>
      </c>
      <c r="C73" s="38">
        <v>0.60293859649122816</v>
      </c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</row>
    <row r="74" spans="1:16">
      <c r="A74" t="s">
        <v>10</v>
      </c>
      <c r="B74">
        <v>7</v>
      </c>
      <c r="C74" s="38">
        <v>0.60293859649122816</v>
      </c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</row>
    <row r="75" spans="1:16">
      <c r="A75" t="s">
        <v>10</v>
      </c>
      <c r="B75">
        <v>8</v>
      </c>
      <c r="C75" s="38">
        <v>0.60293859649122816</v>
      </c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</row>
    <row r="76" spans="1:16">
      <c r="A76" t="s">
        <v>12</v>
      </c>
      <c r="B76">
        <v>1</v>
      </c>
      <c r="C76" s="38">
        <v>0.48570000000000002</v>
      </c>
      <c r="D76" t="s">
        <v>171</v>
      </c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</row>
    <row r="77" spans="1:16">
      <c r="A77" t="s">
        <v>12</v>
      </c>
      <c r="B77">
        <v>2</v>
      </c>
      <c r="C77" s="38">
        <v>0.502643023255814</v>
      </c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</row>
    <row r="78" spans="1:16">
      <c r="A78" t="s">
        <v>12</v>
      </c>
      <c r="B78">
        <v>3</v>
      </c>
      <c r="C78" s="38">
        <v>0.51958604651162799</v>
      </c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</row>
    <row r="79" spans="1:16">
      <c r="A79" t="s">
        <v>12</v>
      </c>
      <c r="B79">
        <v>4</v>
      </c>
      <c r="C79" s="38">
        <v>0.53088139534883716</v>
      </c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</row>
    <row r="80" spans="1:16">
      <c r="A80" t="s">
        <v>12</v>
      </c>
      <c r="B80">
        <v>5</v>
      </c>
      <c r="C80" s="38">
        <v>0.54217674418604656</v>
      </c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</row>
    <row r="81" spans="1:16">
      <c r="A81" t="s">
        <v>12</v>
      </c>
      <c r="B81">
        <v>6</v>
      </c>
      <c r="C81" s="38">
        <v>0.54782441860465114</v>
      </c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</row>
    <row r="82" spans="1:16">
      <c r="A82" t="s">
        <v>12</v>
      </c>
      <c r="B82">
        <v>7</v>
      </c>
      <c r="C82" s="38">
        <v>0.55347209302325584</v>
      </c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</row>
    <row r="83" spans="1:16">
      <c r="A83" t="s">
        <v>12</v>
      </c>
      <c r="B83">
        <v>8</v>
      </c>
      <c r="C83" s="38">
        <v>0.55347209302325584</v>
      </c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>
      <c r="A84" t="s">
        <v>11</v>
      </c>
      <c r="B84">
        <v>1</v>
      </c>
      <c r="C84">
        <v>0.52124999999999999</v>
      </c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</row>
    <row r="85" spans="1:16">
      <c r="A85" t="s">
        <v>11</v>
      </c>
      <c r="B85">
        <v>2</v>
      </c>
      <c r="C85">
        <v>0.52124999999999999</v>
      </c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</row>
    <row r="86" spans="1:16">
      <c r="A86" t="s">
        <v>11</v>
      </c>
      <c r="B86">
        <v>3</v>
      </c>
      <c r="C86">
        <v>0.52124999999999999</v>
      </c>
    </row>
    <row r="87" spans="1:16">
      <c r="A87" t="s">
        <v>11</v>
      </c>
      <c r="B87">
        <v>4</v>
      </c>
      <c r="C87">
        <v>0.52124999999999999</v>
      </c>
    </row>
    <row r="88" spans="1:16">
      <c r="A88" t="s">
        <v>11</v>
      </c>
      <c r="B88">
        <v>5</v>
      </c>
      <c r="C88">
        <v>0.53800000000000003</v>
      </c>
    </row>
    <row r="89" spans="1:16">
      <c r="A89" t="s">
        <v>11</v>
      </c>
      <c r="B89">
        <v>6</v>
      </c>
      <c r="C89">
        <v>0.55500000000000005</v>
      </c>
    </row>
    <row r="90" spans="1:16">
      <c r="A90" t="s">
        <v>11</v>
      </c>
      <c r="B90">
        <v>7</v>
      </c>
      <c r="C90">
        <v>0.56899999999999995</v>
      </c>
    </row>
    <row r="91" spans="1:16">
      <c r="A91" t="s">
        <v>11</v>
      </c>
      <c r="B91">
        <v>8</v>
      </c>
      <c r="C91">
        <v>0.58399999999999996</v>
      </c>
    </row>
    <row r="92" spans="1:16">
      <c r="A92" t="s">
        <v>30</v>
      </c>
      <c r="B92">
        <v>1</v>
      </c>
      <c r="C92">
        <v>0.48</v>
      </c>
    </row>
    <row r="93" spans="1:16">
      <c r="A93" t="s">
        <v>30</v>
      </c>
      <c r="B93">
        <v>2</v>
      </c>
      <c r="C93">
        <v>0.48899999999999999</v>
      </c>
    </row>
    <row r="94" spans="1:16">
      <c r="A94" t="s">
        <v>30</v>
      </c>
      <c r="B94">
        <v>3</v>
      </c>
      <c r="C94">
        <v>0.498</v>
      </c>
    </row>
    <row r="95" spans="1:16">
      <c r="A95" t="s">
        <v>30</v>
      </c>
      <c r="B95">
        <v>4</v>
      </c>
      <c r="C95">
        <v>0.50600000000000001</v>
      </c>
    </row>
    <row r="96" spans="1:16">
      <c r="A96" t="s">
        <v>30</v>
      </c>
      <c r="B96">
        <v>5</v>
      </c>
      <c r="C96">
        <v>0.51500000000000001</v>
      </c>
    </row>
    <row r="97" spans="1:3">
      <c r="A97" t="s">
        <v>30</v>
      </c>
      <c r="B97">
        <v>6</v>
      </c>
      <c r="C97">
        <v>0.52400000000000002</v>
      </c>
    </row>
    <row r="98" spans="1:3">
      <c r="A98" t="s">
        <v>30</v>
      </c>
      <c r="B98">
        <v>7</v>
      </c>
      <c r="C98">
        <v>0.53300000000000003</v>
      </c>
    </row>
    <row r="99" spans="1:3">
      <c r="A99" t="s">
        <v>30</v>
      </c>
      <c r="B99">
        <v>8</v>
      </c>
      <c r="C99">
        <v>0.54100000000000004</v>
      </c>
    </row>
    <row r="100" spans="1:3">
      <c r="A100" t="s">
        <v>9</v>
      </c>
      <c r="B100">
        <v>1</v>
      </c>
      <c r="C100">
        <v>0.4</v>
      </c>
    </row>
    <row r="101" spans="1:3">
      <c r="A101" t="s">
        <v>9</v>
      </c>
      <c r="B101">
        <v>2</v>
      </c>
      <c r="C101">
        <v>0.40300000000000002</v>
      </c>
    </row>
    <row r="102" spans="1:3">
      <c r="A102" t="s">
        <v>9</v>
      </c>
      <c r="B102">
        <v>3</v>
      </c>
      <c r="C102">
        <v>0.40500000000000003</v>
      </c>
    </row>
    <row r="103" spans="1:3">
      <c r="A103" t="s">
        <v>9</v>
      </c>
      <c r="B103">
        <v>4</v>
      </c>
      <c r="C103">
        <v>0.40799999999999997</v>
      </c>
    </row>
    <row r="104" spans="1:3">
      <c r="A104" t="s">
        <v>9</v>
      </c>
      <c r="B104">
        <v>5</v>
      </c>
      <c r="C104">
        <v>0.41</v>
      </c>
    </row>
    <row r="105" spans="1:3">
      <c r="A105" t="s">
        <v>9</v>
      </c>
      <c r="B105">
        <v>6</v>
      </c>
      <c r="C105">
        <v>0.41299999999999998</v>
      </c>
    </row>
    <row r="106" spans="1:3">
      <c r="A106" t="s">
        <v>9</v>
      </c>
      <c r="B106">
        <v>7</v>
      </c>
      <c r="C106">
        <v>0.41499999999999998</v>
      </c>
    </row>
    <row r="107" spans="1:3">
      <c r="A107" t="s">
        <v>9</v>
      </c>
      <c r="B107">
        <v>8</v>
      </c>
      <c r="C107">
        <v>0.41799999999999998</v>
      </c>
    </row>
    <row r="108" spans="1:3">
      <c r="A108" t="s">
        <v>17</v>
      </c>
      <c r="B108">
        <v>1</v>
      </c>
      <c r="C108">
        <v>0.1</v>
      </c>
    </row>
    <row r="109" spans="1:3">
      <c r="A109" t="s">
        <v>17</v>
      </c>
      <c r="B109">
        <v>2</v>
      </c>
      <c r="C109">
        <v>0.1</v>
      </c>
    </row>
    <row r="110" spans="1:3">
      <c r="A110" t="s">
        <v>17</v>
      </c>
      <c r="B110">
        <v>3</v>
      </c>
      <c r="C110">
        <v>0.1</v>
      </c>
    </row>
    <row r="111" spans="1:3">
      <c r="A111" t="s">
        <v>17</v>
      </c>
      <c r="B111">
        <v>4</v>
      </c>
      <c r="C111">
        <v>0.1</v>
      </c>
    </row>
    <row r="112" spans="1:3">
      <c r="A112" t="s">
        <v>17</v>
      </c>
      <c r="B112">
        <v>5</v>
      </c>
      <c r="C112">
        <v>0.1</v>
      </c>
    </row>
    <row r="113" spans="1:3">
      <c r="A113" t="s">
        <v>17</v>
      </c>
      <c r="B113">
        <v>6</v>
      </c>
      <c r="C113">
        <v>0.1</v>
      </c>
    </row>
    <row r="114" spans="1:3">
      <c r="A114" t="s">
        <v>17</v>
      </c>
      <c r="B114">
        <v>7</v>
      </c>
      <c r="C114">
        <v>0.1</v>
      </c>
    </row>
    <row r="115" spans="1:3">
      <c r="A115" t="s">
        <v>17</v>
      </c>
      <c r="B115">
        <v>8</v>
      </c>
      <c r="C115">
        <v>0.1</v>
      </c>
    </row>
    <row r="116" spans="1:3">
      <c r="A116" t="s">
        <v>18</v>
      </c>
      <c r="B116">
        <v>1</v>
      </c>
      <c r="C116">
        <v>1</v>
      </c>
    </row>
    <row r="117" spans="1:3">
      <c r="A117" t="s">
        <v>18</v>
      </c>
      <c r="B117">
        <v>2</v>
      </c>
      <c r="C117">
        <v>1</v>
      </c>
    </row>
    <row r="118" spans="1:3">
      <c r="A118" t="s">
        <v>18</v>
      </c>
      <c r="B118">
        <v>3</v>
      </c>
      <c r="C118">
        <v>1</v>
      </c>
    </row>
    <row r="119" spans="1:3">
      <c r="A119" t="s">
        <v>18</v>
      </c>
      <c r="B119">
        <v>4</v>
      </c>
      <c r="C119">
        <v>1</v>
      </c>
    </row>
    <row r="120" spans="1:3">
      <c r="A120" t="s">
        <v>18</v>
      </c>
      <c r="B120">
        <v>5</v>
      </c>
      <c r="C120">
        <v>1</v>
      </c>
    </row>
    <row r="121" spans="1:3">
      <c r="A121" t="s">
        <v>18</v>
      </c>
      <c r="B121">
        <v>6</v>
      </c>
      <c r="C121">
        <v>1</v>
      </c>
    </row>
    <row r="122" spans="1:3">
      <c r="A122" t="s">
        <v>18</v>
      </c>
      <c r="B122">
        <v>7</v>
      </c>
      <c r="C122">
        <v>1</v>
      </c>
    </row>
    <row r="123" spans="1:3">
      <c r="A123" t="s">
        <v>18</v>
      </c>
      <c r="B123">
        <v>8</v>
      </c>
      <c r="C123">
        <v>1</v>
      </c>
    </row>
    <row r="124" spans="1:3">
      <c r="A124" t="s">
        <v>19</v>
      </c>
      <c r="B124">
        <v>1</v>
      </c>
      <c r="C124">
        <v>1</v>
      </c>
    </row>
    <row r="125" spans="1:3">
      <c r="A125" t="s">
        <v>19</v>
      </c>
      <c r="B125">
        <v>2</v>
      </c>
      <c r="C125">
        <v>1</v>
      </c>
    </row>
    <row r="126" spans="1:3">
      <c r="A126" t="s">
        <v>19</v>
      </c>
      <c r="B126">
        <v>3</v>
      </c>
      <c r="C126">
        <v>1</v>
      </c>
    </row>
    <row r="127" spans="1:3">
      <c r="A127" t="s">
        <v>19</v>
      </c>
      <c r="B127">
        <v>4</v>
      </c>
      <c r="C127">
        <v>1</v>
      </c>
    </row>
    <row r="128" spans="1:3">
      <c r="A128" t="s">
        <v>19</v>
      </c>
      <c r="B128">
        <v>5</v>
      </c>
      <c r="C128">
        <v>1</v>
      </c>
    </row>
    <row r="129" spans="1:3">
      <c r="A129" t="s">
        <v>19</v>
      </c>
      <c r="B129">
        <v>6</v>
      </c>
      <c r="C129">
        <v>1</v>
      </c>
    </row>
    <row r="130" spans="1:3">
      <c r="A130" t="s">
        <v>19</v>
      </c>
      <c r="B130">
        <v>7</v>
      </c>
      <c r="C130">
        <v>1</v>
      </c>
    </row>
    <row r="131" spans="1:3">
      <c r="A131" t="s">
        <v>19</v>
      </c>
      <c r="B131">
        <v>8</v>
      </c>
      <c r="C131">
        <v>1</v>
      </c>
    </row>
    <row r="132" spans="1:3">
      <c r="A132" t="s">
        <v>28</v>
      </c>
      <c r="B132">
        <v>1</v>
      </c>
      <c r="C132">
        <v>0.35144176273493399</v>
      </c>
    </row>
    <row r="133" spans="1:3">
      <c r="A133" t="s">
        <v>28</v>
      </c>
      <c r="B133">
        <v>2</v>
      </c>
      <c r="C133">
        <v>0.35355220341866744</v>
      </c>
    </row>
    <row r="134" spans="1:3">
      <c r="A134" t="s">
        <v>28</v>
      </c>
      <c r="B134">
        <v>3</v>
      </c>
      <c r="C134">
        <v>0.35566264410240084</v>
      </c>
    </row>
    <row r="135" spans="1:3">
      <c r="A135" t="s">
        <v>28</v>
      </c>
      <c r="B135">
        <v>4</v>
      </c>
      <c r="C135">
        <v>0.35777308478613423</v>
      </c>
    </row>
    <row r="136" spans="1:3">
      <c r="A136" t="s">
        <v>28</v>
      </c>
      <c r="B136">
        <v>5</v>
      </c>
      <c r="C136">
        <v>0.35988352546986768</v>
      </c>
    </row>
    <row r="137" spans="1:3">
      <c r="A137" t="s">
        <v>28</v>
      </c>
      <c r="B137">
        <v>6</v>
      </c>
      <c r="C137">
        <v>0.36199396615360113</v>
      </c>
    </row>
    <row r="138" spans="1:3">
      <c r="A138" t="s">
        <v>28</v>
      </c>
      <c r="B138">
        <v>7</v>
      </c>
      <c r="C138">
        <v>0.36410440683733453</v>
      </c>
    </row>
    <row r="139" spans="1:3">
      <c r="A139" t="s">
        <v>28</v>
      </c>
      <c r="B139">
        <v>8</v>
      </c>
      <c r="C139">
        <v>0.36621484752106792</v>
      </c>
    </row>
    <row r="140" spans="1:3">
      <c r="A140" t="s">
        <v>4</v>
      </c>
      <c r="B140">
        <v>1</v>
      </c>
      <c r="C140">
        <v>0.37</v>
      </c>
    </row>
    <row r="141" spans="1:3">
      <c r="A141" t="s">
        <v>4</v>
      </c>
      <c r="B141">
        <v>2</v>
      </c>
      <c r="C141">
        <v>0.375</v>
      </c>
    </row>
    <row r="142" spans="1:3">
      <c r="A142" t="s">
        <v>4</v>
      </c>
      <c r="B142">
        <v>3</v>
      </c>
      <c r="C142">
        <v>0.38</v>
      </c>
    </row>
    <row r="143" spans="1:3">
      <c r="A143" t="s">
        <v>4</v>
      </c>
      <c r="B143">
        <v>4</v>
      </c>
      <c r="C143">
        <v>0.38</v>
      </c>
    </row>
    <row r="144" spans="1:3">
      <c r="A144" t="s">
        <v>4</v>
      </c>
      <c r="B144">
        <v>5</v>
      </c>
      <c r="C144">
        <v>0.38</v>
      </c>
    </row>
    <row r="145" spans="1:3">
      <c r="A145" t="s">
        <v>4</v>
      </c>
      <c r="B145">
        <v>6</v>
      </c>
      <c r="C145">
        <v>0.38</v>
      </c>
    </row>
    <row r="146" spans="1:3">
      <c r="A146" t="s">
        <v>4</v>
      </c>
      <c r="B146">
        <v>7</v>
      </c>
      <c r="C146">
        <v>0.38</v>
      </c>
    </row>
    <row r="147" spans="1:3">
      <c r="A147" t="s">
        <v>4</v>
      </c>
      <c r="B147">
        <v>8</v>
      </c>
      <c r="C147">
        <v>0.38</v>
      </c>
    </row>
    <row r="148" spans="1:3">
      <c r="A148" t="s">
        <v>5</v>
      </c>
      <c r="B148">
        <v>1</v>
      </c>
      <c r="C148">
        <v>0.373</v>
      </c>
    </row>
    <row r="149" spans="1:3">
      <c r="A149" t="s">
        <v>5</v>
      </c>
      <c r="B149">
        <v>2</v>
      </c>
      <c r="C149">
        <v>0.373</v>
      </c>
    </row>
    <row r="150" spans="1:3">
      <c r="A150" t="s">
        <v>5</v>
      </c>
      <c r="B150">
        <v>3</v>
      </c>
      <c r="C150">
        <v>0.373</v>
      </c>
    </row>
    <row r="151" spans="1:3">
      <c r="A151" t="s">
        <v>5</v>
      </c>
      <c r="B151">
        <v>4</v>
      </c>
      <c r="C151">
        <v>0.373</v>
      </c>
    </row>
    <row r="152" spans="1:3">
      <c r="A152" t="s">
        <v>5</v>
      </c>
      <c r="B152">
        <v>5</v>
      </c>
      <c r="C152">
        <v>0.38500000000000001</v>
      </c>
    </row>
    <row r="153" spans="1:3">
      <c r="A153" t="s">
        <v>5</v>
      </c>
      <c r="B153">
        <v>6</v>
      </c>
      <c r="C153">
        <v>0.39800000000000002</v>
      </c>
    </row>
    <row r="154" spans="1:3">
      <c r="A154" t="s">
        <v>5</v>
      </c>
      <c r="B154">
        <v>7</v>
      </c>
      <c r="C154">
        <v>0.40799999999999997</v>
      </c>
    </row>
    <row r="155" spans="1:3">
      <c r="A155" t="s">
        <v>5</v>
      </c>
      <c r="B155">
        <v>8</v>
      </c>
      <c r="C155">
        <v>0.41899999999999998</v>
      </c>
    </row>
    <row r="156" spans="1:3">
      <c r="A156" t="s">
        <v>15</v>
      </c>
      <c r="B156">
        <v>1</v>
      </c>
      <c r="C156">
        <v>0.38</v>
      </c>
    </row>
    <row r="157" spans="1:3">
      <c r="A157" t="s">
        <v>15</v>
      </c>
      <c r="B157">
        <v>2</v>
      </c>
      <c r="C157">
        <v>0.38</v>
      </c>
    </row>
    <row r="158" spans="1:3">
      <c r="A158" t="s">
        <v>15</v>
      </c>
      <c r="B158">
        <v>3</v>
      </c>
      <c r="C158">
        <v>0.38</v>
      </c>
    </row>
    <row r="159" spans="1:3">
      <c r="A159" t="s">
        <v>15</v>
      </c>
      <c r="B159">
        <v>4</v>
      </c>
      <c r="C159">
        <v>0.38</v>
      </c>
    </row>
    <row r="160" spans="1:3">
      <c r="A160" t="s">
        <v>15</v>
      </c>
      <c r="B160">
        <v>5</v>
      </c>
      <c r="C160">
        <v>0.38</v>
      </c>
    </row>
    <row r="161" spans="1:3">
      <c r="A161" t="s">
        <v>15</v>
      </c>
      <c r="B161">
        <v>6</v>
      </c>
      <c r="C161">
        <v>0.38</v>
      </c>
    </row>
    <row r="162" spans="1:3">
      <c r="A162" t="s">
        <v>15</v>
      </c>
      <c r="B162">
        <v>7</v>
      </c>
      <c r="C162">
        <v>0.38</v>
      </c>
    </row>
    <row r="163" spans="1:3">
      <c r="A163" t="s">
        <v>15</v>
      </c>
      <c r="B163">
        <v>8</v>
      </c>
      <c r="C163">
        <v>0.38</v>
      </c>
    </row>
    <row r="164" spans="1:3">
      <c r="A164" t="s">
        <v>31</v>
      </c>
      <c r="B164">
        <v>1</v>
      </c>
      <c r="C164">
        <v>0.376</v>
      </c>
    </row>
    <row r="165" spans="1:3">
      <c r="A165" t="s">
        <v>31</v>
      </c>
      <c r="B165">
        <v>2</v>
      </c>
      <c r="C165">
        <v>0.376</v>
      </c>
    </row>
    <row r="166" spans="1:3">
      <c r="A166" t="s">
        <v>31</v>
      </c>
      <c r="B166">
        <v>3</v>
      </c>
      <c r="C166">
        <v>0.376</v>
      </c>
    </row>
    <row r="167" spans="1:3">
      <c r="A167" t="s">
        <v>31</v>
      </c>
      <c r="B167">
        <v>4</v>
      </c>
      <c r="C167">
        <v>0.376</v>
      </c>
    </row>
    <row r="168" spans="1:3">
      <c r="A168" t="s">
        <v>31</v>
      </c>
      <c r="B168">
        <v>5</v>
      </c>
      <c r="C168">
        <v>0.376</v>
      </c>
    </row>
    <row r="169" spans="1:3">
      <c r="A169" t="s">
        <v>31</v>
      </c>
      <c r="B169">
        <v>6</v>
      </c>
      <c r="C169">
        <v>0.376</v>
      </c>
    </row>
    <row r="170" spans="1:3">
      <c r="A170" t="s">
        <v>31</v>
      </c>
      <c r="B170">
        <v>7</v>
      </c>
      <c r="C170">
        <v>0.376</v>
      </c>
    </row>
    <row r="171" spans="1:3">
      <c r="A171" t="s">
        <v>31</v>
      </c>
      <c r="B171">
        <v>8</v>
      </c>
      <c r="C171">
        <v>0.376</v>
      </c>
    </row>
    <row r="172" spans="1:3">
      <c r="A172" t="s">
        <v>22</v>
      </c>
      <c r="B172">
        <v>1</v>
      </c>
      <c r="C172">
        <v>1</v>
      </c>
    </row>
    <row r="173" spans="1:3">
      <c r="A173" t="s">
        <v>22</v>
      </c>
      <c r="B173">
        <v>2</v>
      </c>
      <c r="C173">
        <v>1</v>
      </c>
    </row>
    <row r="174" spans="1:3">
      <c r="A174" t="s">
        <v>22</v>
      </c>
      <c r="B174">
        <v>3</v>
      </c>
      <c r="C174">
        <v>1</v>
      </c>
    </row>
    <row r="175" spans="1:3">
      <c r="A175" t="s">
        <v>22</v>
      </c>
      <c r="B175">
        <v>4</v>
      </c>
      <c r="C175">
        <v>1</v>
      </c>
    </row>
    <row r="176" spans="1:3">
      <c r="A176" t="s">
        <v>22</v>
      </c>
      <c r="B176">
        <v>5</v>
      </c>
      <c r="C176">
        <v>1</v>
      </c>
    </row>
    <row r="177" spans="1:3">
      <c r="A177" t="s">
        <v>22</v>
      </c>
      <c r="B177">
        <v>6</v>
      </c>
      <c r="C177">
        <v>1</v>
      </c>
    </row>
    <row r="178" spans="1:3">
      <c r="A178" t="s">
        <v>22</v>
      </c>
      <c r="B178">
        <v>7</v>
      </c>
      <c r="C178">
        <v>1</v>
      </c>
    </row>
    <row r="179" spans="1:3">
      <c r="A179" t="s">
        <v>22</v>
      </c>
      <c r="B179">
        <v>8</v>
      </c>
      <c r="C179">
        <v>1</v>
      </c>
    </row>
    <row r="180" spans="1:3">
      <c r="A180" t="s">
        <v>16</v>
      </c>
      <c r="B180">
        <v>1</v>
      </c>
      <c r="C180">
        <v>1</v>
      </c>
    </row>
    <row r="181" spans="1:3">
      <c r="A181" t="s">
        <v>16</v>
      </c>
      <c r="B181">
        <v>2</v>
      </c>
      <c r="C181">
        <v>1</v>
      </c>
    </row>
    <row r="182" spans="1:3">
      <c r="A182" t="s">
        <v>16</v>
      </c>
      <c r="B182">
        <v>3</v>
      </c>
      <c r="C182">
        <v>1</v>
      </c>
    </row>
    <row r="183" spans="1:3">
      <c r="A183" t="s">
        <v>16</v>
      </c>
      <c r="B183">
        <v>4</v>
      </c>
      <c r="C183">
        <v>1</v>
      </c>
    </row>
    <row r="184" spans="1:3">
      <c r="A184" t="s">
        <v>16</v>
      </c>
      <c r="B184">
        <v>5</v>
      </c>
      <c r="C184">
        <v>1</v>
      </c>
    </row>
    <row r="185" spans="1:3">
      <c r="A185" t="s">
        <v>16</v>
      </c>
      <c r="B185">
        <v>6</v>
      </c>
      <c r="C185">
        <v>1</v>
      </c>
    </row>
    <row r="186" spans="1:3">
      <c r="A186" t="s">
        <v>16</v>
      </c>
      <c r="B186">
        <v>7</v>
      </c>
      <c r="C186">
        <v>1</v>
      </c>
    </row>
    <row r="187" spans="1:3">
      <c r="A187" t="s">
        <v>16</v>
      </c>
      <c r="B187">
        <v>8</v>
      </c>
      <c r="C187">
        <v>1</v>
      </c>
    </row>
    <row r="188" spans="1:3">
      <c r="A188" t="s">
        <v>126</v>
      </c>
      <c r="B188">
        <v>1</v>
      </c>
      <c r="C188">
        <v>1</v>
      </c>
    </row>
    <row r="189" spans="1:3">
      <c r="A189" t="s">
        <v>126</v>
      </c>
      <c r="B189">
        <v>2</v>
      </c>
      <c r="C189">
        <v>1</v>
      </c>
    </row>
    <row r="190" spans="1:3">
      <c r="A190" t="s">
        <v>126</v>
      </c>
      <c r="B190">
        <v>3</v>
      </c>
      <c r="C190">
        <v>1</v>
      </c>
    </row>
    <row r="191" spans="1:3">
      <c r="A191" t="s">
        <v>126</v>
      </c>
      <c r="B191">
        <v>4</v>
      </c>
      <c r="C191">
        <v>1</v>
      </c>
    </row>
    <row r="192" spans="1:3">
      <c r="A192" t="s">
        <v>126</v>
      </c>
      <c r="B192">
        <v>5</v>
      </c>
      <c r="C192">
        <v>1</v>
      </c>
    </row>
    <row r="193" spans="1:3">
      <c r="A193" t="s">
        <v>126</v>
      </c>
      <c r="B193">
        <v>6</v>
      </c>
      <c r="C193">
        <v>1</v>
      </c>
    </row>
    <row r="194" spans="1:3">
      <c r="A194" t="s">
        <v>126</v>
      </c>
      <c r="B194">
        <v>7</v>
      </c>
      <c r="C194">
        <v>1</v>
      </c>
    </row>
    <row r="195" spans="1:3">
      <c r="A195" t="s">
        <v>126</v>
      </c>
      <c r="B195">
        <v>8</v>
      </c>
      <c r="C195">
        <v>1</v>
      </c>
    </row>
    <row r="196" spans="1:3">
      <c r="A196" t="s">
        <v>21</v>
      </c>
      <c r="B196">
        <v>1</v>
      </c>
      <c r="C196">
        <v>1</v>
      </c>
    </row>
    <row r="197" spans="1:3">
      <c r="A197" t="s">
        <v>21</v>
      </c>
      <c r="B197">
        <v>2</v>
      </c>
      <c r="C197">
        <v>1</v>
      </c>
    </row>
    <row r="198" spans="1:3">
      <c r="A198" t="s">
        <v>21</v>
      </c>
      <c r="B198">
        <v>3</v>
      </c>
      <c r="C198">
        <v>1</v>
      </c>
    </row>
    <row r="199" spans="1:3">
      <c r="A199" t="s">
        <v>21</v>
      </c>
      <c r="B199">
        <v>4</v>
      </c>
      <c r="C199">
        <v>1</v>
      </c>
    </row>
    <row r="200" spans="1:3">
      <c r="A200" t="s">
        <v>21</v>
      </c>
      <c r="B200">
        <v>5</v>
      </c>
      <c r="C200">
        <v>1</v>
      </c>
    </row>
    <row r="201" spans="1:3">
      <c r="A201" t="s">
        <v>21</v>
      </c>
      <c r="B201">
        <v>6</v>
      </c>
      <c r="C201">
        <v>1</v>
      </c>
    </row>
    <row r="202" spans="1:3">
      <c r="A202" t="s">
        <v>21</v>
      </c>
      <c r="B202">
        <v>7</v>
      </c>
      <c r="C202">
        <v>1</v>
      </c>
    </row>
    <row r="203" spans="1:3">
      <c r="A203" t="s">
        <v>21</v>
      </c>
      <c r="B203">
        <v>8</v>
      </c>
      <c r="C203">
        <v>1</v>
      </c>
    </row>
    <row r="204" spans="1:3">
      <c r="A204" t="s">
        <v>23</v>
      </c>
      <c r="B204">
        <v>1</v>
      </c>
      <c r="C204">
        <v>0.33</v>
      </c>
    </row>
    <row r="205" spans="1:3">
      <c r="A205" t="s">
        <v>23</v>
      </c>
      <c r="B205">
        <v>2</v>
      </c>
      <c r="C205">
        <v>0.33500000000000002</v>
      </c>
    </row>
    <row r="206" spans="1:3">
      <c r="A206" t="s">
        <v>23</v>
      </c>
      <c r="B206">
        <v>3</v>
      </c>
      <c r="C206">
        <v>0.34</v>
      </c>
    </row>
    <row r="207" spans="1:3">
      <c r="A207" t="s">
        <v>23</v>
      </c>
      <c r="B207">
        <v>4</v>
      </c>
      <c r="C207">
        <v>0.34</v>
      </c>
    </row>
    <row r="208" spans="1:3">
      <c r="A208" t="s">
        <v>23</v>
      </c>
      <c r="B208">
        <v>5</v>
      </c>
      <c r="C208">
        <v>0.34</v>
      </c>
    </row>
    <row r="209" spans="1:3">
      <c r="A209" t="s">
        <v>23</v>
      </c>
      <c r="B209">
        <v>6</v>
      </c>
      <c r="C209">
        <v>0.34</v>
      </c>
    </row>
    <row r="210" spans="1:3">
      <c r="A210" t="s">
        <v>23</v>
      </c>
      <c r="B210">
        <v>7</v>
      </c>
      <c r="C210">
        <v>0.34</v>
      </c>
    </row>
    <row r="211" spans="1:3">
      <c r="A211" t="s">
        <v>23</v>
      </c>
      <c r="B211">
        <v>8</v>
      </c>
      <c r="C211">
        <v>0.34</v>
      </c>
    </row>
    <row r="212" spans="1:3">
      <c r="A212" t="s">
        <v>127</v>
      </c>
      <c r="B212">
        <v>1</v>
      </c>
      <c r="C212">
        <v>1</v>
      </c>
    </row>
    <row r="213" spans="1:3">
      <c r="A213" t="s">
        <v>127</v>
      </c>
      <c r="B213">
        <v>2</v>
      </c>
      <c r="C213">
        <v>1</v>
      </c>
    </row>
    <row r="214" spans="1:3">
      <c r="A214" t="s">
        <v>127</v>
      </c>
      <c r="B214">
        <v>3</v>
      </c>
      <c r="C214">
        <v>1</v>
      </c>
    </row>
    <row r="215" spans="1:3">
      <c r="A215" t="s">
        <v>127</v>
      </c>
      <c r="B215">
        <v>4</v>
      </c>
      <c r="C215">
        <v>1</v>
      </c>
    </row>
    <row r="216" spans="1:3">
      <c r="A216" t="s">
        <v>127</v>
      </c>
      <c r="B216">
        <v>5</v>
      </c>
      <c r="C216">
        <v>1</v>
      </c>
    </row>
    <row r="217" spans="1:3">
      <c r="A217" t="s">
        <v>127</v>
      </c>
      <c r="B217">
        <v>6</v>
      </c>
      <c r="C217">
        <v>1</v>
      </c>
    </row>
    <row r="218" spans="1:3">
      <c r="A218" t="s">
        <v>127</v>
      </c>
      <c r="B218">
        <v>7</v>
      </c>
      <c r="C218">
        <v>1</v>
      </c>
    </row>
    <row r="219" spans="1:3">
      <c r="A219" t="s">
        <v>127</v>
      </c>
      <c r="B219">
        <v>8</v>
      </c>
      <c r="C219">
        <v>1</v>
      </c>
    </row>
    <row r="220" spans="1:3">
      <c r="A220" t="s">
        <v>154</v>
      </c>
      <c r="B220">
        <v>1</v>
      </c>
      <c r="C220">
        <v>0.44999999999999996</v>
      </c>
    </row>
    <row r="221" spans="1:3">
      <c r="A221" t="s">
        <v>154</v>
      </c>
      <c r="B221">
        <v>2</v>
      </c>
      <c r="C221">
        <v>0.45250000000000001</v>
      </c>
    </row>
    <row r="222" spans="1:3">
      <c r="A222" t="s">
        <v>154</v>
      </c>
      <c r="B222">
        <v>3</v>
      </c>
      <c r="C222">
        <v>0.45500000000000007</v>
      </c>
    </row>
    <row r="223" spans="1:3">
      <c r="A223" t="s">
        <v>154</v>
      </c>
      <c r="B223">
        <v>4</v>
      </c>
      <c r="C223">
        <v>0.46000000000000008</v>
      </c>
    </row>
    <row r="224" spans="1:3">
      <c r="A224" t="s">
        <v>154</v>
      </c>
      <c r="B224">
        <v>5</v>
      </c>
      <c r="C224">
        <v>0.46500000000000002</v>
      </c>
    </row>
    <row r="225" spans="1:5">
      <c r="A225" t="s">
        <v>154</v>
      </c>
      <c r="B225">
        <v>6</v>
      </c>
      <c r="C225">
        <v>0.46750000000000003</v>
      </c>
    </row>
    <row r="226" spans="1:5">
      <c r="A226" t="s">
        <v>154</v>
      </c>
      <c r="B226">
        <v>7</v>
      </c>
      <c r="C226">
        <v>0.47000000000000003</v>
      </c>
    </row>
    <row r="227" spans="1:5">
      <c r="A227" t="s">
        <v>154</v>
      </c>
      <c r="B227">
        <v>8</v>
      </c>
      <c r="C227">
        <v>0.47000000000000003</v>
      </c>
    </row>
    <row r="228" spans="1:5">
      <c r="A228" t="s">
        <v>155</v>
      </c>
      <c r="B228">
        <v>1</v>
      </c>
      <c r="C228">
        <v>0.36</v>
      </c>
    </row>
    <row r="229" spans="1:5">
      <c r="A229" t="s">
        <v>155</v>
      </c>
      <c r="B229">
        <v>2</v>
      </c>
      <c r="C229">
        <v>0.36250000000000004</v>
      </c>
    </row>
    <row r="230" spans="1:5">
      <c r="A230" t="s">
        <v>155</v>
      </c>
      <c r="B230">
        <v>3</v>
      </c>
      <c r="C230">
        <v>0.3650000000000001</v>
      </c>
    </row>
    <row r="231" spans="1:5">
      <c r="A231" t="s">
        <v>155</v>
      </c>
      <c r="B231">
        <v>4</v>
      </c>
      <c r="C231">
        <v>0.37000000000000005</v>
      </c>
    </row>
    <row r="232" spans="1:5">
      <c r="A232" t="s">
        <v>155</v>
      </c>
      <c r="B232">
        <v>5</v>
      </c>
      <c r="C232">
        <v>0.375</v>
      </c>
    </row>
    <row r="233" spans="1:5">
      <c r="A233" t="s">
        <v>155</v>
      </c>
      <c r="B233">
        <v>6</v>
      </c>
      <c r="C233">
        <v>0.3775</v>
      </c>
    </row>
    <row r="234" spans="1:5">
      <c r="A234" t="s">
        <v>155</v>
      </c>
      <c r="B234">
        <v>7</v>
      </c>
      <c r="C234">
        <v>0.38</v>
      </c>
    </row>
    <row r="235" spans="1:5">
      <c r="A235" t="s">
        <v>155</v>
      </c>
      <c r="B235">
        <v>8</v>
      </c>
      <c r="C235">
        <v>0.38</v>
      </c>
    </row>
    <row r="236" spans="1:5">
      <c r="A236" t="s">
        <v>156</v>
      </c>
      <c r="B236">
        <v>1</v>
      </c>
      <c r="C236">
        <v>0.34499999999999997</v>
      </c>
      <c r="E236" s="73"/>
    </row>
    <row r="237" spans="1:5">
      <c r="A237" t="s">
        <v>156</v>
      </c>
      <c r="B237">
        <v>2</v>
      </c>
      <c r="C237">
        <v>0.34750000000000003</v>
      </c>
      <c r="E237" s="73"/>
    </row>
    <row r="238" spans="1:5">
      <c r="A238" t="s">
        <v>156</v>
      </c>
      <c r="B238">
        <v>3</v>
      </c>
      <c r="C238">
        <v>0.35000000000000009</v>
      </c>
      <c r="E238" s="73"/>
    </row>
    <row r="239" spans="1:5">
      <c r="A239" t="s">
        <v>156</v>
      </c>
      <c r="B239">
        <v>4</v>
      </c>
      <c r="C239">
        <v>0.35500000000000004</v>
      </c>
      <c r="E239" s="73"/>
    </row>
    <row r="240" spans="1:5">
      <c r="A240" t="s">
        <v>156</v>
      </c>
      <c r="B240">
        <v>5</v>
      </c>
      <c r="C240">
        <v>0.36</v>
      </c>
      <c r="E240" s="73"/>
    </row>
    <row r="241" spans="1:5">
      <c r="A241" t="s">
        <v>156</v>
      </c>
      <c r="B241">
        <v>6</v>
      </c>
      <c r="C241">
        <v>0.36249999999999999</v>
      </c>
      <c r="E241" s="73"/>
    </row>
    <row r="242" spans="1:5">
      <c r="A242" t="s">
        <v>156</v>
      </c>
      <c r="B242">
        <v>7</v>
      </c>
      <c r="C242">
        <v>0.36499999999999999</v>
      </c>
      <c r="E242" s="73"/>
    </row>
    <row r="243" spans="1:5">
      <c r="A243" t="s">
        <v>156</v>
      </c>
      <c r="B243">
        <v>8</v>
      </c>
      <c r="C243">
        <v>0.36499999999999999</v>
      </c>
      <c r="E243" s="73"/>
    </row>
    <row r="244" spans="1:5">
      <c r="A244" t="s">
        <v>157</v>
      </c>
      <c r="B244">
        <v>1</v>
      </c>
      <c r="C244">
        <v>0.41000000000000003</v>
      </c>
    </row>
    <row r="245" spans="1:5">
      <c r="A245" t="s">
        <v>157</v>
      </c>
      <c r="B245">
        <v>2</v>
      </c>
      <c r="C245">
        <v>0.41500000000000004</v>
      </c>
    </row>
    <row r="246" spans="1:5">
      <c r="A246" t="s">
        <v>157</v>
      </c>
      <c r="B246">
        <v>3</v>
      </c>
      <c r="C246">
        <v>0.42</v>
      </c>
    </row>
    <row r="247" spans="1:5">
      <c r="A247" t="s">
        <v>157</v>
      </c>
      <c r="B247">
        <v>4</v>
      </c>
      <c r="C247">
        <v>0.42499999999999999</v>
      </c>
    </row>
    <row r="248" spans="1:5">
      <c r="A248" t="s">
        <v>157</v>
      </c>
      <c r="B248">
        <v>5</v>
      </c>
      <c r="C248">
        <v>0.43</v>
      </c>
    </row>
    <row r="249" spans="1:5">
      <c r="A249" t="s">
        <v>157</v>
      </c>
      <c r="B249">
        <v>6</v>
      </c>
      <c r="C249">
        <v>0.43499999999999994</v>
      </c>
    </row>
    <row r="250" spans="1:5">
      <c r="A250" t="s">
        <v>157</v>
      </c>
      <c r="B250">
        <v>7</v>
      </c>
      <c r="C250">
        <v>0.43999999999999995</v>
      </c>
    </row>
    <row r="251" spans="1:5">
      <c r="A251" t="s">
        <v>157</v>
      </c>
      <c r="B251">
        <v>8</v>
      </c>
      <c r="C251">
        <v>0.43999999999999995</v>
      </c>
    </row>
    <row r="252" spans="1:5">
      <c r="A252" t="s">
        <v>158</v>
      </c>
      <c r="B252">
        <v>1</v>
      </c>
      <c r="C252">
        <v>0.32000000000000006</v>
      </c>
    </row>
    <row r="253" spans="1:5">
      <c r="A253" t="s">
        <v>158</v>
      </c>
      <c r="B253">
        <v>2</v>
      </c>
      <c r="C253">
        <v>0.32500000000000001</v>
      </c>
    </row>
    <row r="254" spans="1:5">
      <c r="A254" t="s">
        <v>158</v>
      </c>
      <c r="B254">
        <v>3</v>
      </c>
      <c r="C254">
        <v>0.32999999999999996</v>
      </c>
    </row>
    <row r="255" spans="1:5">
      <c r="A255" t="s">
        <v>158</v>
      </c>
      <c r="B255">
        <v>4</v>
      </c>
      <c r="C255">
        <v>0.33499999999999996</v>
      </c>
    </row>
    <row r="256" spans="1:5">
      <c r="A256" t="s">
        <v>158</v>
      </c>
      <c r="B256">
        <v>5</v>
      </c>
      <c r="C256">
        <v>0.33999999999999997</v>
      </c>
    </row>
    <row r="257" spans="1:5">
      <c r="A257" t="s">
        <v>158</v>
      </c>
      <c r="B257">
        <v>6</v>
      </c>
      <c r="C257">
        <v>0.34499999999999997</v>
      </c>
    </row>
    <row r="258" spans="1:5">
      <c r="A258" t="s">
        <v>158</v>
      </c>
      <c r="B258">
        <v>7</v>
      </c>
      <c r="C258">
        <v>0.35</v>
      </c>
    </row>
    <row r="259" spans="1:5">
      <c r="A259" t="s">
        <v>158</v>
      </c>
      <c r="B259">
        <v>8</v>
      </c>
      <c r="C259">
        <v>0.35</v>
      </c>
    </row>
    <row r="260" spans="1:5">
      <c r="A260" t="s">
        <v>159</v>
      </c>
      <c r="B260">
        <v>1</v>
      </c>
      <c r="C260" s="38">
        <v>0.30500000000000005</v>
      </c>
      <c r="E260" s="73"/>
    </row>
    <row r="261" spans="1:5">
      <c r="A261" t="s">
        <v>159</v>
      </c>
      <c r="B261">
        <v>2</v>
      </c>
      <c r="C261" s="38">
        <v>0.31</v>
      </c>
      <c r="E261" s="73"/>
    </row>
    <row r="262" spans="1:5">
      <c r="A262" t="s">
        <v>159</v>
      </c>
      <c r="B262">
        <v>3</v>
      </c>
      <c r="C262" s="38">
        <v>0.31499999999999995</v>
      </c>
      <c r="E262" s="73"/>
    </row>
    <row r="263" spans="1:5">
      <c r="A263" t="s">
        <v>159</v>
      </c>
      <c r="B263">
        <v>4</v>
      </c>
      <c r="C263" s="38">
        <v>0.31999999999999995</v>
      </c>
      <c r="E263" s="73"/>
    </row>
    <row r="264" spans="1:5">
      <c r="A264" t="s">
        <v>159</v>
      </c>
      <c r="B264">
        <v>5</v>
      </c>
      <c r="C264" s="38">
        <v>0.32499999999999996</v>
      </c>
      <c r="E264" s="73"/>
    </row>
    <row r="265" spans="1:5">
      <c r="A265" t="s">
        <v>159</v>
      </c>
      <c r="B265">
        <v>6</v>
      </c>
      <c r="C265" s="38">
        <v>0.32999999999999996</v>
      </c>
      <c r="E265" s="73"/>
    </row>
    <row r="266" spans="1:5">
      <c r="A266" t="s">
        <v>159</v>
      </c>
      <c r="B266">
        <v>7</v>
      </c>
      <c r="C266" s="38">
        <v>0.33499999999999996</v>
      </c>
      <c r="E266" s="73"/>
    </row>
    <row r="267" spans="1:5">
      <c r="A267" t="s">
        <v>159</v>
      </c>
      <c r="B267">
        <v>8</v>
      </c>
      <c r="C267" s="38">
        <v>0.33499999999999996</v>
      </c>
      <c r="E267" s="73"/>
    </row>
    <row r="268" spans="1:5">
      <c r="A268" t="s">
        <v>160</v>
      </c>
      <c r="B268">
        <v>1</v>
      </c>
      <c r="C268" s="38">
        <v>0.46050000000000002</v>
      </c>
      <c r="E268" s="73"/>
    </row>
    <row r="269" spans="1:5">
      <c r="A269" t="s">
        <v>160</v>
      </c>
      <c r="B269">
        <v>2</v>
      </c>
      <c r="C269" s="38">
        <v>0.477443023255814</v>
      </c>
      <c r="E269" s="73"/>
    </row>
    <row r="270" spans="1:5">
      <c r="A270" t="s">
        <v>160</v>
      </c>
      <c r="B270">
        <v>3</v>
      </c>
      <c r="C270" s="38">
        <v>0.49438604651162799</v>
      </c>
      <c r="E270" s="73"/>
    </row>
    <row r="271" spans="1:5">
      <c r="A271" t="s">
        <v>160</v>
      </c>
      <c r="B271">
        <v>4</v>
      </c>
      <c r="C271" s="38">
        <v>0.50568139534883716</v>
      </c>
      <c r="E271" s="73"/>
    </row>
    <row r="272" spans="1:5">
      <c r="A272" t="s">
        <v>160</v>
      </c>
      <c r="B272">
        <v>5</v>
      </c>
      <c r="C272" s="38">
        <v>0.51697674418604656</v>
      </c>
      <c r="E272" s="73"/>
    </row>
    <row r="273" spans="1:5">
      <c r="A273" t="s">
        <v>160</v>
      </c>
      <c r="B273">
        <v>6</v>
      </c>
      <c r="C273" s="38">
        <v>0.52262441860465114</v>
      </c>
      <c r="E273" s="73"/>
    </row>
    <row r="274" spans="1:5">
      <c r="A274" t="s">
        <v>160</v>
      </c>
      <c r="B274">
        <v>7</v>
      </c>
      <c r="C274" s="38">
        <v>0.52827209302325584</v>
      </c>
      <c r="E274" s="73"/>
    </row>
    <row r="275" spans="1:5">
      <c r="A275" t="s">
        <v>160</v>
      </c>
      <c r="B275">
        <v>8</v>
      </c>
      <c r="C275" s="38">
        <v>0.52827209302325584</v>
      </c>
      <c r="E275" s="73"/>
    </row>
    <row r="276" spans="1:5">
      <c r="E276" s="73"/>
    </row>
  </sheetData>
  <autoFilter ref="A2:C275" xr:uid="{BB805D41-E1AF-43B0-AE28-2A83EE5106E2}">
    <sortState xmlns:xlrd2="http://schemas.microsoft.com/office/spreadsheetml/2017/richdata2" ref="A3:C211">
      <sortCondition ref="A2:A211"/>
    </sortState>
  </autoFilter>
  <sortState xmlns:xlrd2="http://schemas.microsoft.com/office/spreadsheetml/2017/richdata2" ref="A6:C211">
    <sortCondition ref="A6:A211"/>
  </sortState>
  <phoneticPr fontId="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00BD-A778-40FF-A8F9-47E40AF2D6E4}">
  <dimension ref="A1:G389"/>
  <sheetViews>
    <sheetView workbookViewId="0">
      <selection activeCell="D24" sqref="D24"/>
    </sheetView>
  </sheetViews>
  <sheetFormatPr defaultColWidth="13.5703125" defaultRowHeight="15"/>
  <cols>
    <col min="1" max="1" width="38.5703125" customWidth="1"/>
    <col min="2" max="2" width="23.28515625" bestFit="1" customWidth="1"/>
    <col min="3" max="3" width="37.7109375" style="24" bestFit="1" customWidth="1"/>
    <col min="4" max="4" width="40.28515625" customWidth="1"/>
    <col min="5" max="5" width="20.28515625" customWidth="1"/>
    <col min="6" max="6" width="22.5703125" customWidth="1"/>
    <col min="11" max="11" width="27.7109375" customWidth="1"/>
    <col min="13" max="13" width="38.140625" customWidth="1"/>
  </cols>
  <sheetData>
    <row r="1" spans="1:6">
      <c r="A1" t="s">
        <v>143</v>
      </c>
    </row>
    <row r="2" spans="1:6">
      <c r="A2" t="s">
        <v>41</v>
      </c>
      <c r="C2"/>
    </row>
    <row r="3" spans="1:6">
      <c r="A3" t="s">
        <v>42</v>
      </c>
      <c r="B3" t="s">
        <v>1</v>
      </c>
      <c r="C3" t="s">
        <v>43</v>
      </c>
      <c r="E3" s="29"/>
      <c r="F3" t="s">
        <v>128</v>
      </c>
    </row>
    <row r="4" spans="1:6">
      <c r="A4" t="s">
        <v>44</v>
      </c>
      <c r="B4" t="s">
        <v>29</v>
      </c>
      <c r="C4">
        <v>150</v>
      </c>
      <c r="D4" s="45"/>
      <c r="E4" s="30"/>
      <c r="F4" t="s">
        <v>129</v>
      </c>
    </row>
    <row r="5" spans="1:6">
      <c r="A5" t="s">
        <v>44</v>
      </c>
      <c r="B5" t="s">
        <v>30</v>
      </c>
      <c r="C5">
        <v>4350</v>
      </c>
      <c r="D5" s="25"/>
      <c r="E5" s="31"/>
      <c r="F5" t="s">
        <v>130</v>
      </c>
    </row>
    <row r="6" spans="1:6">
      <c r="A6" t="s">
        <v>44</v>
      </c>
      <c r="B6" t="s">
        <v>31</v>
      </c>
      <c r="C6">
        <v>164</v>
      </c>
      <c r="D6" s="25"/>
      <c r="E6" s="32"/>
      <c r="F6" t="s">
        <v>131</v>
      </c>
    </row>
    <row r="7" spans="1:6">
      <c r="A7" t="s">
        <v>44</v>
      </c>
      <c r="B7" t="s">
        <v>32</v>
      </c>
      <c r="C7">
        <v>482</v>
      </c>
      <c r="D7" s="25"/>
      <c r="E7" s="37"/>
      <c r="F7" t="s">
        <v>169</v>
      </c>
    </row>
    <row r="8" spans="1:6">
      <c r="A8" t="s">
        <v>44</v>
      </c>
      <c r="B8" t="s">
        <v>18</v>
      </c>
      <c r="C8">
        <v>2475</v>
      </c>
      <c r="D8" s="25"/>
    </row>
    <row r="9" spans="1:6">
      <c r="A9" t="s">
        <v>44</v>
      </c>
      <c r="B9" t="s">
        <v>19</v>
      </c>
      <c r="C9">
        <v>5837</v>
      </c>
      <c r="D9" s="25"/>
      <c r="E9" s="25"/>
    </row>
    <row r="10" spans="1:6">
      <c r="A10" t="s">
        <v>44</v>
      </c>
      <c r="B10" t="s">
        <v>21</v>
      </c>
      <c r="C10">
        <v>3500</v>
      </c>
      <c r="D10" s="25"/>
    </row>
    <row r="11" spans="1:6">
      <c r="A11" t="s">
        <v>44</v>
      </c>
      <c r="B11" t="s">
        <v>22</v>
      </c>
      <c r="C11">
        <v>2500</v>
      </c>
      <c r="D11" s="25"/>
    </row>
    <row r="12" spans="1:6">
      <c r="A12" t="s">
        <v>44</v>
      </c>
      <c r="B12" t="s">
        <v>17</v>
      </c>
      <c r="C12">
        <v>0</v>
      </c>
    </row>
    <row r="13" spans="1:6">
      <c r="A13" t="s">
        <v>44</v>
      </c>
      <c r="B13" t="s">
        <v>23</v>
      </c>
      <c r="C13">
        <v>103</v>
      </c>
      <c r="D13" s="26"/>
    </row>
    <row r="14" spans="1:6">
      <c r="A14" t="s">
        <v>45</v>
      </c>
      <c r="B14" t="s">
        <v>28</v>
      </c>
      <c r="C14" s="38">
        <v>1473</v>
      </c>
    </row>
    <row r="15" spans="1:6">
      <c r="A15" t="s">
        <v>45</v>
      </c>
      <c r="B15" t="s">
        <v>18</v>
      </c>
      <c r="C15">
        <v>1456</v>
      </c>
    </row>
    <row r="16" spans="1:6">
      <c r="A16" t="s">
        <v>45</v>
      </c>
      <c r="B16" t="s">
        <v>21</v>
      </c>
      <c r="C16">
        <v>135</v>
      </c>
    </row>
    <row r="17" spans="1:6">
      <c r="A17" t="s">
        <v>46</v>
      </c>
      <c r="B17" t="s">
        <v>30</v>
      </c>
      <c r="C17">
        <v>6951</v>
      </c>
    </row>
    <row r="18" spans="1:6">
      <c r="A18" t="s">
        <v>46</v>
      </c>
      <c r="B18" t="s">
        <v>31</v>
      </c>
      <c r="C18">
        <v>280</v>
      </c>
    </row>
    <row r="19" spans="1:6">
      <c r="A19" t="s">
        <v>46</v>
      </c>
      <c r="B19" t="s">
        <v>32</v>
      </c>
      <c r="C19">
        <v>701</v>
      </c>
    </row>
    <row r="20" spans="1:6">
      <c r="A20" t="s">
        <v>46</v>
      </c>
      <c r="B20" t="s">
        <v>15</v>
      </c>
      <c r="C20">
        <v>5943</v>
      </c>
    </row>
    <row r="21" spans="1:6">
      <c r="A21" t="s">
        <v>46</v>
      </c>
      <c r="B21" t="s">
        <v>19</v>
      </c>
      <c r="C21">
        <v>177</v>
      </c>
    </row>
    <row r="22" spans="1:6">
      <c r="A22" t="s">
        <v>46</v>
      </c>
      <c r="B22" t="s">
        <v>21</v>
      </c>
      <c r="C22">
        <v>2629</v>
      </c>
    </row>
    <row r="23" spans="1:6">
      <c r="A23" t="s">
        <v>46</v>
      </c>
      <c r="B23" t="s">
        <v>126</v>
      </c>
      <c r="C23">
        <v>2254</v>
      </c>
    </row>
    <row r="24" spans="1:6">
      <c r="A24" t="s">
        <v>46</v>
      </c>
      <c r="B24" t="s">
        <v>23</v>
      </c>
      <c r="C24">
        <v>360</v>
      </c>
    </row>
    <row r="25" spans="1:6">
      <c r="A25" t="s">
        <v>46</v>
      </c>
      <c r="B25" t="s">
        <v>22</v>
      </c>
      <c r="C25">
        <v>4788</v>
      </c>
    </row>
    <row r="26" spans="1:6">
      <c r="A26" t="s">
        <v>47</v>
      </c>
      <c r="B26" t="s">
        <v>28</v>
      </c>
      <c r="C26" s="38">
        <v>4185</v>
      </c>
      <c r="E26" s="50"/>
      <c r="F26" s="50"/>
    </row>
    <row r="27" spans="1:6">
      <c r="A27" t="s">
        <v>47</v>
      </c>
      <c r="B27" t="s">
        <v>29</v>
      </c>
      <c r="C27" s="38">
        <v>524</v>
      </c>
      <c r="E27" s="50"/>
      <c r="F27" s="50"/>
    </row>
    <row r="28" spans="1:6">
      <c r="A28" t="s">
        <v>47</v>
      </c>
      <c r="B28" t="s">
        <v>30</v>
      </c>
      <c r="C28" s="24">
        <v>1266</v>
      </c>
      <c r="D28" s="50"/>
      <c r="E28" s="50"/>
      <c r="F28" s="50"/>
    </row>
    <row r="29" spans="1:6">
      <c r="A29" t="s">
        <v>47</v>
      </c>
      <c r="B29" t="s">
        <v>32</v>
      </c>
      <c r="C29" s="24">
        <v>75</v>
      </c>
      <c r="D29" s="50"/>
      <c r="E29" s="50"/>
      <c r="F29" s="50"/>
    </row>
    <row r="30" spans="1:6">
      <c r="A30" t="s">
        <v>47</v>
      </c>
      <c r="B30" t="s">
        <v>15</v>
      </c>
      <c r="C30" s="24">
        <v>2080</v>
      </c>
      <c r="D30" s="50"/>
      <c r="E30" s="50"/>
      <c r="F30" s="50"/>
    </row>
    <row r="31" spans="1:6">
      <c r="A31" t="s">
        <v>47</v>
      </c>
      <c r="B31" t="s">
        <v>18</v>
      </c>
      <c r="C31" s="24">
        <v>1810</v>
      </c>
      <c r="D31" s="50"/>
      <c r="E31" s="50"/>
      <c r="F31" s="50"/>
    </row>
    <row r="32" spans="1:6">
      <c r="A32" t="s">
        <v>47</v>
      </c>
      <c r="B32" t="s">
        <v>19</v>
      </c>
      <c r="C32" s="24">
        <v>539</v>
      </c>
      <c r="D32" s="50"/>
      <c r="E32" s="50"/>
      <c r="F32" s="50"/>
    </row>
    <row r="33" spans="1:6">
      <c r="A33" t="s">
        <v>47</v>
      </c>
      <c r="B33" t="s">
        <v>21</v>
      </c>
      <c r="C33" s="24">
        <v>705</v>
      </c>
      <c r="D33" s="50"/>
      <c r="E33" s="50"/>
      <c r="F33" s="50"/>
    </row>
    <row r="34" spans="1:6">
      <c r="A34" t="s">
        <v>47</v>
      </c>
      <c r="B34" t="s">
        <v>22</v>
      </c>
      <c r="C34" s="24">
        <v>1313</v>
      </c>
      <c r="D34" s="50"/>
      <c r="E34" s="50"/>
      <c r="F34" s="50"/>
    </row>
    <row r="35" spans="1:6">
      <c r="A35" t="s">
        <v>47</v>
      </c>
      <c r="B35" t="s">
        <v>23</v>
      </c>
      <c r="C35" s="24">
        <v>6</v>
      </c>
      <c r="D35" s="50"/>
      <c r="E35" s="50"/>
      <c r="F35" s="50"/>
    </row>
    <row r="36" spans="1:6">
      <c r="A36" t="s">
        <v>48</v>
      </c>
      <c r="B36" t="s">
        <v>32</v>
      </c>
      <c r="C36" s="31">
        <v>241</v>
      </c>
    </row>
    <row r="37" spans="1:6">
      <c r="A37" t="s">
        <v>48</v>
      </c>
      <c r="B37" t="s">
        <v>15</v>
      </c>
      <c r="C37">
        <v>2970</v>
      </c>
    </row>
    <row r="38" spans="1:6">
      <c r="A38" t="s">
        <v>48</v>
      </c>
      <c r="B38" t="s">
        <v>18</v>
      </c>
      <c r="C38">
        <v>5588</v>
      </c>
    </row>
    <row r="39" spans="1:6">
      <c r="A39" t="s">
        <v>48</v>
      </c>
      <c r="B39" t="s">
        <v>19</v>
      </c>
      <c r="C39">
        <v>605</v>
      </c>
    </row>
    <row r="40" spans="1:6">
      <c r="A40" t="s">
        <v>48</v>
      </c>
      <c r="B40" t="s">
        <v>21</v>
      </c>
      <c r="C40" s="31">
        <v>87</v>
      </c>
    </row>
    <row r="41" spans="1:6">
      <c r="A41" t="s">
        <v>48</v>
      </c>
      <c r="B41" t="s">
        <v>23</v>
      </c>
      <c r="C41">
        <f>211+211</f>
        <v>422</v>
      </c>
    </row>
    <row r="42" spans="1:6">
      <c r="A42" t="s">
        <v>48</v>
      </c>
      <c r="B42" t="s">
        <v>22</v>
      </c>
      <c r="C42" s="31">
        <v>2943</v>
      </c>
    </row>
    <row r="43" spans="1:6">
      <c r="A43" t="s">
        <v>49</v>
      </c>
      <c r="B43" t="s">
        <v>28</v>
      </c>
      <c r="C43" s="38">
        <v>5493.6</v>
      </c>
    </row>
    <row r="44" spans="1:6">
      <c r="A44" t="s">
        <v>49</v>
      </c>
      <c r="B44" t="s">
        <v>29</v>
      </c>
      <c r="C44" s="38">
        <v>1197</v>
      </c>
    </row>
    <row r="45" spans="1:6">
      <c r="A45" t="s">
        <v>49</v>
      </c>
      <c r="B45" t="s">
        <v>30</v>
      </c>
      <c r="C45">
        <f>380+1240</f>
        <v>1620</v>
      </c>
    </row>
    <row r="46" spans="1:6">
      <c r="A46" t="s">
        <v>49</v>
      </c>
      <c r="B46" t="s">
        <v>32</v>
      </c>
      <c r="C46">
        <v>410</v>
      </c>
    </row>
    <row r="47" spans="1:6">
      <c r="A47" t="s">
        <v>49</v>
      </c>
      <c r="B47" t="s">
        <v>15</v>
      </c>
      <c r="C47">
        <v>4040</v>
      </c>
    </row>
    <row r="48" spans="1:6">
      <c r="A48" t="s">
        <v>49</v>
      </c>
      <c r="B48" t="s">
        <v>18</v>
      </c>
      <c r="C48">
        <v>753</v>
      </c>
    </row>
    <row r="49" spans="1:4">
      <c r="A49" t="s">
        <v>49</v>
      </c>
      <c r="B49" t="s">
        <v>19</v>
      </c>
      <c r="C49">
        <v>356</v>
      </c>
    </row>
    <row r="50" spans="1:4">
      <c r="A50" t="s">
        <v>49</v>
      </c>
      <c r="B50" t="s">
        <v>23</v>
      </c>
      <c r="C50">
        <v>100</v>
      </c>
    </row>
    <row r="51" spans="1:4">
      <c r="A51" t="s">
        <v>49</v>
      </c>
      <c r="B51" t="s">
        <v>21</v>
      </c>
      <c r="C51">
        <v>339</v>
      </c>
    </row>
    <row r="52" spans="1:4">
      <c r="A52" t="s">
        <v>49</v>
      </c>
      <c r="B52" t="s">
        <v>22</v>
      </c>
      <c r="C52">
        <v>2053</v>
      </c>
    </row>
    <row r="53" spans="1:4">
      <c r="A53" t="s">
        <v>50</v>
      </c>
      <c r="B53" t="s">
        <v>28</v>
      </c>
      <c r="C53" s="38">
        <v>13908</v>
      </c>
      <c r="D53" s="24"/>
    </row>
    <row r="54" spans="1:4">
      <c r="A54" t="s">
        <v>50</v>
      </c>
      <c r="B54" t="s">
        <v>29</v>
      </c>
      <c r="C54" s="38">
        <v>16411.5</v>
      </c>
      <c r="D54" s="24"/>
    </row>
    <row r="55" spans="1:4">
      <c r="A55" t="s">
        <v>50</v>
      </c>
      <c r="B55" t="s">
        <v>30</v>
      </c>
      <c r="C55">
        <v>30553</v>
      </c>
    </row>
    <row r="56" spans="1:4">
      <c r="A56" t="s">
        <v>50</v>
      </c>
      <c r="B56" t="s">
        <v>31</v>
      </c>
      <c r="C56">
        <v>3966</v>
      </c>
    </row>
    <row r="57" spans="1:4">
      <c r="A57" t="s">
        <v>50</v>
      </c>
      <c r="B57" t="s">
        <v>32</v>
      </c>
      <c r="C57">
        <v>10222</v>
      </c>
      <c r="D57" s="24"/>
    </row>
    <row r="58" spans="1:4">
      <c r="A58" t="s">
        <v>50</v>
      </c>
      <c r="B58" t="s">
        <v>15</v>
      </c>
      <c r="C58">
        <v>4056</v>
      </c>
      <c r="D58" s="24"/>
    </row>
    <row r="59" spans="1:4">
      <c r="A59" t="s">
        <v>50</v>
      </c>
      <c r="B59" t="s">
        <v>17</v>
      </c>
      <c r="C59">
        <v>58</v>
      </c>
    </row>
    <row r="60" spans="1:4">
      <c r="A60" t="s">
        <v>50</v>
      </c>
      <c r="B60" t="s">
        <v>18</v>
      </c>
      <c r="C60">
        <v>1397</v>
      </c>
    </row>
    <row r="61" spans="1:4">
      <c r="A61" t="s">
        <v>50</v>
      </c>
      <c r="B61" t="s">
        <v>19</v>
      </c>
      <c r="C61">
        <v>3718</v>
      </c>
    </row>
    <row r="62" spans="1:4">
      <c r="A62" t="s">
        <v>50</v>
      </c>
      <c r="B62" t="s">
        <v>21</v>
      </c>
      <c r="C62">
        <v>55630</v>
      </c>
    </row>
    <row r="63" spans="1:4">
      <c r="A63" t="s">
        <v>50</v>
      </c>
      <c r="B63" t="s">
        <v>23</v>
      </c>
      <c r="C63">
        <v>1599</v>
      </c>
    </row>
    <row r="64" spans="1:4">
      <c r="A64" t="s">
        <v>50</v>
      </c>
      <c r="B64" t="s">
        <v>126</v>
      </c>
      <c r="C64">
        <v>7787</v>
      </c>
    </row>
    <row r="65" spans="1:4">
      <c r="A65" t="s">
        <v>50</v>
      </c>
      <c r="B65" t="s">
        <v>22</v>
      </c>
      <c r="C65">
        <v>56309</v>
      </c>
    </row>
    <row r="66" spans="1:4">
      <c r="A66" t="s">
        <v>51</v>
      </c>
      <c r="B66" t="s">
        <v>29</v>
      </c>
      <c r="C66" s="38">
        <v>773</v>
      </c>
      <c r="D66" s="24"/>
    </row>
    <row r="67" spans="1:4">
      <c r="A67" t="s">
        <v>51</v>
      </c>
      <c r="B67" t="s">
        <v>30</v>
      </c>
      <c r="C67">
        <v>1621</v>
      </c>
    </row>
    <row r="68" spans="1:4">
      <c r="A68" t="s">
        <v>51</v>
      </c>
      <c r="B68" t="s">
        <v>31</v>
      </c>
      <c r="C68">
        <v>997</v>
      </c>
    </row>
    <row r="69" spans="1:4">
      <c r="A69" t="s">
        <v>51</v>
      </c>
      <c r="B69" t="s">
        <v>32</v>
      </c>
      <c r="C69">
        <v>1870</v>
      </c>
      <c r="D69" s="24"/>
    </row>
    <row r="70" spans="1:4">
      <c r="A70" t="s">
        <v>51</v>
      </c>
      <c r="B70" t="s">
        <v>19</v>
      </c>
      <c r="C70">
        <v>7</v>
      </c>
    </row>
    <row r="71" spans="1:4">
      <c r="A71" t="s">
        <v>51</v>
      </c>
      <c r="B71" t="s">
        <v>21</v>
      </c>
      <c r="C71">
        <v>4644</v>
      </c>
    </row>
    <row r="72" spans="1:4">
      <c r="A72" t="s">
        <v>51</v>
      </c>
      <c r="B72" t="s">
        <v>23</v>
      </c>
      <c r="C72">
        <v>384</v>
      </c>
    </row>
    <row r="73" spans="1:4">
      <c r="A73" t="s">
        <v>51</v>
      </c>
      <c r="B73" t="s">
        <v>126</v>
      </c>
      <c r="C73">
        <v>2305</v>
      </c>
    </row>
    <row r="74" spans="1:4">
      <c r="A74" t="s">
        <v>51</v>
      </c>
      <c r="B74" t="s">
        <v>22</v>
      </c>
      <c r="C74">
        <v>1536</v>
      </c>
    </row>
    <row r="75" spans="1:4">
      <c r="A75" t="s">
        <v>52</v>
      </c>
      <c r="B75" t="s">
        <v>30</v>
      </c>
      <c r="C75">
        <v>119</v>
      </c>
      <c r="D75" s="24"/>
    </row>
    <row r="76" spans="1:4">
      <c r="A76" t="s">
        <v>52</v>
      </c>
      <c r="B76" t="s">
        <v>31</v>
      </c>
      <c r="C76">
        <v>1423</v>
      </c>
      <c r="D76" s="24"/>
    </row>
    <row r="77" spans="1:4">
      <c r="A77" t="s">
        <v>52</v>
      </c>
      <c r="B77" t="s">
        <v>23</v>
      </c>
      <c r="C77">
        <v>17</v>
      </c>
    </row>
    <row r="78" spans="1:4">
      <c r="A78" t="s">
        <v>52</v>
      </c>
      <c r="B78" t="s">
        <v>32</v>
      </c>
      <c r="C78">
        <v>143</v>
      </c>
    </row>
    <row r="79" spans="1:4">
      <c r="A79" t="s">
        <v>52</v>
      </c>
      <c r="B79" t="s">
        <v>19</v>
      </c>
      <c r="C79">
        <v>4</v>
      </c>
    </row>
    <row r="80" spans="1:4">
      <c r="A80" t="s">
        <v>52</v>
      </c>
      <c r="B80" t="s">
        <v>21</v>
      </c>
      <c r="C80">
        <v>326</v>
      </c>
    </row>
    <row r="81" spans="1:4">
      <c r="A81" t="s">
        <v>52</v>
      </c>
      <c r="B81" t="s">
        <v>22</v>
      </c>
      <c r="C81">
        <v>370</v>
      </c>
    </row>
    <row r="82" spans="1:4">
      <c r="A82" t="s">
        <v>53</v>
      </c>
      <c r="B82" t="s">
        <v>28</v>
      </c>
      <c r="C82" s="38">
        <v>260</v>
      </c>
      <c r="D82" s="24"/>
    </row>
    <row r="83" spans="1:4">
      <c r="A83" t="s">
        <v>53</v>
      </c>
      <c r="B83" t="s">
        <v>29</v>
      </c>
      <c r="C83" s="38">
        <v>2319.1</v>
      </c>
    </row>
    <row r="84" spans="1:4">
      <c r="A84" t="s">
        <v>53</v>
      </c>
      <c r="B84" t="s">
        <v>30</v>
      </c>
      <c r="C84">
        <v>29927</v>
      </c>
    </row>
    <row r="85" spans="1:4">
      <c r="A85" t="s">
        <v>53</v>
      </c>
      <c r="B85" t="s">
        <v>31</v>
      </c>
      <c r="C85">
        <v>669</v>
      </c>
    </row>
    <row r="86" spans="1:4">
      <c r="A86" t="s">
        <v>53</v>
      </c>
      <c r="B86" t="s">
        <v>32</v>
      </c>
      <c r="C86">
        <v>702</v>
      </c>
    </row>
    <row r="87" spans="1:4">
      <c r="A87" t="s">
        <v>53</v>
      </c>
      <c r="B87" t="s">
        <v>15</v>
      </c>
      <c r="C87">
        <v>7117</v>
      </c>
    </row>
    <row r="88" spans="1:4">
      <c r="A88" t="s">
        <v>53</v>
      </c>
      <c r="B88" t="s">
        <v>23</v>
      </c>
      <c r="C88">
        <v>565</v>
      </c>
    </row>
    <row r="89" spans="1:4">
      <c r="A89" t="s">
        <v>53</v>
      </c>
      <c r="B89" t="s">
        <v>18</v>
      </c>
      <c r="C89">
        <v>19187</v>
      </c>
    </row>
    <row r="90" spans="1:4">
      <c r="A90" t="s">
        <v>53</v>
      </c>
      <c r="B90" t="s">
        <v>19</v>
      </c>
      <c r="C90">
        <v>1155</v>
      </c>
    </row>
    <row r="91" spans="1:4">
      <c r="A91" t="s">
        <v>53</v>
      </c>
      <c r="B91" t="s">
        <v>21</v>
      </c>
      <c r="C91">
        <v>27735</v>
      </c>
    </row>
    <row r="92" spans="1:4">
      <c r="A92" t="s">
        <v>53</v>
      </c>
      <c r="B92" t="s">
        <v>22</v>
      </c>
      <c r="C92">
        <v>14640</v>
      </c>
    </row>
    <row r="93" spans="1:4">
      <c r="A93" t="s">
        <v>54</v>
      </c>
      <c r="B93" t="s">
        <v>29</v>
      </c>
      <c r="C93" s="38">
        <v>854.2</v>
      </c>
      <c r="D93" s="24"/>
    </row>
    <row r="94" spans="1:4">
      <c r="A94" t="s">
        <v>54</v>
      </c>
      <c r="B94" t="s">
        <v>30</v>
      </c>
      <c r="C94">
        <v>1935</v>
      </c>
    </row>
    <row r="95" spans="1:4">
      <c r="A95" t="s">
        <v>54</v>
      </c>
      <c r="B95" t="s">
        <v>31</v>
      </c>
      <c r="C95">
        <v>1051</v>
      </c>
    </row>
    <row r="96" spans="1:4">
      <c r="A96" t="s">
        <v>54</v>
      </c>
      <c r="B96" t="s">
        <v>32</v>
      </c>
      <c r="C96">
        <v>2357</v>
      </c>
      <c r="D96" s="24"/>
    </row>
    <row r="97" spans="1:4">
      <c r="A97" t="s">
        <v>54</v>
      </c>
      <c r="B97" t="s">
        <v>23</v>
      </c>
      <c r="C97">
        <v>114</v>
      </c>
    </row>
    <row r="98" spans="1:4">
      <c r="A98" t="s">
        <v>54</v>
      </c>
      <c r="B98" t="s">
        <v>15</v>
      </c>
      <c r="C98">
        <v>2794</v>
      </c>
    </row>
    <row r="99" spans="1:4">
      <c r="A99" t="s">
        <v>54</v>
      </c>
      <c r="B99" t="s">
        <v>19</v>
      </c>
      <c r="C99">
        <v>3167</v>
      </c>
    </row>
    <row r="100" spans="1:4">
      <c r="A100" t="s">
        <v>54</v>
      </c>
      <c r="B100" t="s">
        <v>21</v>
      </c>
      <c r="C100">
        <v>3184</v>
      </c>
    </row>
    <row r="101" spans="1:4">
      <c r="A101" t="s">
        <v>54</v>
      </c>
      <c r="B101" t="s">
        <v>22</v>
      </c>
      <c r="C101">
        <v>7</v>
      </c>
    </row>
    <row r="102" spans="1:4">
      <c r="A102" t="s">
        <v>55</v>
      </c>
      <c r="B102" t="s">
        <v>29</v>
      </c>
      <c r="C102" s="38">
        <v>1860</v>
      </c>
    </row>
    <row r="103" spans="1:4">
      <c r="A103" t="s">
        <v>55</v>
      </c>
      <c r="B103" t="s">
        <v>30</v>
      </c>
      <c r="C103">
        <v>11379</v>
      </c>
    </row>
    <row r="104" spans="1:4">
      <c r="A104" t="s">
        <v>55</v>
      </c>
      <c r="B104" t="s">
        <v>31</v>
      </c>
      <c r="C104">
        <v>2755</v>
      </c>
    </row>
    <row r="105" spans="1:4">
      <c r="A105" t="s">
        <v>55</v>
      </c>
      <c r="B105" t="s">
        <v>23</v>
      </c>
      <c r="C105">
        <v>883</v>
      </c>
    </row>
    <row r="106" spans="1:4">
      <c r="A106" t="s">
        <v>55</v>
      </c>
      <c r="B106" t="s">
        <v>32</v>
      </c>
      <c r="C106">
        <v>2907</v>
      </c>
      <c r="D106" s="24"/>
    </row>
    <row r="107" spans="1:4">
      <c r="A107" t="s">
        <v>55</v>
      </c>
      <c r="B107" t="s">
        <v>15</v>
      </c>
      <c r="C107">
        <v>61370</v>
      </c>
    </row>
    <row r="108" spans="1:4">
      <c r="A108" t="s">
        <v>55</v>
      </c>
      <c r="B108" t="s">
        <v>16</v>
      </c>
      <c r="C108">
        <v>243</v>
      </c>
    </row>
    <row r="109" spans="1:4">
      <c r="A109" t="s">
        <v>55</v>
      </c>
      <c r="B109" t="s">
        <v>19</v>
      </c>
      <c r="C109">
        <v>11030</v>
      </c>
    </row>
    <row r="110" spans="1:4">
      <c r="A110" t="s">
        <v>55</v>
      </c>
      <c r="B110" t="s">
        <v>21</v>
      </c>
      <c r="C110">
        <v>17178</v>
      </c>
    </row>
    <row r="111" spans="1:4">
      <c r="A111" t="s">
        <v>55</v>
      </c>
      <c r="B111" t="s">
        <v>22</v>
      </c>
      <c r="C111">
        <v>13861</v>
      </c>
    </row>
    <row r="112" spans="1:4">
      <c r="A112" t="s">
        <v>56</v>
      </c>
      <c r="B112" t="s">
        <v>29</v>
      </c>
      <c r="C112" s="39">
        <v>1491</v>
      </c>
    </row>
    <row r="113" spans="1:4">
      <c r="A113" t="s">
        <v>56</v>
      </c>
      <c r="B113" t="s">
        <v>30</v>
      </c>
      <c r="C113" s="39">
        <v>38985</v>
      </c>
    </row>
    <row r="114" spans="1:4">
      <c r="A114" t="s">
        <v>56</v>
      </c>
      <c r="B114" t="s">
        <v>31</v>
      </c>
      <c r="C114">
        <v>0</v>
      </c>
      <c r="D114" s="24"/>
    </row>
    <row r="115" spans="1:4">
      <c r="A115" t="s">
        <v>56</v>
      </c>
      <c r="B115" t="s">
        <v>23</v>
      </c>
      <c r="C115">
        <v>0</v>
      </c>
      <c r="D115" s="24"/>
    </row>
    <row r="116" spans="1:4">
      <c r="A116" t="s">
        <v>56</v>
      </c>
      <c r="B116" t="s">
        <v>32</v>
      </c>
      <c r="C116" s="39">
        <v>4572</v>
      </c>
    </row>
    <row r="117" spans="1:4">
      <c r="A117" t="s">
        <v>56</v>
      </c>
      <c r="B117" t="s">
        <v>15</v>
      </c>
      <c r="C117" s="39">
        <v>9256</v>
      </c>
    </row>
    <row r="118" spans="1:4">
      <c r="A118" t="s">
        <v>56</v>
      </c>
      <c r="B118" t="s">
        <v>18</v>
      </c>
      <c r="C118">
        <v>0</v>
      </c>
      <c r="D118" s="24"/>
    </row>
    <row r="119" spans="1:4">
      <c r="A119" t="s">
        <v>56</v>
      </c>
      <c r="B119" t="s">
        <v>19</v>
      </c>
      <c r="C119" s="39">
        <v>4190</v>
      </c>
    </row>
    <row r="120" spans="1:4">
      <c r="A120" t="s">
        <v>56</v>
      </c>
      <c r="B120" t="s">
        <v>21</v>
      </c>
      <c r="C120" s="39">
        <v>13219</v>
      </c>
    </row>
    <row r="121" spans="1:4">
      <c r="A121" t="s">
        <v>56</v>
      </c>
      <c r="B121" t="s">
        <v>126</v>
      </c>
      <c r="C121" s="39">
        <v>14111</v>
      </c>
    </row>
    <row r="122" spans="1:4">
      <c r="A122" t="s">
        <v>56</v>
      </c>
      <c r="B122" t="s">
        <v>22</v>
      </c>
      <c r="C122" s="39">
        <v>13324</v>
      </c>
    </row>
    <row r="123" spans="1:4">
      <c r="A123" t="s">
        <v>57</v>
      </c>
      <c r="B123" t="s">
        <v>28</v>
      </c>
      <c r="C123" s="38">
        <v>1220</v>
      </c>
    </row>
    <row r="124" spans="1:4">
      <c r="A124" t="s">
        <v>57</v>
      </c>
      <c r="B124" t="s">
        <v>30</v>
      </c>
      <c r="C124">
        <v>5213</v>
      </c>
    </row>
    <row r="125" spans="1:4">
      <c r="A125" t="s">
        <v>57</v>
      </c>
      <c r="B125" t="s">
        <v>32</v>
      </c>
      <c r="C125">
        <v>106</v>
      </c>
    </row>
    <row r="126" spans="1:4">
      <c r="A126" t="s">
        <v>57</v>
      </c>
      <c r="B126" t="s">
        <v>18</v>
      </c>
      <c r="C126">
        <v>2403</v>
      </c>
    </row>
    <row r="127" spans="1:4">
      <c r="A127" t="s">
        <v>57</v>
      </c>
      <c r="B127" t="s">
        <v>19</v>
      </c>
      <c r="C127">
        <v>319</v>
      </c>
    </row>
    <row r="128" spans="1:4">
      <c r="A128" t="s">
        <v>57</v>
      </c>
      <c r="B128" t="s">
        <v>21</v>
      </c>
      <c r="C128">
        <v>4150</v>
      </c>
    </row>
    <row r="129" spans="1:3">
      <c r="A129" t="s">
        <v>57</v>
      </c>
      <c r="B129" t="s">
        <v>22</v>
      </c>
      <c r="C129">
        <v>3820</v>
      </c>
    </row>
    <row r="130" spans="1:3">
      <c r="A130" t="s">
        <v>58</v>
      </c>
      <c r="B130" t="s">
        <v>29</v>
      </c>
      <c r="C130" s="38">
        <v>210</v>
      </c>
    </row>
    <row r="131" spans="1:3">
      <c r="A131" t="s">
        <v>58</v>
      </c>
      <c r="B131" t="s">
        <v>30</v>
      </c>
      <c r="C131">
        <v>750</v>
      </c>
    </row>
    <row r="132" spans="1:3">
      <c r="A132" t="s">
        <v>58</v>
      </c>
      <c r="B132" t="s">
        <v>23</v>
      </c>
      <c r="C132">
        <v>6</v>
      </c>
    </row>
    <row r="133" spans="1:3">
      <c r="A133" t="s">
        <v>58</v>
      </c>
      <c r="B133" t="s">
        <v>32</v>
      </c>
      <c r="C133">
        <v>111</v>
      </c>
    </row>
    <row r="134" spans="1:3">
      <c r="A134" t="s">
        <v>58</v>
      </c>
      <c r="B134" t="s">
        <v>31</v>
      </c>
      <c r="C134">
        <v>75</v>
      </c>
    </row>
    <row r="135" spans="1:3">
      <c r="A135" t="s">
        <v>58</v>
      </c>
      <c r="B135" t="s">
        <v>19</v>
      </c>
      <c r="C135">
        <v>428</v>
      </c>
    </row>
    <row r="136" spans="1:3">
      <c r="A136" t="s">
        <v>58</v>
      </c>
      <c r="B136" t="s">
        <v>18</v>
      </c>
      <c r="C136">
        <v>1446</v>
      </c>
    </row>
    <row r="137" spans="1:3">
      <c r="A137" t="s">
        <v>58</v>
      </c>
      <c r="B137" t="s">
        <v>21</v>
      </c>
      <c r="C137">
        <v>925</v>
      </c>
    </row>
    <row r="138" spans="1:3">
      <c r="A138" t="s">
        <v>58</v>
      </c>
      <c r="B138" t="s">
        <v>22</v>
      </c>
      <c r="C138">
        <v>96</v>
      </c>
    </row>
    <row r="139" spans="1:3">
      <c r="A139" t="s">
        <v>59</v>
      </c>
      <c r="B139" t="s">
        <v>28</v>
      </c>
      <c r="C139" s="38">
        <v>884</v>
      </c>
    </row>
    <row r="140" spans="1:3">
      <c r="A140" t="s">
        <v>59</v>
      </c>
      <c r="B140" t="s">
        <v>30</v>
      </c>
      <c r="C140">
        <v>4011</v>
      </c>
    </row>
    <row r="141" spans="1:3">
      <c r="A141" t="s">
        <v>59</v>
      </c>
      <c r="B141" t="s">
        <v>31</v>
      </c>
      <c r="C141">
        <v>420</v>
      </c>
    </row>
    <row r="142" spans="1:3">
      <c r="A142" t="s">
        <v>59</v>
      </c>
      <c r="B142" t="s">
        <v>32</v>
      </c>
      <c r="C142">
        <v>213</v>
      </c>
    </row>
    <row r="143" spans="1:3">
      <c r="A143" t="s">
        <v>59</v>
      </c>
      <c r="B143" t="s">
        <v>15</v>
      </c>
      <c r="C143">
        <v>1910</v>
      </c>
    </row>
    <row r="144" spans="1:3">
      <c r="A144" t="s">
        <v>59</v>
      </c>
      <c r="B144" t="s">
        <v>18</v>
      </c>
      <c r="C144">
        <v>28</v>
      </c>
    </row>
    <row r="145" spans="1:3">
      <c r="A145" t="s">
        <v>59</v>
      </c>
      <c r="B145" t="s">
        <v>19</v>
      </c>
      <c r="C145">
        <v>30</v>
      </c>
    </row>
    <row r="146" spans="1:3">
      <c r="A146" t="s">
        <v>59</v>
      </c>
      <c r="B146" t="s">
        <v>21</v>
      </c>
      <c r="C146">
        <v>323</v>
      </c>
    </row>
    <row r="147" spans="1:3">
      <c r="A147" t="s">
        <v>59</v>
      </c>
      <c r="B147" t="s">
        <v>22</v>
      </c>
      <c r="C147">
        <v>1839</v>
      </c>
    </row>
    <row r="148" spans="1:3">
      <c r="A148" t="s">
        <v>60</v>
      </c>
      <c r="B148" t="s">
        <v>28</v>
      </c>
      <c r="C148" s="38">
        <v>0</v>
      </c>
    </row>
    <row r="149" spans="1:3">
      <c r="A149" t="s">
        <v>60</v>
      </c>
      <c r="B149" t="s">
        <v>29</v>
      </c>
      <c r="C149" s="38">
        <v>915</v>
      </c>
    </row>
    <row r="150" spans="1:3">
      <c r="A150" t="s">
        <v>60</v>
      </c>
      <c r="B150" t="s">
        <v>30</v>
      </c>
      <c r="C150">
        <v>4265</v>
      </c>
    </row>
    <row r="151" spans="1:3">
      <c r="A151" t="s">
        <v>60</v>
      </c>
      <c r="B151" t="s">
        <v>23</v>
      </c>
      <c r="C151">
        <v>80</v>
      </c>
    </row>
    <row r="152" spans="1:3">
      <c r="A152" t="s">
        <v>60</v>
      </c>
      <c r="B152" t="s">
        <v>31</v>
      </c>
      <c r="C152">
        <v>1272</v>
      </c>
    </row>
    <row r="153" spans="1:3">
      <c r="A153" t="s">
        <v>60</v>
      </c>
      <c r="B153" t="s">
        <v>32</v>
      </c>
      <c r="C153" s="40">
        <v>107</v>
      </c>
    </row>
    <row r="154" spans="1:3">
      <c r="A154" t="s">
        <v>60</v>
      </c>
      <c r="B154" t="s">
        <v>19</v>
      </c>
      <c r="C154">
        <v>216</v>
      </c>
    </row>
    <row r="155" spans="1:3">
      <c r="A155" t="s">
        <v>60</v>
      </c>
      <c r="B155" t="s">
        <v>21</v>
      </c>
      <c r="C155" s="40">
        <v>4300</v>
      </c>
    </row>
    <row r="156" spans="1:3">
      <c r="A156" t="s">
        <v>60</v>
      </c>
      <c r="B156" t="s">
        <v>22</v>
      </c>
      <c r="C156" s="40">
        <v>40</v>
      </c>
    </row>
    <row r="157" spans="1:3">
      <c r="A157" t="s">
        <v>61</v>
      </c>
      <c r="B157" t="s">
        <v>29</v>
      </c>
      <c r="C157" s="38">
        <v>4826</v>
      </c>
    </row>
    <row r="158" spans="1:3">
      <c r="A158" t="s">
        <v>61</v>
      </c>
      <c r="B158" t="s">
        <v>30</v>
      </c>
      <c r="C158">
        <v>41961</v>
      </c>
    </row>
    <row r="159" spans="1:3">
      <c r="A159" t="s">
        <v>61</v>
      </c>
      <c r="B159" t="s">
        <v>31</v>
      </c>
      <c r="C159">
        <v>1490</v>
      </c>
    </row>
    <row r="160" spans="1:3">
      <c r="A160" t="s">
        <v>61</v>
      </c>
      <c r="B160" t="s">
        <v>23</v>
      </c>
      <c r="C160">
        <v>122</v>
      </c>
    </row>
    <row r="161" spans="1:4">
      <c r="A161" t="s">
        <v>61</v>
      </c>
      <c r="B161" t="s">
        <v>32</v>
      </c>
      <c r="C161">
        <v>1548</v>
      </c>
    </row>
    <row r="162" spans="1:4">
      <c r="A162" t="s">
        <v>61</v>
      </c>
      <c r="B162" t="s">
        <v>17</v>
      </c>
      <c r="C162">
        <v>869</v>
      </c>
    </row>
    <row r="163" spans="1:4">
      <c r="A163" t="s">
        <v>61</v>
      </c>
      <c r="B163" t="s">
        <v>18</v>
      </c>
      <c r="C163">
        <v>4441</v>
      </c>
    </row>
    <row r="164" spans="1:4">
      <c r="A164" t="s">
        <v>61</v>
      </c>
      <c r="B164" t="s">
        <v>19</v>
      </c>
      <c r="C164">
        <v>10507</v>
      </c>
    </row>
    <row r="165" spans="1:4">
      <c r="A165" t="s">
        <v>61</v>
      </c>
      <c r="B165" t="s">
        <v>21</v>
      </c>
      <c r="C165">
        <v>10658</v>
      </c>
    </row>
    <row r="166" spans="1:4">
      <c r="A166" t="s">
        <v>61</v>
      </c>
      <c r="B166" t="s">
        <v>22</v>
      </c>
      <c r="C166">
        <v>5137</v>
      </c>
      <c r="D166" s="24"/>
    </row>
    <row r="167" spans="1:4">
      <c r="A167" t="s">
        <v>62</v>
      </c>
      <c r="B167" t="s">
        <v>28</v>
      </c>
      <c r="C167">
        <v>0</v>
      </c>
      <c r="D167" s="24"/>
    </row>
    <row r="168" spans="1:4">
      <c r="A168" t="s">
        <v>62</v>
      </c>
      <c r="B168" t="s">
        <v>30</v>
      </c>
      <c r="C168">
        <v>1527</v>
      </c>
    </row>
    <row r="169" spans="1:4">
      <c r="A169" t="s">
        <v>62</v>
      </c>
      <c r="B169" t="s">
        <v>23</v>
      </c>
      <c r="C169">
        <v>70</v>
      </c>
    </row>
    <row r="170" spans="1:4">
      <c r="A170" t="s">
        <v>62</v>
      </c>
      <c r="B170" t="s">
        <v>32</v>
      </c>
      <c r="C170">
        <v>95</v>
      </c>
    </row>
    <row r="171" spans="1:4">
      <c r="A171" t="s">
        <v>62</v>
      </c>
      <c r="B171" t="s">
        <v>19</v>
      </c>
      <c r="C171">
        <v>128</v>
      </c>
    </row>
    <row r="172" spans="1:4">
      <c r="A172" t="s">
        <v>62</v>
      </c>
      <c r="B172" t="s">
        <v>21</v>
      </c>
      <c r="C172">
        <v>671</v>
      </c>
    </row>
    <row r="173" spans="1:4">
      <c r="A173" t="s">
        <v>62</v>
      </c>
      <c r="B173" t="s">
        <v>22</v>
      </c>
      <c r="C173">
        <v>259</v>
      </c>
    </row>
    <row r="174" spans="1:4">
      <c r="A174" t="s">
        <v>63</v>
      </c>
      <c r="B174" t="s">
        <v>30</v>
      </c>
      <c r="C174">
        <v>96</v>
      </c>
    </row>
    <row r="175" spans="1:4">
      <c r="A175" t="s">
        <v>63</v>
      </c>
      <c r="B175" t="s">
        <v>23</v>
      </c>
      <c r="C175">
        <v>21</v>
      </c>
    </row>
    <row r="176" spans="1:4">
      <c r="A176" t="s">
        <v>63</v>
      </c>
      <c r="B176" t="s">
        <v>32</v>
      </c>
      <c r="C176">
        <v>47</v>
      </c>
    </row>
    <row r="177" spans="1:3">
      <c r="A177" t="s">
        <v>63</v>
      </c>
      <c r="B177" t="s">
        <v>18</v>
      </c>
      <c r="C177">
        <v>11</v>
      </c>
    </row>
    <row r="178" spans="1:3">
      <c r="A178" t="s">
        <v>63</v>
      </c>
      <c r="B178" t="s">
        <v>21</v>
      </c>
      <c r="C178">
        <v>167</v>
      </c>
    </row>
    <row r="179" spans="1:3">
      <c r="A179" t="s">
        <v>63</v>
      </c>
      <c r="B179" t="s">
        <v>22</v>
      </c>
      <c r="C179">
        <v>258</v>
      </c>
    </row>
    <row r="180" spans="1:3">
      <c r="A180" t="s">
        <v>64</v>
      </c>
      <c r="B180" t="s">
        <v>30</v>
      </c>
      <c r="C180">
        <v>1162</v>
      </c>
    </row>
    <row r="181" spans="1:3">
      <c r="A181" t="s">
        <v>64</v>
      </c>
      <c r="B181" t="s">
        <v>32</v>
      </c>
      <c r="C181">
        <v>164</v>
      </c>
    </row>
    <row r="182" spans="1:3">
      <c r="A182" t="s">
        <v>64</v>
      </c>
      <c r="B182" t="s">
        <v>19</v>
      </c>
      <c r="C182">
        <v>1588</v>
      </c>
    </row>
    <row r="183" spans="1:3">
      <c r="A183" t="s">
        <v>64</v>
      </c>
      <c r="B183" t="s">
        <v>21</v>
      </c>
      <c r="C183">
        <v>87</v>
      </c>
    </row>
    <row r="184" spans="1:3">
      <c r="A184" t="s">
        <v>64</v>
      </c>
      <c r="B184" t="s">
        <v>22</v>
      </c>
      <c r="C184">
        <v>14</v>
      </c>
    </row>
    <row r="185" spans="1:3">
      <c r="A185" t="s">
        <v>65</v>
      </c>
      <c r="B185" t="s">
        <v>28</v>
      </c>
      <c r="C185" s="38">
        <v>800</v>
      </c>
    </row>
    <row r="186" spans="1:3">
      <c r="A186" t="s">
        <v>65</v>
      </c>
      <c r="B186" t="s">
        <v>30</v>
      </c>
      <c r="C186">
        <v>251</v>
      </c>
    </row>
    <row r="187" spans="1:3">
      <c r="A187" t="s">
        <v>65</v>
      </c>
      <c r="B187" t="s">
        <v>31</v>
      </c>
      <c r="C187">
        <v>189</v>
      </c>
    </row>
    <row r="188" spans="1:3">
      <c r="A188" t="s">
        <v>65</v>
      </c>
      <c r="B188" t="s">
        <v>32</v>
      </c>
      <c r="C188">
        <v>7</v>
      </c>
    </row>
    <row r="189" spans="1:3">
      <c r="A189" t="s">
        <v>65</v>
      </c>
      <c r="B189" t="s">
        <v>18</v>
      </c>
      <c r="C189">
        <v>644</v>
      </c>
    </row>
    <row r="190" spans="1:3">
      <c r="A190" t="s">
        <v>65</v>
      </c>
      <c r="B190" t="s">
        <v>19</v>
      </c>
      <c r="C190">
        <v>109</v>
      </c>
    </row>
    <row r="191" spans="1:3">
      <c r="A191" t="s">
        <v>65</v>
      </c>
      <c r="B191" t="s">
        <v>21</v>
      </c>
      <c r="C191">
        <v>37</v>
      </c>
    </row>
    <row r="192" spans="1:3">
      <c r="A192" t="s">
        <v>65</v>
      </c>
      <c r="B192" t="s">
        <v>22</v>
      </c>
      <c r="C192" s="40">
        <v>94</v>
      </c>
    </row>
    <row r="193" spans="1:4">
      <c r="A193" t="s">
        <v>66</v>
      </c>
      <c r="B193" t="s">
        <v>29</v>
      </c>
      <c r="C193" s="38">
        <v>3500</v>
      </c>
    </row>
    <row r="194" spans="1:4">
      <c r="A194" t="s">
        <v>66</v>
      </c>
      <c r="B194" t="s">
        <v>30</v>
      </c>
      <c r="C194">
        <v>18530</v>
      </c>
    </row>
    <row r="195" spans="1:4">
      <c r="A195" t="s">
        <v>66</v>
      </c>
      <c r="B195" t="s">
        <v>32</v>
      </c>
      <c r="C195">
        <v>572</v>
      </c>
    </row>
    <row r="196" spans="1:4">
      <c r="A196" t="s">
        <v>66</v>
      </c>
      <c r="B196" t="s">
        <v>15</v>
      </c>
      <c r="C196">
        <v>486</v>
      </c>
    </row>
    <row r="197" spans="1:4">
      <c r="A197" t="s">
        <v>66</v>
      </c>
      <c r="B197" t="s">
        <v>23</v>
      </c>
      <c r="C197">
        <v>763</v>
      </c>
    </row>
    <row r="198" spans="1:4">
      <c r="A198" t="s">
        <v>66</v>
      </c>
      <c r="B198" t="s">
        <v>19</v>
      </c>
      <c r="C198">
        <v>38</v>
      </c>
    </row>
    <row r="199" spans="1:4">
      <c r="A199" t="s">
        <v>66</v>
      </c>
      <c r="B199" t="s">
        <v>21</v>
      </c>
      <c r="C199">
        <v>7303</v>
      </c>
      <c r="D199" s="24"/>
    </row>
    <row r="200" spans="1:4">
      <c r="A200" t="s">
        <v>66</v>
      </c>
      <c r="B200" t="s">
        <v>126</v>
      </c>
      <c r="C200">
        <v>3757</v>
      </c>
    </row>
    <row r="201" spans="1:4">
      <c r="A201" t="s">
        <v>66</v>
      </c>
      <c r="B201" t="s">
        <v>22</v>
      </c>
      <c r="C201">
        <v>16074</v>
      </c>
    </row>
    <row r="202" spans="1:4">
      <c r="A202" t="s">
        <v>67</v>
      </c>
      <c r="B202" t="s">
        <v>28</v>
      </c>
      <c r="C202" s="38">
        <v>6720</v>
      </c>
    </row>
    <row r="203" spans="1:4">
      <c r="A203" t="s">
        <v>67</v>
      </c>
      <c r="B203" t="s">
        <v>29</v>
      </c>
      <c r="C203" s="38">
        <v>19682.599999999999</v>
      </c>
    </row>
    <row r="204" spans="1:4">
      <c r="A204" t="s">
        <v>67</v>
      </c>
      <c r="B204" t="s">
        <v>30</v>
      </c>
      <c r="C204">
        <v>3705</v>
      </c>
    </row>
    <row r="205" spans="1:4">
      <c r="A205" t="s">
        <v>67</v>
      </c>
      <c r="B205" t="s">
        <v>31</v>
      </c>
      <c r="C205">
        <v>393</v>
      </c>
    </row>
    <row r="206" spans="1:4">
      <c r="A206" t="s">
        <v>67</v>
      </c>
      <c r="B206" t="s">
        <v>32</v>
      </c>
      <c r="C206">
        <v>642</v>
      </c>
    </row>
    <row r="207" spans="1:4">
      <c r="A207" t="s">
        <v>67</v>
      </c>
      <c r="B207" t="s">
        <v>23</v>
      </c>
      <c r="C207">
        <v>0</v>
      </c>
      <c r="D207" s="24"/>
    </row>
    <row r="208" spans="1:4">
      <c r="A208" t="s">
        <v>67</v>
      </c>
      <c r="B208" t="s">
        <v>18</v>
      </c>
      <c r="C208">
        <v>469</v>
      </c>
    </row>
    <row r="209" spans="1:4">
      <c r="A209" t="s">
        <v>67</v>
      </c>
      <c r="B209" t="s">
        <v>19</v>
      </c>
      <c r="C209">
        <v>322</v>
      </c>
    </row>
    <row r="210" spans="1:4">
      <c r="A210" t="s">
        <v>67</v>
      </c>
      <c r="B210" t="s">
        <v>21</v>
      </c>
      <c r="C210">
        <v>7886</v>
      </c>
    </row>
    <row r="211" spans="1:4">
      <c r="A211" t="s">
        <v>67</v>
      </c>
      <c r="B211" t="s">
        <v>22</v>
      </c>
      <c r="C211">
        <v>6036</v>
      </c>
    </row>
    <row r="212" spans="1:4">
      <c r="A212" t="s">
        <v>68</v>
      </c>
      <c r="B212" t="s">
        <v>29</v>
      </c>
      <c r="C212" s="38">
        <v>0</v>
      </c>
      <c r="D212" s="24"/>
    </row>
    <row r="213" spans="1:4">
      <c r="A213" t="s">
        <v>68</v>
      </c>
      <c r="B213" t="s">
        <v>30</v>
      </c>
      <c r="C213">
        <v>4580</v>
      </c>
    </row>
    <row r="214" spans="1:4">
      <c r="A214" t="s">
        <v>68</v>
      </c>
      <c r="B214" t="s">
        <v>31</v>
      </c>
      <c r="C214">
        <v>0</v>
      </c>
    </row>
    <row r="215" spans="1:4">
      <c r="A215" t="s">
        <v>68</v>
      </c>
      <c r="B215" t="s">
        <v>32</v>
      </c>
      <c r="C215">
        <v>684</v>
      </c>
    </row>
    <row r="216" spans="1:4">
      <c r="A216" t="s">
        <v>68</v>
      </c>
      <c r="B216" t="s">
        <v>18</v>
      </c>
      <c r="C216">
        <v>1515</v>
      </c>
    </row>
    <row r="217" spans="1:4">
      <c r="A217" t="s">
        <v>68</v>
      </c>
      <c r="B217" t="s">
        <v>19</v>
      </c>
      <c r="C217">
        <v>2857</v>
      </c>
    </row>
    <row r="218" spans="1:4">
      <c r="A218" t="s">
        <v>68</v>
      </c>
      <c r="B218" t="s">
        <v>21</v>
      </c>
      <c r="C218">
        <v>5234</v>
      </c>
    </row>
    <row r="219" spans="1:4">
      <c r="A219" t="s">
        <v>68</v>
      </c>
      <c r="B219" t="s">
        <v>22</v>
      </c>
      <c r="C219">
        <v>861</v>
      </c>
    </row>
    <row r="220" spans="1:4">
      <c r="A220" t="s">
        <v>69</v>
      </c>
      <c r="B220" t="s">
        <v>28</v>
      </c>
      <c r="C220" s="38">
        <v>2745</v>
      </c>
    </row>
    <row r="221" spans="1:4">
      <c r="A221" t="s">
        <v>69</v>
      </c>
      <c r="B221" t="s">
        <v>29</v>
      </c>
      <c r="C221" s="38">
        <v>210</v>
      </c>
    </row>
    <row r="222" spans="1:4">
      <c r="A222" t="s">
        <v>69</v>
      </c>
      <c r="B222" t="s">
        <v>30</v>
      </c>
      <c r="C222">
        <v>2218</v>
      </c>
    </row>
    <row r="223" spans="1:4">
      <c r="A223" t="s">
        <v>69</v>
      </c>
      <c r="B223" t="s">
        <v>32</v>
      </c>
      <c r="C223">
        <v>116</v>
      </c>
    </row>
    <row r="224" spans="1:4">
      <c r="A224" t="s">
        <v>69</v>
      </c>
      <c r="B224" t="s">
        <v>15</v>
      </c>
      <c r="C224">
        <v>1300</v>
      </c>
    </row>
    <row r="225" spans="1:7">
      <c r="A225" t="s">
        <v>69</v>
      </c>
      <c r="B225" t="s">
        <v>18</v>
      </c>
      <c r="C225">
        <v>3357</v>
      </c>
    </row>
    <row r="226" spans="1:7">
      <c r="A226" t="s">
        <v>69</v>
      </c>
      <c r="B226" t="s">
        <v>19</v>
      </c>
      <c r="C226">
        <v>2780</v>
      </c>
    </row>
    <row r="227" spans="1:7">
      <c r="A227" t="s">
        <v>69</v>
      </c>
      <c r="B227" t="s">
        <v>21</v>
      </c>
      <c r="C227">
        <v>2957</v>
      </c>
    </row>
    <row r="228" spans="1:7">
      <c r="A228" t="s">
        <v>69</v>
      </c>
      <c r="B228" t="s">
        <v>22</v>
      </c>
      <c r="C228">
        <v>1160</v>
      </c>
    </row>
    <row r="229" spans="1:7">
      <c r="A229" t="s">
        <v>70</v>
      </c>
      <c r="B229" t="s">
        <v>28</v>
      </c>
      <c r="C229" s="38">
        <v>4405</v>
      </c>
    </row>
    <row r="230" spans="1:7">
      <c r="A230" t="s">
        <v>70</v>
      </c>
      <c r="B230" t="s">
        <v>30</v>
      </c>
      <c r="C230">
        <v>486</v>
      </c>
    </row>
    <row r="231" spans="1:7">
      <c r="A231" t="s">
        <v>70</v>
      </c>
      <c r="B231" t="s">
        <v>19</v>
      </c>
      <c r="C231">
        <v>2018</v>
      </c>
    </row>
    <row r="232" spans="1:7">
      <c r="A232" t="s">
        <v>70</v>
      </c>
      <c r="B232" t="s">
        <v>18</v>
      </c>
      <c r="C232">
        <v>473</v>
      </c>
    </row>
    <row r="233" spans="1:7">
      <c r="A233" t="s">
        <v>70</v>
      </c>
      <c r="B233" t="s">
        <v>21</v>
      </c>
      <c r="C233">
        <v>397</v>
      </c>
      <c r="G233" s="72"/>
    </row>
    <row r="234" spans="1:7">
      <c r="A234" t="s">
        <v>71</v>
      </c>
      <c r="B234" t="s">
        <v>29</v>
      </c>
      <c r="C234">
        <v>0</v>
      </c>
      <c r="D234" s="46"/>
    </row>
    <row r="235" spans="1:7">
      <c r="A235" t="s">
        <v>71</v>
      </c>
      <c r="B235" t="s">
        <v>30</v>
      </c>
      <c r="C235" s="41">
        <v>1573</v>
      </c>
      <c r="D235" t="s">
        <v>132</v>
      </c>
    </row>
    <row r="236" spans="1:7">
      <c r="A236" t="s">
        <v>71</v>
      </c>
      <c r="B236" t="s">
        <v>31</v>
      </c>
      <c r="C236" s="41">
        <v>905</v>
      </c>
      <c r="D236" t="s">
        <v>132</v>
      </c>
    </row>
    <row r="237" spans="1:7">
      <c r="A237" t="s">
        <v>71</v>
      </c>
      <c r="B237" t="s">
        <v>32</v>
      </c>
      <c r="C237" s="40">
        <v>5299</v>
      </c>
    </row>
    <row r="238" spans="1:7">
      <c r="A238" t="s">
        <v>71</v>
      </c>
      <c r="B238" t="s">
        <v>23</v>
      </c>
      <c r="C238" s="42">
        <v>4613</v>
      </c>
      <c r="D238" t="s">
        <v>132</v>
      </c>
    </row>
    <row r="239" spans="1:7">
      <c r="A239" t="s">
        <v>71</v>
      </c>
      <c r="B239" t="s">
        <v>15</v>
      </c>
      <c r="C239" s="42">
        <v>7725</v>
      </c>
      <c r="D239" t="s">
        <v>132</v>
      </c>
    </row>
    <row r="240" spans="1:7">
      <c r="A240" t="s">
        <v>71</v>
      </c>
      <c r="B240" t="s">
        <v>18</v>
      </c>
      <c r="C240" s="40">
        <v>16479</v>
      </c>
    </row>
    <row r="241" spans="1:3">
      <c r="A241" t="s">
        <v>71</v>
      </c>
      <c r="B241" t="s">
        <v>22</v>
      </c>
      <c r="C241" s="40">
        <v>1417</v>
      </c>
    </row>
    <row r="242" spans="1:3">
      <c r="A242" t="s">
        <v>71</v>
      </c>
      <c r="B242" t="s">
        <v>21</v>
      </c>
      <c r="C242" s="40">
        <v>9688</v>
      </c>
    </row>
    <row r="243" spans="1:3">
      <c r="A243" t="s">
        <v>72</v>
      </c>
      <c r="B243" t="s">
        <v>28</v>
      </c>
      <c r="C243">
        <v>945</v>
      </c>
    </row>
    <row r="244" spans="1:3">
      <c r="A244" t="s">
        <v>72</v>
      </c>
      <c r="B244" t="s">
        <v>30</v>
      </c>
      <c r="C244">
        <v>626</v>
      </c>
    </row>
    <row r="245" spans="1:3">
      <c r="A245" t="s">
        <v>72</v>
      </c>
      <c r="B245" t="s">
        <v>32</v>
      </c>
      <c r="C245">
        <v>13</v>
      </c>
    </row>
    <row r="246" spans="1:3">
      <c r="A246" t="s">
        <v>72</v>
      </c>
      <c r="B246" t="s">
        <v>23</v>
      </c>
      <c r="C246">
        <v>36</v>
      </c>
    </row>
    <row r="247" spans="1:3">
      <c r="A247" t="s">
        <v>72</v>
      </c>
      <c r="B247" t="s">
        <v>15</v>
      </c>
      <c r="C247">
        <v>696</v>
      </c>
    </row>
    <row r="248" spans="1:3">
      <c r="A248" t="s">
        <v>72</v>
      </c>
      <c r="B248" t="s">
        <v>19</v>
      </c>
      <c r="C248">
        <v>1127</v>
      </c>
    </row>
    <row r="249" spans="1:3">
      <c r="A249" t="s">
        <v>72</v>
      </c>
      <c r="B249" t="s">
        <v>21</v>
      </c>
      <c r="C249">
        <v>2</v>
      </c>
    </row>
    <row r="250" spans="1:3">
      <c r="A250" t="s">
        <v>72</v>
      </c>
      <c r="B250" t="s">
        <v>22</v>
      </c>
      <c r="C250">
        <v>286</v>
      </c>
    </row>
    <row r="251" spans="1:3">
      <c r="A251" t="s">
        <v>73</v>
      </c>
      <c r="B251" t="s">
        <v>28</v>
      </c>
      <c r="C251" s="38">
        <v>220</v>
      </c>
    </row>
    <row r="252" spans="1:3">
      <c r="A252" t="s">
        <v>73</v>
      </c>
      <c r="B252" t="s">
        <v>29</v>
      </c>
      <c r="C252" s="38">
        <v>549</v>
      </c>
    </row>
    <row r="253" spans="1:3">
      <c r="A253" t="s">
        <v>73</v>
      </c>
      <c r="B253" t="s">
        <v>30</v>
      </c>
      <c r="C253" s="43">
        <v>0</v>
      </c>
    </row>
    <row r="254" spans="1:3">
      <c r="A254" t="s">
        <v>73</v>
      </c>
      <c r="B254" t="s">
        <v>31</v>
      </c>
      <c r="C254" s="43">
        <v>0</v>
      </c>
    </row>
    <row r="255" spans="1:3">
      <c r="A255" t="s">
        <v>73</v>
      </c>
      <c r="B255" t="s">
        <v>32</v>
      </c>
      <c r="C255" s="43">
        <v>225</v>
      </c>
    </row>
    <row r="256" spans="1:3">
      <c r="A256" t="s">
        <v>73</v>
      </c>
      <c r="B256" t="s">
        <v>23</v>
      </c>
      <c r="C256" s="43">
        <v>6</v>
      </c>
    </row>
    <row r="257" spans="1:4">
      <c r="A257" t="s">
        <v>73</v>
      </c>
      <c r="B257" t="s">
        <v>15</v>
      </c>
      <c r="C257" s="43">
        <v>1971</v>
      </c>
    </row>
    <row r="258" spans="1:4">
      <c r="A258" t="s">
        <v>73</v>
      </c>
      <c r="B258" t="s">
        <v>19</v>
      </c>
      <c r="C258" s="43">
        <v>1208</v>
      </c>
    </row>
    <row r="259" spans="1:4">
      <c r="A259" t="s">
        <v>73</v>
      </c>
      <c r="B259" t="s">
        <v>18</v>
      </c>
      <c r="C259" s="43">
        <v>318</v>
      </c>
    </row>
    <row r="260" spans="1:4">
      <c r="A260" t="s">
        <v>73</v>
      </c>
      <c r="B260" t="s">
        <v>21</v>
      </c>
      <c r="C260" s="43">
        <v>3</v>
      </c>
    </row>
    <row r="261" spans="1:4">
      <c r="A261" t="s">
        <v>73</v>
      </c>
      <c r="B261" t="s">
        <v>22</v>
      </c>
      <c r="C261" s="43">
        <v>535</v>
      </c>
    </row>
    <row r="262" spans="1:4">
      <c r="A262" t="s">
        <v>74</v>
      </c>
      <c r="B262" t="s">
        <v>30</v>
      </c>
      <c r="C262">
        <v>70.460000000000008</v>
      </c>
    </row>
    <row r="263" spans="1:4">
      <c r="A263" t="s">
        <v>74</v>
      </c>
      <c r="B263" t="s">
        <v>23</v>
      </c>
      <c r="C263">
        <v>0</v>
      </c>
    </row>
    <row r="264" spans="1:4">
      <c r="A264" t="s">
        <v>74</v>
      </c>
      <c r="B264" t="s">
        <v>32</v>
      </c>
      <c r="C264">
        <v>7.8000000000000007</v>
      </c>
    </row>
    <row r="265" spans="1:4">
      <c r="A265" t="s">
        <v>74</v>
      </c>
      <c r="B265" t="s">
        <v>18</v>
      </c>
      <c r="C265" s="44">
        <v>1172</v>
      </c>
      <c r="D265" s="47"/>
    </row>
    <row r="266" spans="1:4">
      <c r="A266" t="s">
        <v>74</v>
      </c>
      <c r="B266" t="s">
        <v>19</v>
      </c>
      <c r="C266" s="44">
        <v>2520</v>
      </c>
      <c r="D266" s="47"/>
    </row>
    <row r="267" spans="1:4">
      <c r="A267" t="s">
        <v>74</v>
      </c>
      <c r="B267" t="s">
        <v>21</v>
      </c>
      <c r="C267" s="44">
        <v>112</v>
      </c>
      <c r="D267" s="47"/>
    </row>
    <row r="268" spans="1:4">
      <c r="A268" t="s">
        <v>74</v>
      </c>
      <c r="B268" t="s">
        <v>22</v>
      </c>
      <c r="C268" s="44">
        <v>23</v>
      </c>
      <c r="D268" s="47"/>
    </row>
    <row r="269" spans="1:4">
      <c r="A269" t="s">
        <v>75</v>
      </c>
      <c r="B269" t="s">
        <v>30</v>
      </c>
      <c r="C269">
        <v>178.86</v>
      </c>
    </row>
    <row r="270" spans="1:4">
      <c r="A270" t="s">
        <v>75</v>
      </c>
      <c r="B270" t="s">
        <v>23</v>
      </c>
      <c r="C270">
        <v>0</v>
      </c>
    </row>
    <row r="271" spans="1:4">
      <c r="A271" t="s">
        <v>75</v>
      </c>
      <c r="B271" t="s">
        <v>32</v>
      </c>
      <c r="C271">
        <v>19.8</v>
      </c>
    </row>
    <row r="272" spans="1:4">
      <c r="A272" t="s">
        <v>75</v>
      </c>
      <c r="B272" t="s">
        <v>18</v>
      </c>
      <c r="C272" s="44">
        <v>8834</v>
      </c>
      <c r="D272" s="47"/>
    </row>
    <row r="273" spans="1:4">
      <c r="A273" t="s">
        <v>75</v>
      </c>
      <c r="B273" t="s">
        <v>19</v>
      </c>
      <c r="C273" s="44">
        <v>2342</v>
      </c>
      <c r="D273" s="47"/>
    </row>
    <row r="274" spans="1:4">
      <c r="A274" t="s">
        <v>75</v>
      </c>
      <c r="B274" t="s">
        <v>21</v>
      </c>
      <c r="C274" s="44">
        <v>623</v>
      </c>
      <c r="D274" s="47"/>
    </row>
    <row r="275" spans="1:4">
      <c r="A275" t="s">
        <v>75</v>
      </c>
      <c r="B275" t="s">
        <v>22</v>
      </c>
      <c r="C275" s="44">
        <v>15</v>
      </c>
      <c r="D275" s="47"/>
    </row>
    <row r="276" spans="1:4">
      <c r="A276" t="s">
        <v>76</v>
      </c>
      <c r="B276" t="s">
        <v>30</v>
      </c>
      <c r="C276">
        <v>81.3</v>
      </c>
    </row>
    <row r="277" spans="1:4">
      <c r="A277" t="s">
        <v>76</v>
      </c>
      <c r="B277" t="s">
        <v>23</v>
      </c>
      <c r="C277">
        <v>0</v>
      </c>
    </row>
    <row r="278" spans="1:4">
      <c r="A278" t="s">
        <v>76</v>
      </c>
      <c r="B278" t="s">
        <v>32</v>
      </c>
      <c r="C278">
        <v>9</v>
      </c>
    </row>
    <row r="279" spans="1:4">
      <c r="A279" t="s">
        <v>76</v>
      </c>
      <c r="B279" t="s">
        <v>18</v>
      </c>
      <c r="C279" s="44">
        <v>2177</v>
      </c>
      <c r="D279" s="47"/>
    </row>
    <row r="280" spans="1:4">
      <c r="A280" t="s">
        <v>76</v>
      </c>
      <c r="B280" t="s">
        <v>19</v>
      </c>
      <c r="C280" s="44">
        <v>2537</v>
      </c>
      <c r="D280" s="47"/>
    </row>
    <row r="281" spans="1:4">
      <c r="A281" t="s">
        <v>76</v>
      </c>
      <c r="B281" t="s">
        <v>21</v>
      </c>
      <c r="C281" s="44">
        <v>640</v>
      </c>
      <c r="D281" s="47"/>
    </row>
    <row r="282" spans="1:4">
      <c r="A282" t="s">
        <v>76</v>
      </c>
      <c r="B282" t="s">
        <v>22</v>
      </c>
      <c r="C282" s="44">
        <v>6</v>
      </c>
      <c r="D282" s="47"/>
    </row>
    <row r="283" spans="1:4">
      <c r="A283" t="s">
        <v>77</v>
      </c>
      <c r="B283" t="s">
        <v>30</v>
      </c>
      <c r="C283">
        <v>97.56</v>
      </c>
    </row>
    <row r="284" spans="1:4">
      <c r="A284" t="s">
        <v>77</v>
      </c>
      <c r="B284" t="s">
        <v>23</v>
      </c>
      <c r="C284">
        <v>0</v>
      </c>
    </row>
    <row r="285" spans="1:4">
      <c r="A285" t="s">
        <v>77</v>
      </c>
      <c r="B285" t="s">
        <v>32</v>
      </c>
      <c r="C285">
        <v>10.799999999999999</v>
      </c>
    </row>
    <row r="286" spans="1:4">
      <c r="A286" t="s">
        <v>77</v>
      </c>
      <c r="B286" t="s">
        <v>18</v>
      </c>
      <c r="C286" s="44">
        <v>3479</v>
      </c>
      <c r="D286" s="47"/>
    </row>
    <row r="287" spans="1:4">
      <c r="A287" t="s">
        <v>77</v>
      </c>
      <c r="B287" t="s">
        <v>19</v>
      </c>
      <c r="C287" s="44">
        <v>1728</v>
      </c>
      <c r="D287" s="47"/>
    </row>
    <row r="288" spans="1:4">
      <c r="A288" t="s">
        <v>77</v>
      </c>
      <c r="B288" t="s">
        <v>21</v>
      </c>
      <c r="C288" s="44">
        <v>312</v>
      </c>
      <c r="D288" s="47"/>
    </row>
    <row r="289" spans="1:4">
      <c r="A289" t="s">
        <v>77</v>
      </c>
      <c r="B289" t="s">
        <v>22</v>
      </c>
      <c r="C289" s="44">
        <v>3</v>
      </c>
      <c r="D289" s="47"/>
    </row>
    <row r="290" spans="1:4">
      <c r="A290" t="s">
        <v>78</v>
      </c>
      <c r="B290" t="s">
        <v>30</v>
      </c>
      <c r="C290">
        <v>113.82</v>
      </c>
    </row>
    <row r="291" spans="1:4">
      <c r="A291" t="s">
        <v>78</v>
      </c>
      <c r="B291" t="s">
        <v>23</v>
      </c>
      <c r="C291">
        <v>0</v>
      </c>
    </row>
    <row r="292" spans="1:4">
      <c r="A292" t="s">
        <v>78</v>
      </c>
      <c r="B292" t="s">
        <v>32</v>
      </c>
      <c r="C292">
        <v>12.6</v>
      </c>
    </row>
    <row r="293" spans="1:4">
      <c r="A293" t="s">
        <v>78</v>
      </c>
      <c r="B293" t="s">
        <v>18</v>
      </c>
      <c r="C293" s="44">
        <v>6470</v>
      </c>
      <c r="D293" s="47"/>
    </row>
    <row r="294" spans="1:4">
      <c r="A294" t="s">
        <v>78</v>
      </c>
      <c r="B294" t="s">
        <v>19</v>
      </c>
      <c r="C294" s="44">
        <v>1601</v>
      </c>
      <c r="D294" s="47"/>
    </row>
    <row r="295" spans="1:4">
      <c r="A295" t="s">
        <v>78</v>
      </c>
      <c r="B295" t="s">
        <v>21</v>
      </c>
      <c r="C295" s="44">
        <v>0</v>
      </c>
      <c r="D295" s="47"/>
    </row>
    <row r="296" spans="1:4">
      <c r="A296" t="s">
        <v>78</v>
      </c>
      <c r="B296" t="s">
        <v>22</v>
      </c>
      <c r="C296" s="44">
        <v>5</v>
      </c>
      <c r="D296" s="47"/>
    </row>
    <row r="297" spans="1:4">
      <c r="A297" t="s">
        <v>55</v>
      </c>
      <c r="B297" t="s">
        <v>18</v>
      </c>
      <c r="C297">
        <v>8785</v>
      </c>
    </row>
    <row r="298" spans="1:4">
      <c r="A298" t="s">
        <v>45</v>
      </c>
      <c r="B298" t="s">
        <v>19</v>
      </c>
      <c r="C298">
        <v>291</v>
      </c>
      <c r="D298" s="24"/>
    </row>
    <row r="299" spans="1:4">
      <c r="A299" t="s">
        <v>58</v>
      </c>
      <c r="B299" t="s">
        <v>17</v>
      </c>
      <c r="C299">
        <v>10</v>
      </c>
      <c r="D299" s="24"/>
    </row>
    <row r="300" spans="1:4">
      <c r="A300" t="s">
        <v>63</v>
      </c>
      <c r="B300" t="s">
        <v>19</v>
      </c>
      <c r="C300">
        <v>25</v>
      </c>
      <c r="D300" s="24"/>
    </row>
    <row r="301" spans="1:4">
      <c r="A301" t="s">
        <v>70</v>
      </c>
      <c r="B301" t="s">
        <v>22</v>
      </c>
      <c r="C301">
        <v>3</v>
      </c>
      <c r="D301" s="24"/>
    </row>
    <row r="302" spans="1:4">
      <c r="A302" t="s">
        <v>133</v>
      </c>
      <c r="B302" t="s">
        <v>126</v>
      </c>
      <c r="C302">
        <v>588</v>
      </c>
    </row>
    <row r="303" spans="1:4">
      <c r="A303" t="s">
        <v>134</v>
      </c>
      <c r="B303" t="s">
        <v>126</v>
      </c>
      <c r="C303">
        <v>93.2</v>
      </c>
    </row>
    <row r="304" spans="1:4">
      <c r="A304" t="s">
        <v>135</v>
      </c>
      <c r="B304" t="s">
        <v>126</v>
      </c>
      <c r="C304">
        <v>0</v>
      </c>
    </row>
    <row r="305" spans="1:4">
      <c r="A305" t="s">
        <v>136</v>
      </c>
      <c r="B305" t="s">
        <v>126</v>
      </c>
      <c r="C305">
        <v>1218</v>
      </c>
    </row>
    <row r="306" spans="1:4">
      <c r="A306" t="s">
        <v>137</v>
      </c>
      <c r="B306" t="s">
        <v>126</v>
      </c>
      <c r="C306">
        <v>2185.5</v>
      </c>
    </row>
    <row r="307" spans="1:4">
      <c r="A307" t="s">
        <v>138</v>
      </c>
      <c r="B307" t="s">
        <v>126</v>
      </c>
      <c r="C307">
        <v>60</v>
      </c>
    </row>
    <row r="308" spans="1:4">
      <c r="A308" t="s">
        <v>139</v>
      </c>
      <c r="B308" t="s">
        <v>126</v>
      </c>
      <c r="C308">
        <v>2812.3</v>
      </c>
    </row>
    <row r="309" spans="1:4">
      <c r="A309" t="s">
        <v>140</v>
      </c>
      <c r="B309" t="s">
        <v>126</v>
      </c>
      <c r="C309">
        <v>3739.3</v>
      </c>
    </row>
    <row r="310" spans="1:4">
      <c r="A310" t="s">
        <v>141</v>
      </c>
      <c r="B310" t="s">
        <v>126</v>
      </c>
      <c r="C310">
        <v>357</v>
      </c>
    </row>
    <row r="311" spans="1:4">
      <c r="A311" t="s">
        <v>153</v>
      </c>
      <c r="B311" t="s">
        <v>126</v>
      </c>
      <c r="C311">
        <v>7166</v>
      </c>
    </row>
    <row r="312" spans="1:4">
      <c r="A312" t="s">
        <v>150</v>
      </c>
      <c r="B312" t="s">
        <v>126</v>
      </c>
      <c r="C312">
        <v>1120</v>
      </c>
    </row>
    <row r="313" spans="1:4">
      <c r="A313" t="s">
        <v>142</v>
      </c>
      <c r="B313" t="s">
        <v>126</v>
      </c>
      <c r="C313">
        <v>0</v>
      </c>
    </row>
    <row r="314" spans="1:4">
      <c r="A314" t="s">
        <v>151</v>
      </c>
      <c r="B314" t="s">
        <v>126</v>
      </c>
      <c r="C314">
        <v>0</v>
      </c>
    </row>
    <row r="315" spans="1:4">
      <c r="A315" t="s">
        <v>152</v>
      </c>
      <c r="B315" t="s">
        <v>126</v>
      </c>
      <c r="C315">
        <v>0</v>
      </c>
    </row>
    <row r="316" spans="1:4">
      <c r="A316" t="s">
        <v>133</v>
      </c>
      <c r="B316" t="s">
        <v>127</v>
      </c>
      <c r="C316">
        <v>0</v>
      </c>
      <c r="D316" s="24"/>
    </row>
    <row r="317" spans="1:4">
      <c r="A317" t="s">
        <v>134</v>
      </c>
      <c r="B317" t="s">
        <v>127</v>
      </c>
      <c r="C317">
        <v>30</v>
      </c>
      <c r="D317" s="24"/>
    </row>
    <row r="318" spans="1:4">
      <c r="A318" t="s">
        <v>142</v>
      </c>
      <c r="B318" t="s">
        <v>127</v>
      </c>
      <c r="C318">
        <v>0</v>
      </c>
      <c r="D318" s="24"/>
    </row>
    <row r="319" spans="1:4">
      <c r="A319" t="s">
        <v>46</v>
      </c>
      <c r="B319" t="s">
        <v>127</v>
      </c>
      <c r="C319">
        <v>0</v>
      </c>
    </row>
    <row r="320" spans="1:4">
      <c r="A320" t="s">
        <v>50</v>
      </c>
      <c r="B320" t="s">
        <v>127</v>
      </c>
      <c r="C320">
        <v>0</v>
      </c>
    </row>
    <row r="321" spans="1:4">
      <c r="A321" t="s">
        <v>51</v>
      </c>
      <c r="B321" t="s">
        <v>127</v>
      </c>
      <c r="C321">
        <v>0</v>
      </c>
    </row>
    <row r="322" spans="1:4">
      <c r="A322" t="s">
        <v>56</v>
      </c>
      <c r="B322" t="s">
        <v>127</v>
      </c>
      <c r="C322">
        <v>0</v>
      </c>
    </row>
    <row r="323" spans="1:4">
      <c r="A323" t="s">
        <v>66</v>
      </c>
      <c r="B323" t="s">
        <v>127</v>
      </c>
      <c r="C323">
        <v>0</v>
      </c>
    </row>
    <row r="324" spans="1:4">
      <c r="A324" t="s">
        <v>45</v>
      </c>
      <c r="B324" t="s">
        <v>161</v>
      </c>
      <c r="C324" s="38">
        <v>600</v>
      </c>
      <c r="D324" s="24"/>
    </row>
    <row r="325" spans="1:4">
      <c r="A325" t="s">
        <v>49</v>
      </c>
      <c r="B325" t="s">
        <v>161</v>
      </c>
      <c r="C325" s="38">
        <v>660</v>
      </c>
      <c r="D325" s="24"/>
    </row>
    <row r="326" spans="1:4">
      <c r="A326" t="s">
        <v>51</v>
      </c>
      <c r="B326" t="s">
        <v>162</v>
      </c>
      <c r="C326" s="38">
        <v>407</v>
      </c>
      <c r="D326" s="24"/>
    </row>
    <row r="327" spans="1:4">
      <c r="A327" t="s">
        <v>54</v>
      </c>
      <c r="B327" t="s">
        <v>162</v>
      </c>
      <c r="C327" s="38">
        <v>614</v>
      </c>
      <c r="D327" s="24"/>
    </row>
    <row r="328" spans="1:4">
      <c r="A328" t="s">
        <v>50</v>
      </c>
      <c r="B328" t="s">
        <v>162</v>
      </c>
      <c r="C328" s="38">
        <v>2810</v>
      </c>
      <c r="D328" s="24"/>
    </row>
    <row r="329" spans="1:4">
      <c r="A329" t="s">
        <v>50</v>
      </c>
      <c r="B329" t="s">
        <v>161</v>
      </c>
      <c r="C329" s="38">
        <v>4373</v>
      </c>
      <c r="D329" s="24"/>
    </row>
    <row r="330" spans="1:4">
      <c r="A330" t="s">
        <v>57</v>
      </c>
      <c r="B330" t="s">
        <v>161</v>
      </c>
      <c r="C330" s="38">
        <v>705</v>
      </c>
      <c r="D330" s="24"/>
    </row>
    <row r="331" spans="1:4">
      <c r="A331" t="s">
        <v>59</v>
      </c>
      <c r="B331" t="s">
        <v>29</v>
      </c>
      <c r="C331" s="38">
        <v>60</v>
      </c>
      <c r="D331" s="24"/>
    </row>
    <row r="332" spans="1:4">
      <c r="A332" t="s">
        <v>61</v>
      </c>
      <c r="B332" t="s">
        <v>162</v>
      </c>
      <c r="C332" s="38">
        <v>1980</v>
      </c>
      <c r="D332" s="24"/>
    </row>
    <row r="333" spans="1:4">
      <c r="A333" t="s">
        <v>66</v>
      </c>
      <c r="B333" t="s">
        <v>162</v>
      </c>
      <c r="C333" s="38">
        <v>652</v>
      </c>
      <c r="D333" s="24"/>
    </row>
    <row r="334" spans="1:4">
      <c r="A334" t="s">
        <v>67</v>
      </c>
      <c r="B334" t="s">
        <v>162</v>
      </c>
      <c r="C334" s="38">
        <v>2445</v>
      </c>
      <c r="D334" s="24"/>
    </row>
    <row r="335" spans="1:4">
      <c r="A335" t="s">
        <v>67</v>
      </c>
      <c r="B335" t="s">
        <v>161</v>
      </c>
      <c r="C335" s="38">
        <v>1332</v>
      </c>
      <c r="D335" s="24"/>
    </row>
    <row r="336" spans="1:4">
      <c r="A336" t="s">
        <v>70</v>
      </c>
      <c r="B336" t="s">
        <v>161</v>
      </c>
      <c r="C336" s="38">
        <v>0</v>
      </c>
      <c r="D336" s="24"/>
    </row>
    <row r="337" spans="1:4">
      <c r="A337" t="s">
        <v>72</v>
      </c>
      <c r="B337" t="s">
        <v>29</v>
      </c>
      <c r="C337" s="38">
        <v>124</v>
      </c>
      <c r="D337" s="24"/>
    </row>
    <row r="338" spans="1:4">
      <c r="A338" t="s">
        <v>72</v>
      </c>
      <c r="B338" t="s">
        <v>161</v>
      </c>
      <c r="C338" s="38">
        <v>0</v>
      </c>
      <c r="D338" s="24"/>
    </row>
    <row r="339" spans="1:4">
      <c r="C339"/>
      <c r="D339" s="49"/>
    </row>
    <row r="340" spans="1:4">
      <c r="C340"/>
      <c r="D340" s="49"/>
    </row>
    <row r="341" spans="1:4">
      <c r="C341"/>
      <c r="D341" s="49"/>
    </row>
    <row r="342" spans="1:4">
      <c r="C342"/>
      <c r="D342" s="49"/>
    </row>
    <row r="343" spans="1:4">
      <c r="D343" s="49"/>
    </row>
    <row r="344" spans="1:4">
      <c r="C344"/>
      <c r="D344" s="49"/>
    </row>
    <row r="345" spans="1:4">
      <c r="C345"/>
      <c r="D345" s="49"/>
    </row>
    <row r="346" spans="1:4">
      <c r="C346"/>
      <c r="D346" s="49"/>
    </row>
    <row r="347" spans="1:4">
      <c r="C347"/>
      <c r="D347" s="49"/>
    </row>
    <row r="348" spans="1:4">
      <c r="C348"/>
      <c r="D348" s="49"/>
    </row>
    <row r="349" spans="1:4">
      <c r="D349" s="49"/>
    </row>
    <row r="350" spans="1:4">
      <c r="D350" s="49"/>
    </row>
    <row r="351" spans="1:4">
      <c r="C351"/>
      <c r="D351" s="49"/>
    </row>
    <row r="352" spans="1:4">
      <c r="C352"/>
      <c r="D352" s="49"/>
    </row>
    <row r="353" spans="3:4">
      <c r="C353"/>
      <c r="D353" s="49"/>
    </row>
    <row r="354" spans="3:4">
      <c r="D354" s="49"/>
    </row>
    <row r="355" spans="3:4">
      <c r="C355"/>
      <c r="D355" s="49"/>
    </row>
    <row r="356" spans="3:4">
      <c r="D356" s="49"/>
    </row>
    <row r="357" spans="3:4">
      <c r="C357"/>
      <c r="D357" s="49"/>
    </row>
    <row r="358" spans="3:4">
      <c r="D358" s="49"/>
    </row>
    <row r="359" spans="3:4">
      <c r="D359" s="48"/>
    </row>
    <row r="360" spans="3:4">
      <c r="D360" s="48"/>
    </row>
    <row r="361" spans="3:4">
      <c r="D361" s="49"/>
    </row>
    <row r="362" spans="3:4">
      <c r="C362"/>
      <c r="D362" s="49"/>
    </row>
    <row r="363" spans="3:4">
      <c r="C363"/>
      <c r="D363" s="49"/>
    </row>
    <row r="364" spans="3:4">
      <c r="C364"/>
      <c r="D364" s="49"/>
    </row>
    <row r="365" spans="3:4">
      <c r="D365" s="49"/>
    </row>
    <row r="366" spans="3:4">
      <c r="C366"/>
      <c r="D366" s="49"/>
    </row>
    <row r="367" spans="3:4">
      <c r="D367" s="49"/>
    </row>
    <row r="368" spans="3:4">
      <c r="C368"/>
      <c r="D368" s="49"/>
    </row>
    <row r="369" spans="3:4">
      <c r="D369" s="49"/>
    </row>
    <row r="370" spans="3:4">
      <c r="C370"/>
      <c r="D370" s="49"/>
    </row>
    <row r="371" spans="3:4">
      <c r="D371" s="49"/>
    </row>
    <row r="372" spans="3:4">
      <c r="D372" s="49"/>
    </row>
    <row r="373" spans="3:4">
      <c r="D373" s="49"/>
    </row>
    <row r="374" spans="3:4">
      <c r="D374" s="49"/>
    </row>
    <row r="375" spans="3:4">
      <c r="D375" s="49"/>
    </row>
    <row r="376" spans="3:4">
      <c r="D376" s="49"/>
    </row>
    <row r="377" spans="3:4">
      <c r="D377" s="49"/>
    </row>
    <row r="378" spans="3:4">
      <c r="D378" s="49"/>
    </row>
    <row r="379" spans="3:4">
      <c r="D379" s="49"/>
    </row>
    <row r="380" spans="3:4">
      <c r="D380" s="49"/>
    </row>
    <row r="381" spans="3:4">
      <c r="D381" s="49"/>
    </row>
    <row r="382" spans="3:4">
      <c r="D382" s="49"/>
    </row>
    <row r="383" spans="3:4">
      <c r="D383" s="49"/>
    </row>
    <row r="384" spans="3:4">
      <c r="D384" s="49"/>
    </row>
    <row r="385" spans="3:4">
      <c r="D385" s="49"/>
    </row>
    <row r="386" spans="3:4">
      <c r="D386" s="49"/>
    </row>
    <row r="387" spans="3:4">
      <c r="D387" s="49"/>
    </row>
    <row r="388" spans="3:4">
      <c r="D388" s="49"/>
    </row>
    <row r="389" spans="3:4">
      <c r="C389"/>
      <c r="D389" s="49"/>
    </row>
  </sheetData>
  <autoFilter ref="A1:C389" xr:uid="{BF57B14D-7BEE-477E-9F48-7CE3A3F9031B}"/>
  <phoneticPr fontId="8" type="noConversion"/>
  <conditionalFormatting sqref="E3:E4 E9 E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59718-F383-44D5-9469-41FBA9506C0A}">
  <dimension ref="A1:D185"/>
  <sheetViews>
    <sheetView workbookViewId="0">
      <selection activeCell="E55" sqref="E55"/>
    </sheetView>
  </sheetViews>
  <sheetFormatPr defaultColWidth="10.7109375" defaultRowHeight="15"/>
  <cols>
    <col min="1" max="1" width="31.42578125" customWidth="1"/>
    <col min="2" max="2" width="5.7109375" bestFit="1" customWidth="1"/>
    <col min="3" max="3" width="29.7109375" bestFit="1" customWidth="1"/>
    <col min="4" max="4" width="27" customWidth="1"/>
    <col min="10" max="10" width="10.7109375" customWidth="1"/>
  </cols>
  <sheetData>
    <row r="1" spans="1:4">
      <c r="A1" t="s">
        <v>79</v>
      </c>
    </row>
    <row r="2" spans="1:4">
      <c r="A2" t="s">
        <v>80</v>
      </c>
    </row>
    <row r="3" spans="1:4">
      <c r="A3" t="s">
        <v>1</v>
      </c>
      <c r="B3" t="s">
        <v>2</v>
      </c>
      <c r="C3" t="s">
        <v>81</v>
      </c>
      <c r="D3" t="s">
        <v>82</v>
      </c>
    </row>
    <row r="4" spans="1:4">
      <c r="A4" t="s">
        <v>28</v>
      </c>
      <c r="B4">
        <v>2</v>
      </c>
      <c r="C4" s="2">
        <v>0.38461538461538458</v>
      </c>
      <c r="D4" t="s">
        <v>83</v>
      </c>
    </row>
    <row r="5" spans="1:4">
      <c r="A5" t="s">
        <v>29</v>
      </c>
      <c r="B5">
        <v>2</v>
      </c>
      <c r="C5" s="2">
        <v>0.38461538461538458</v>
      </c>
      <c r="D5" t="s">
        <v>83</v>
      </c>
    </row>
    <row r="6" spans="1:4">
      <c r="A6" t="s">
        <v>30</v>
      </c>
      <c r="B6">
        <v>2</v>
      </c>
      <c r="C6" s="2">
        <v>0.3173076923076924</v>
      </c>
      <c r="D6" t="s">
        <v>83</v>
      </c>
    </row>
    <row r="7" spans="1:4">
      <c r="A7" t="s">
        <v>31</v>
      </c>
      <c r="B7">
        <v>2</v>
      </c>
      <c r="C7" s="2">
        <v>0.44444444444444409</v>
      </c>
      <c r="D7" t="s">
        <v>83</v>
      </c>
    </row>
    <row r="8" spans="1:4">
      <c r="A8" t="s">
        <v>32</v>
      </c>
      <c r="B8">
        <v>2</v>
      </c>
      <c r="C8" s="2">
        <v>0.2857142857142857</v>
      </c>
      <c r="D8" t="s">
        <v>84</v>
      </c>
    </row>
    <row r="9" spans="1:4">
      <c r="A9" t="s">
        <v>15</v>
      </c>
      <c r="B9">
        <v>2</v>
      </c>
      <c r="C9" s="2">
        <v>0.2857142857142857</v>
      </c>
      <c r="D9" t="s">
        <v>84</v>
      </c>
    </row>
    <row r="10" spans="1:4">
      <c r="A10" t="s">
        <v>28</v>
      </c>
      <c r="B10">
        <v>3</v>
      </c>
      <c r="C10" s="2">
        <v>0.58653846153846156</v>
      </c>
      <c r="D10" t="s">
        <v>83</v>
      </c>
    </row>
    <row r="11" spans="1:4">
      <c r="A11" t="s">
        <v>29</v>
      </c>
      <c r="B11">
        <v>3</v>
      </c>
      <c r="C11" s="2">
        <v>0.58653846153846156</v>
      </c>
      <c r="D11" t="s">
        <v>83</v>
      </c>
    </row>
    <row r="12" spans="1:4">
      <c r="A12" t="s">
        <v>30</v>
      </c>
      <c r="B12">
        <v>3</v>
      </c>
      <c r="C12" s="2">
        <v>0.57692307692307698</v>
      </c>
      <c r="D12" t="s">
        <v>83</v>
      </c>
    </row>
    <row r="13" spans="1:4">
      <c r="A13" t="s">
        <v>31</v>
      </c>
      <c r="B13">
        <v>3</v>
      </c>
      <c r="C13" s="2">
        <v>0.66666666666666652</v>
      </c>
      <c r="D13" t="s">
        <v>83</v>
      </c>
    </row>
    <row r="14" spans="1:4">
      <c r="A14" t="s">
        <v>32</v>
      </c>
      <c r="B14">
        <v>3</v>
      </c>
      <c r="C14" s="2">
        <v>0.42857142857142899</v>
      </c>
      <c r="D14" t="s">
        <v>84</v>
      </c>
    </row>
    <row r="15" spans="1:4">
      <c r="A15" t="s">
        <v>15</v>
      </c>
      <c r="B15">
        <v>3</v>
      </c>
      <c r="C15" s="2">
        <v>0.42857142857142855</v>
      </c>
      <c r="D15" t="s">
        <v>84</v>
      </c>
    </row>
    <row r="16" spans="1:4">
      <c r="A16" t="s">
        <v>28</v>
      </c>
      <c r="B16">
        <v>4</v>
      </c>
      <c r="C16" s="2">
        <v>0.71153846153846156</v>
      </c>
      <c r="D16" t="s">
        <v>83</v>
      </c>
    </row>
    <row r="17" spans="1:4">
      <c r="A17" t="s">
        <v>29</v>
      </c>
      <c r="B17">
        <v>4</v>
      </c>
      <c r="C17" s="2">
        <v>0.71153846153846156</v>
      </c>
      <c r="D17" t="s">
        <v>83</v>
      </c>
    </row>
    <row r="18" spans="1:4">
      <c r="A18" t="s">
        <v>30</v>
      </c>
      <c r="B18">
        <v>4</v>
      </c>
      <c r="C18" s="2">
        <v>0.90384615384615385</v>
      </c>
      <c r="D18" t="s">
        <v>83</v>
      </c>
    </row>
    <row r="19" spans="1:4">
      <c r="A19" t="s">
        <v>31</v>
      </c>
      <c r="B19">
        <v>4</v>
      </c>
      <c r="C19" s="2">
        <v>0.75925925925925908</v>
      </c>
      <c r="D19" t="s">
        <v>83</v>
      </c>
    </row>
    <row r="20" spans="1:4">
      <c r="A20" t="s">
        <v>32</v>
      </c>
      <c r="B20">
        <v>4</v>
      </c>
      <c r="C20" s="2">
        <v>0.57142857142857095</v>
      </c>
      <c r="D20" t="s">
        <v>84</v>
      </c>
    </row>
    <row r="21" spans="1:4">
      <c r="A21" t="s">
        <v>15</v>
      </c>
      <c r="B21">
        <v>4</v>
      </c>
      <c r="C21" s="2">
        <v>0.5714285714285714</v>
      </c>
      <c r="D21" t="s">
        <v>84</v>
      </c>
    </row>
    <row r="22" spans="1:4">
      <c r="A22" t="s">
        <v>28</v>
      </c>
      <c r="B22">
        <v>5</v>
      </c>
      <c r="C22" s="2">
        <v>0.8</v>
      </c>
      <c r="D22" t="s">
        <v>83</v>
      </c>
    </row>
    <row r="23" spans="1:4">
      <c r="A23" t="s">
        <v>29</v>
      </c>
      <c r="B23">
        <v>5</v>
      </c>
      <c r="C23" s="2">
        <v>0.8</v>
      </c>
      <c r="D23" t="s">
        <v>83</v>
      </c>
    </row>
    <row r="24" spans="1:4">
      <c r="A24" t="s">
        <v>30</v>
      </c>
      <c r="B24">
        <v>5</v>
      </c>
      <c r="C24" s="2">
        <v>0.92</v>
      </c>
      <c r="D24" t="s">
        <v>83</v>
      </c>
    </row>
    <row r="25" spans="1:4">
      <c r="A25" t="s">
        <v>31</v>
      </c>
      <c r="B25">
        <v>5</v>
      </c>
      <c r="C25" s="2">
        <v>0.85</v>
      </c>
      <c r="D25" t="s">
        <v>83</v>
      </c>
    </row>
    <row r="26" spans="1:4">
      <c r="A26" t="s">
        <v>32</v>
      </c>
      <c r="B26">
        <v>5</v>
      </c>
      <c r="C26" s="2">
        <v>0.7142857142857143</v>
      </c>
      <c r="D26" t="s">
        <v>84</v>
      </c>
    </row>
    <row r="27" spans="1:4">
      <c r="A27" t="s">
        <v>15</v>
      </c>
      <c r="B27">
        <v>5</v>
      </c>
      <c r="C27" s="2">
        <v>0.7142857142857143</v>
      </c>
      <c r="D27" t="s">
        <v>84</v>
      </c>
    </row>
    <row r="28" spans="1:4">
      <c r="A28" t="s">
        <v>28</v>
      </c>
      <c r="B28">
        <v>6</v>
      </c>
      <c r="C28" s="2">
        <v>0.95</v>
      </c>
      <c r="D28" t="s">
        <v>85</v>
      </c>
    </row>
    <row r="29" spans="1:4">
      <c r="A29" t="s">
        <v>29</v>
      </c>
      <c r="B29">
        <v>6</v>
      </c>
      <c r="C29" s="2">
        <v>0.95</v>
      </c>
      <c r="D29" t="s">
        <v>85</v>
      </c>
    </row>
    <row r="30" spans="1:4">
      <c r="A30" t="s">
        <v>30</v>
      </c>
      <c r="B30">
        <v>6</v>
      </c>
      <c r="C30" s="2">
        <v>1</v>
      </c>
      <c r="D30" t="s">
        <v>85</v>
      </c>
    </row>
    <row r="31" spans="1:4">
      <c r="A31" t="s">
        <v>31</v>
      </c>
      <c r="B31">
        <v>6</v>
      </c>
      <c r="C31" s="2">
        <v>0.95</v>
      </c>
      <c r="D31" t="s">
        <v>85</v>
      </c>
    </row>
    <row r="32" spans="1:4">
      <c r="A32" t="s">
        <v>32</v>
      </c>
      <c r="B32">
        <v>6</v>
      </c>
      <c r="C32" s="2">
        <v>0.8571428571428571</v>
      </c>
      <c r="D32" t="s">
        <v>84</v>
      </c>
    </row>
    <row r="33" spans="1:4">
      <c r="A33" t="s">
        <v>15</v>
      </c>
      <c r="B33">
        <v>6</v>
      </c>
      <c r="C33" s="2">
        <v>0.8571428571428571</v>
      </c>
      <c r="D33" t="s">
        <v>84</v>
      </c>
    </row>
    <row r="34" spans="1:4">
      <c r="A34" t="s">
        <v>21</v>
      </c>
      <c r="B34">
        <v>6</v>
      </c>
      <c r="C34" s="2">
        <v>0.5</v>
      </c>
    </row>
    <row r="35" spans="1:4">
      <c r="A35" t="s">
        <v>126</v>
      </c>
      <c r="B35">
        <v>6</v>
      </c>
      <c r="C35" s="2">
        <v>0</v>
      </c>
    </row>
    <row r="36" spans="1:4">
      <c r="A36" t="s">
        <v>22</v>
      </c>
      <c r="B36">
        <v>6</v>
      </c>
      <c r="C36" s="2">
        <v>0.5</v>
      </c>
    </row>
    <row r="37" spans="1:4">
      <c r="A37" t="s">
        <v>28</v>
      </c>
      <c r="B37">
        <v>7</v>
      </c>
      <c r="C37" s="2">
        <v>1</v>
      </c>
      <c r="D37" t="s">
        <v>85</v>
      </c>
    </row>
    <row r="38" spans="1:4">
      <c r="A38" t="s">
        <v>29</v>
      </c>
      <c r="B38">
        <v>7</v>
      </c>
      <c r="C38" s="2">
        <v>1</v>
      </c>
      <c r="D38" t="s">
        <v>85</v>
      </c>
    </row>
    <row r="39" spans="1:4">
      <c r="A39" t="s">
        <v>30</v>
      </c>
      <c r="B39">
        <v>7</v>
      </c>
      <c r="C39" s="2">
        <v>1</v>
      </c>
      <c r="D39" t="s">
        <v>85</v>
      </c>
    </row>
    <row r="40" spans="1:4">
      <c r="A40" t="s">
        <v>31</v>
      </c>
      <c r="B40">
        <v>7</v>
      </c>
      <c r="C40" s="2">
        <v>1</v>
      </c>
      <c r="D40" t="s">
        <v>85</v>
      </c>
    </row>
    <row r="41" spans="1:4">
      <c r="A41" t="s">
        <v>32</v>
      </c>
      <c r="B41">
        <v>7</v>
      </c>
      <c r="C41" s="2">
        <v>1</v>
      </c>
      <c r="D41" t="s">
        <v>84</v>
      </c>
    </row>
    <row r="42" spans="1:4">
      <c r="A42" t="s">
        <v>15</v>
      </c>
      <c r="B42">
        <v>7</v>
      </c>
      <c r="C42" s="2">
        <v>1</v>
      </c>
      <c r="D42" t="s">
        <v>84</v>
      </c>
    </row>
    <row r="43" spans="1:4">
      <c r="A43" t="s">
        <v>21</v>
      </c>
      <c r="B43">
        <v>7</v>
      </c>
      <c r="C43" s="2">
        <v>1</v>
      </c>
    </row>
    <row r="44" spans="1:4">
      <c r="A44" t="s">
        <v>126</v>
      </c>
      <c r="B44">
        <v>7</v>
      </c>
      <c r="C44" s="2">
        <v>1</v>
      </c>
    </row>
    <row r="45" spans="1:4">
      <c r="A45" t="s">
        <v>22</v>
      </c>
      <c r="B45">
        <v>7</v>
      </c>
      <c r="C45" s="2">
        <v>1</v>
      </c>
    </row>
    <row r="46" spans="1:4">
      <c r="A46" t="s">
        <v>28</v>
      </c>
      <c r="B46">
        <v>8</v>
      </c>
      <c r="C46" s="2">
        <v>1</v>
      </c>
      <c r="D46" t="s">
        <v>85</v>
      </c>
    </row>
    <row r="47" spans="1:4">
      <c r="A47" t="s">
        <v>29</v>
      </c>
      <c r="B47">
        <v>8</v>
      </c>
      <c r="C47" s="2">
        <v>1</v>
      </c>
      <c r="D47" t="s">
        <v>85</v>
      </c>
    </row>
    <row r="48" spans="1:4">
      <c r="A48" t="s">
        <v>30</v>
      </c>
      <c r="B48">
        <v>8</v>
      </c>
      <c r="C48" s="2">
        <v>1</v>
      </c>
      <c r="D48" t="s">
        <v>85</v>
      </c>
    </row>
    <row r="49" spans="1:4">
      <c r="A49" t="s">
        <v>31</v>
      </c>
      <c r="B49">
        <v>8</v>
      </c>
      <c r="C49" s="2">
        <v>1</v>
      </c>
      <c r="D49" t="s">
        <v>85</v>
      </c>
    </row>
    <row r="50" spans="1:4">
      <c r="A50" t="s">
        <v>32</v>
      </c>
      <c r="B50">
        <v>8</v>
      </c>
      <c r="C50" s="2">
        <v>1</v>
      </c>
      <c r="D50" t="s">
        <v>84</v>
      </c>
    </row>
    <row r="51" spans="1:4">
      <c r="A51" t="s">
        <v>15</v>
      </c>
      <c r="B51">
        <v>8</v>
      </c>
      <c r="C51" s="2">
        <v>1</v>
      </c>
      <c r="D51" t="s">
        <v>84</v>
      </c>
    </row>
    <row r="52" spans="1:4">
      <c r="A52" t="s">
        <v>21</v>
      </c>
      <c r="B52">
        <v>8</v>
      </c>
      <c r="C52" s="2">
        <v>1</v>
      </c>
    </row>
    <row r="53" spans="1:4">
      <c r="A53" t="s">
        <v>126</v>
      </c>
      <c r="B53">
        <v>8</v>
      </c>
      <c r="C53" s="2">
        <v>1</v>
      </c>
    </row>
    <row r="54" spans="1:4">
      <c r="A54" t="s">
        <v>22</v>
      </c>
      <c r="B54">
        <v>8</v>
      </c>
      <c r="C54" s="2">
        <v>1</v>
      </c>
    </row>
    <row r="55" spans="1:4">
      <c r="A55" t="s">
        <v>127</v>
      </c>
      <c r="B55">
        <v>6</v>
      </c>
      <c r="C55" s="2">
        <v>0</v>
      </c>
    </row>
    <row r="56" spans="1:4">
      <c r="A56" t="s">
        <v>127</v>
      </c>
      <c r="B56">
        <v>7</v>
      </c>
      <c r="C56" s="2">
        <v>1</v>
      </c>
    </row>
    <row r="57" spans="1:4">
      <c r="A57" t="s">
        <v>127</v>
      </c>
      <c r="B57">
        <v>8</v>
      </c>
      <c r="C57" s="2">
        <v>1</v>
      </c>
    </row>
    <row r="58" spans="1:4">
      <c r="A58" t="s">
        <v>161</v>
      </c>
      <c r="B58">
        <v>2</v>
      </c>
      <c r="C58" s="2">
        <v>0.38461538461538458</v>
      </c>
    </row>
    <row r="59" spans="1:4">
      <c r="A59" t="s">
        <v>161</v>
      </c>
      <c r="B59">
        <v>3</v>
      </c>
      <c r="C59" s="2">
        <v>0.58653846153846156</v>
      </c>
    </row>
    <row r="60" spans="1:4">
      <c r="A60" t="s">
        <v>161</v>
      </c>
      <c r="B60">
        <v>4</v>
      </c>
      <c r="C60" s="2">
        <v>0.71153846153846156</v>
      </c>
    </row>
    <row r="61" spans="1:4">
      <c r="A61" t="s">
        <v>161</v>
      </c>
      <c r="B61">
        <v>5</v>
      </c>
      <c r="C61" s="2">
        <v>0.8</v>
      </c>
    </row>
    <row r="62" spans="1:4">
      <c r="A62" t="s">
        <v>161</v>
      </c>
      <c r="B62">
        <v>6</v>
      </c>
      <c r="C62" s="2">
        <v>0.95</v>
      </c>
    </row>
    <row r="63" spans="1:4">
      <c r="A63" t="s">
        <v>161</v>
      </c>
      <c r="B63">
        <v>7</v>
      </c>
      <c r="C63" s="2">
        <v>1</v>
      </c>
    </row>
    <row r="64" spans="1:4">
      <c r="A64" t="s">
        <v>161</v>
      </c>
      <c r="B64">
        <v>8</v>
      </c>
      <c r="C64" s="2">
        <v>1</v>
      </c>
    </row>
    <row r="65" spans="1:3">
      <c r="A65" t="s">
        <v>162</v>
      </c>
      <c r="B65">
        <v>2</v>
      </c>
      <c r="C65" s="2">
        <v>0.38461538461538458</v>
      </c>
    </row>
    <row r="66" spans="1:3">
      <c r="A66" t="s">
        <v>162</v>
      </c>
      <c r="B66">
        <v>3</v>
      </c>
      <c r="C66" s="2">
        <v>0.58653846153846156</v>
      </c>
    </row>
    <row r="67" spans="1:3">
      <c r="A67" t="s">
        <v>162</v>
      </c>
      <c r="B67">
        <v>4</v>
      </c>
      <c r="C67" s="2">
        <v>0.71153846153846156</v>
      </c>
    </row>
    <row r="68" spans="1:3">
      <c r="A68" t="s">
        <v>162</v>
      </c>
      <c r="B68">
        <v>5</v>
      </c>
      <c r="C68" s="2">
        <v>0.8</v>
      </c>
    </row>
    <row r="69" spans="1:3">
      <c r="A69" t="s">
        <v>162</v>
      </c>
      <c r="B69">
        <v>6</v>
      </c>
      <c r="C69" s="2">
        <v>0.95</v>
      </c>
    </row>
    <row r="70" spans="1:3">
      <c r="A70" t="s">
        <v>162</v>
      </c>
      <c r="B70">
        <v>7</v>
      </c>
      <c r="C70" s="2">
        <v>1</v>
      </c>
    </row>
    <row r="71" spans="1:3">
      <c r="A71" t="s">
        <v>162</v>
      </c>
      <c r="B71">
        <v>8</v>
      </c>
      <c r="C71" s="2">
        <v>1</v>
      </c>
    </row>
    <row r="72" spans="1:3">
      <c r="C72" s="2"/>
    </row>
    <row r="73" spans="1:3">
      <c r="C73" s="2"/>
    </row>
    <row r="74" spans="1:3">
      <c r="C74" s="2"/>
    </row>
    <row r="75" spans="1:3">
      <c r="C75" s="2"/>
    </row>
    <row r="76" spans="1:3">
      <c r="C76" s="2"/>
    </row>
    <row r="77" spans="1:3">
      <c r="C77" s="2"/>
    </row>
    <row r="78" spans="1:3">
      <c r="C78" s="2"/>
    </row>
    <row r="79" spans="1:3">
      <c r="C79" s="2"/>
    </row>
    <row r="80" spans="1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</sheetData>
  <autoFilter ref="A1:D71" xr:uid="{430B19AC-5A31-4339-96D3-802AD3ADD98C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H3" sqref="H3"/>
    </sheetView>
  </sheetViews>
  <sheetFormatPr defaultColWidth="10.5703125" defaultRowHeight="15"/>
  <cols>
    <col min="1" max="1" width="10.42578125" bestFit="1" customWidth="1"/>
    <col min="2" max="2" width="18.28515625" bestFit="1" customWidth="1"/>
    <col min="3" max="3" width="5.7109375" bestFit="1" customWidth="1"/>
    <col min="4" max="4" width="25.5703125" bestFit="1" customWidth="1"/>
  </cols>
  <sheetData>
    <row r="1" spans="1:4">
      <c r="A1" t="s">
        <v>40</v>
      </c>
    </row>
    <row r="2" spans="1:4">
      <c r="A2" t="s">
        <v>86</v>
      </c>
    </row>
    <row r="3" spans="1:4">
      <c r="A3" t="s">
        <v>42</v>
      </c>
      <c r="B3" t="s">
        <v>1</v>
      </c>
      <c r="C3" t="s">
        <v>2</v>
      </c>
      <c r="D3" t="s">
        <v>87</v>
      </c>
    </row>
    <row r="4" spans="1:4">
      <c r="A4" t="s">
        <v>44</v>
      </c>
      <c r="B4" t="s">
        <v>29</v>
      </c>
      <c r="C4">
        <v>1</v>
      </c>
      <c r="D4">
        <v>0</v>
      </c>
    </row>
  </sheetData>
  <autoFilter ref="A1:D1115" xr:uid="{8FA88A72-1E2E-45B2-82C4-CA105EC88C83}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6F967323C0D5D438811C071A0F9DCC2" ma:contentTypeVersion="9" ma:contentTypeDescription="Opprett et nytt dokument." ma:contentTypeScope="" ma:versionID="390af427c68d91651b27297d409805f1">
  <xsd:schema xmlns:xsd="http://www.w3.org/2001/XMLSchema" xmlns:xs="http://www.w3.org/2001/XMLSchema" xmlns:p="http://schemas.microsoft.com/office/2006/metadata/properties" xmlns:ns2="d8af0d66-b3db-4c81-87bc-15f9b72a49e2" xmlns:ns3="c1406b29-91bf-464c-9cd2-26ba5eb06139" targetNamespace="http://schemas.microsoft.com/office/2006/metadata/properties" ma:root="true" ma:fieldsID="04a8b543a4d6f9dfc96f99b4b97b7762" ns2:_="" ns3:_="">
    <xsd:import namespace="d8af0d66-b3db-4c81-87bc-15f9b72a49e2"/>
    <xsd:import namespace="c1406b29-91bf-464c-9cd2-26ba5eb061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af0d66-b3db-4c81-87bc-15f9b72a49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emerkelapper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06b29-91bf-464c-9cd2-26ba5eb0613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a250c54-b404-42cf-b038-5d971d03d7f9}" ma:internalName="TaxCatchAll" ma:showField="CatchAllData" ma:web="c1406b29-91bf-464c-9cd2-26ba5eb061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af0d66-b3db-4c81-87bc-15f9b72a49e2">
      <Terms xmlns="http://schemas.microsoft.com/office/infopath/2007/PartnerControls"/>
    </lcf76f155ced4ddcb4097134ff3c332f>
    <TaxCatchAll xmlns="c1406b29-91bf-464c-9cd2-26ba5eb0613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B39319-07EB-4E9B-925F-012BB5E774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af0d66-b3db-4c81-87bc-15f9b72a49e2"/>
    <ds:schemaRef ds:uri="c1406b29-91bf-464c-9cd2-26ba5eb061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CDE1F9-D70D-404B-AB05-C44B6E2BDE51}">
  <ds:schemaRefs>
    <ds:schemaRef ds:uri="http://schemas.microsoft.com/office/2006/metadata/properties"/>
    <ds:schemaRef ds:uri="http://schemas.microsoft.com/office/infopath/2007/PartnerControls"/>
    <ds:schemaRef ds:uri="d8af0d66-b3db-4c81-87bc-15f9b72a49e2"/>
    <ds:schemaRef ds:uri="c1406b29-91bf-464c-9cd2-26ba5eb06139"/>
  </ds:schemaRefs>
</ds:datastoreItem>
</file>

<file path=customXml/itemProps3.xml><?xml version="1.0" encoding="utf-8"?>
<ds:datastoreItem xmlns:ds="http://schemas.openxmlformats.org/officeDocument/2006/customXml" ds:itemID="{ED7204C7-40B5-4FE8-B1A1-A7F0C63B03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CapitalCosts</vt:lpstr>
      <vt:lpstr>FixedOMCosts</vt:lpstr>
      <vt:lpstr>VariableOMCosts</vt:lpstr>
      <vt:lpstr>FuelCosts</vt:lpstr>
      <vt:lpstr>CCSCostTSVariable</vt:lpstr>
      <vt:lpstr>Efficiency</vt:lpstr>
      <vt:lpstr>RefInitialCap</vt:lpstr>
      <vt:lpstr>ScaleFactorInitialCap</vt:lpstr>
      <vt:lpstr>InitialCapacity</vt:lpstr>
      <vt:lpstr>MaxBuiltCapacity</vt:lpstr>
      <vt:lpstr>MaxInstalledCapacity</vt:lpstr>
      <vt:lpstr>RampRate</vt:lpstr>
      <vt:lpstr>GeneratorTypeAvailability</vt:lpstr>
      <vt:lpstr>CO2Content</vt:lpstr>
      <vt:lpstr>CO2RemFrac</vt:lpstr>
      <vt:lpstr>Lifetime</vt:lpstr>
      <vt:lpstr>gen</vt:lpstr>
      <vt:lpstr>initialCap2</vt:lpstr>
      <vt:lpstr>maxBuiltCap2</vt:lpstr>
      <vt:lpstr>maxInstalledCap2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2024-09-02T14:36:47Z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0x010100E6F967323C0D5D438811C071A0F9DCC2</vt:lpwstr>
  </property>
</Properties>
</file>