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alExcelTraining/finished/"/>
    </mc:Choice>
  </mc:AlternateContent>
  <xr:revisionPtr revIDLastSave="0" documentId="13_ncr:1_{32043170-2729-1D48-8F40-DDC60991387B}" xr6:coauthVersionLast="44" xr6:coauthVersionMax="44" xr10:uidLastSave="{00000000-0000-0000-0000-000000000000}"/>
  <bookViews>
    <workbookView xWindow="0" yWindow="460" windowWidth="33600" windowHeight="20540" tabRatio="764" activeTab="5" xr2:uid="{00000000-000D-0000-FFFF-FFFF00000000}"/>
  </bookViews>
  <sheets>
    <sheet name="m1-excelfunctions" sheetId="1" r:id="rId1"/>
    <sheet name="m1-statfunctions" sheetId="2" r:id="rId2"/>
    <sheet name="m1-excelgraphics" sheetId="3" r:id="rId3"/>
    <sheet name="Scatterplot" sheetId="6" r:id="rId4"/>
    <sheet name="m1-toolpak (Descriptive Stat)" sheetId="4" r:id="rId5"/>
    <sheet name="freq_polyg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5" l="1"/>
  <c r="J4" i="5"/>
  <c r="H3" i="2" l="1"/>
  <c r="H4" i="2"/>
  <c r="H5" i="2"/>
  <c r="H6" i="2"/>
  <c r="H7" i="2"/>
  <c r="H8" i="2"/>
  <c r="H9" i="2"/>
  <c r="H10" i="2"/>
  <c r="H11" i="2"/>
  <c r="H2" i="2"/>
  <c r="F13" i="2"/>
  <c r="F14" i="2"/>
  <c r="F15" i="2"/>
  <c r="E16" i="2"/>
  <c r="E15" i="2"/>
  <c r="E14" i="2"/>
  <c r="E13" i="2"/>
  <c r="E15" i="1"/>
  <c r="F14" i="1"/>
  <c r="G14" i="1"/>
  <c r="E14" i="1"/>
  <c r="G13" i="1"/>
  <c r="G3" i="1"/>
  <c r="G4" i="1"/>
  <c r="G5" i="1"/>
  <c r="G6" i="1"/>
  <c r="G7" i="1"/>
  <c r="G8" i="1"/>
  <c r="G9" i="1"/>
  <c r="G10" i="1"/>
  <c r="G11" i="1"/>
  <c r="G2" i="1"/>
  <c r="F13" i="1"/>
  <c r="E13" i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</calcChain>
</file>

<file path=xl/sharedStrings.xml><?xml version="1.0" encoding="utf-8"?>
<sst xmlns="http://schemas.openxmlformats.org/spreadsheetml/2006/main" count="66" uniqueCount="43">
  <si>
    <t>X</t>
  </si>
  <si>
    <t>Y</t>
  </si>
  <si>
    <t>Sum</t>
  </si>
  <si>
    <t>Sum of Squares</t>
  </si>
  <si>
    <t>Sum of Products</t>
  </si>
  <si>
    <t>X-Y</t>
  </si>
  <si>
    <t>Standard Score for  X</t>
  </si>
  <si>
    <t>Average</t>
  </si>
  <si>
    <t>Variance</t>
  </si>
  <si>
    <t>Standard Deviation</t>
  </si>
  <si>
    <t>Correlation</t>
  </si>
  <si>
    <t>Day</t>
  </si>
  <si>
    <t>Books Sold</t>
  </si>
  <si>
    <t>Monday</t>
  </si>
  <si>
    <t>Tuesday</t>
  </si>
  <si>
    <t>Wednesday</t>
  </si>
  <si>
    <t>Thursday</t>
  </si>
  <si>
    <t>Friday</t>
  </si>
  <si>
    <t>Year</t>
  </si>
  <si>
    <t>Average Annual Rainfall (inches)</t>
  </si>
  <si>
    <t>January</t>
  </si>
  <si>
    <t>March</t>
  </si>
  <si>
    <t>Interval Midpoint</t>
  </si>
  <si>
    <t>Jan Frequency</t>
  </si>
  <si>
    <t>Mar Frequency</t>
  </si>
  <si>
    <t xml:space="preserve">Advertising </t>
  </si>
  <si>
    <t>Sales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</si>
  <si>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</si>
  <si>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</si>
  <si>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</si>
  <si>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</si>
  <si>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</si>
  <si>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</si>
  <si>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</si>
  <si>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</si>
  <si>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</si>
  <si>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</si>
  <si>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</si>
  <si>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Largest(1)</t>
  </si>
  <si>
    <t>Smallest(1)</t>
  </si>
  <si>
    <t>Confidence Level(95.0%)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</si>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</sst>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1" fillId="2" borderId="4" xfId="0" applyFont="1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Fill="1" applyBorder="1"/>
    <xf numFmtId="0" fontId="1" fillId="3" borderId="4" xfId="0" applyFont="1" applyFill="1" applyBorder="1"/>
    <xf numFmtId="0" fontId="0" fillId="0" borderId="0" xfId="0" applyFill="1" applyBorder="1" applyAlignment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'm1-excelgraphics'!$D$1</c:f>
              <c:strCache>
                <c:ptCount val="1"/>
                <c:pt idx="0">
                  <c:v>Books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'm1-excelgraphics'!$C$2:$C$6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'm1-excelgraphics'!$D$2:$D$6</c:f>
              <c:numCache>
                <c:formatCode>General</c:formatCode>
                <c:ptCount val="5"/>
                <c:pt idx="0">
                  <c:v>205</c:v>
                </c:pt>
                <c:pt idx="1">
                  <c:v>230</c:v>
                </c:pt>
                <c:pt idx="2">
                  <c:v>263</c:v>
                </c:pt>
                <c:pt idx="3">
                  <c:v>278</c:v>
                </c:pt>
                <c:pt idx="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D-3343-9B07-766971A7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03228304"/>
        <c:axId val="787048800"/>
      </c:barChart>
      <c:catAx>
        <c:axId val="8032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48800"/>
        <c:crosses val="autoZero"/>
        <c:auto val="1"/>
        <c:lblAlgn val="ctr"/>
        <c:lblOffset val="100"/>
        <c:noMultiLvlLbl val="0"/>
      </c:catAx>
      <c:valAx>
        <c:axId val="7870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'm1-excelgraphics'!$D$1</c:f>
              <c:strCache>
                <c:ptCount val="1"/>
                <c:pt idx="0">
                  <c:v>Books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'm1-excelgraphics'!$C$2:$C$6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'm1-excelgraphics'!$D$2:$D$6</c:f>
              <c:numCache>
                <c:formatCode>General</c:formatCode>
                <c:ptCount val="5"/>
                <c:pt idx="0">
                  <c:v>205</c:v>
                </c:pt>
                <c:pt idx="1">
                  <c:v>230</c:v>
                </c:pt>
                <c:pt idx="2">
                  <c:v>263</c:v>
                </c:pt>
                <c:pt idx="3">
                  <c:v>278</c:v>
                </c:pt>
                <c:pt idx="4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2E42-BDA3-4CFCF200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631296"/>
        <c:axId val="843262832"/>
      </c:lineChart>
      <c:catAx>
        <c:axId val="7976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62832"/>
        <c:crosses val="autoZero"/>
        <c:auto val="1"/>
        <c:lblAlgn val="ctr"/>
        <c:lblOffset val="100"/>
        <c:noMultiLvlLbl val="0"/>
      </c:catAx>
      <c:valAx>
        <c:axId val="8432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'm1-excelgraphics'!$D$1</c:f>
              <c:strCache>
                <c:ptCount val="1"/>
                <c:pt idx="0">
                  <c:v>Books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'm1-excelgraphics'!$C$2:$C$6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xVal>
          <c:yVal>
            <c:numRef>
              <c:f>'m1-excelgraphics'!$D$2:$D$6</c:f>
              <c:numCache>
                <c:formatCode>General</c:formatCode>
                <c:ptCount val="5"/>
                <c:pt idx="0">
                  <c:v>205</c:v>
                </c:pt>
                <c:pt idx="1">
                  <c:v>230</c:v>
                </c:pt>
                <c:pt idx="2">
                  <c:v>263</c:v>
                </c:pt>
                <c:pt idx="3">
                  <c:v>278</c:v>
                </c:pt>
                <c:pt idx="4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D-3F4B-BED4-268422B8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23136"/>
        <c:axId val="843424768"/>
      </c:scatterChart>
      <c:valAx>
        <c:axId val="8434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24768"/>
        <c:crosses val="autoZero"/>
        <c:crossBetween val="midCat"/>
      </c:valAx>
      <c:valAx>
        <c:axId val="8434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Scatterplot!$C$2:$C$11</c:f>
              <c:numCache>
                <c:formatCode>"$"#,##0</c:formatCode>
                <c:ptCount val="10"/>
                <c:pt idx="0">
                  <c:v>1009</c:v>
                </c:pt>
                <c:pt idx="1">
                  <c:v>2317</c:v>
                </c:pt>
                <c:pt idx="2">
                  <c:v>2415</c:v>
                </c:pt>
                <c:pt idx="3">
                  <c:v>4531</c:v>
                </c:pt>
                <c:pt idx="4">
                  <c:v>6561</c:v>
                </c:pt>
                <c:pt idx="5">
                  <c:v>3231</c:v>
                </c:pt>
                <c:pt idx="6">
                  <c:v>4598</c:v>
                </c:pt>
                <c:pt idx="7">
                  <c:v>5615</c:v>
                </c:pt>
                <c:pt idx="8">
                  <c:v>6573</c:v>
                </c:pt>
                <c:pt idx="9">
                  <c:v>5590</c:v>
                </c:pt>
              </c:numCache>
            </c:numRef>
          </c:xVal>
          <c:yVal>
            <c:numRef>
              <c:f>Scatterplot!$D$2:$D$11</c:f>
              <c:numCache>
                <c:formatCode>"$"#,##0</c:formatCode>
                <c:ptCount val="10"/>
                <c:pt idx="0">
                  <c:v>16095</c:v>
                </c:pt>
                <c:pt idx="1">
                  <c:v>20987</c:v>
                </c:pt>
                <c:pt idx="2">
                  <c:v>16844</c:v>
                </c:pt>
                <c:pt idx="3">
                  <c:v>32441</c:v>
                </c:pt>
                <c:pt idx="4">
                  <c:v>56743</c:v>
                </c:pt>
                <c:pt idx="5">
                  <c:v>22963</c:v>
                </c:pt>
                <c:pt idx="6">
                  <c:v>54289</c:v>
                </c:pt>
                <c:pt idx="7">
                  <c:v>52666</c:v>
                </c:pt>
                <c:pt idx="8">
                  <c:v>51459</c:v>
                </c:pt>
                <c:pt idx="9">
                  <c:v>60020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6-894A-ACFA-603B6D8C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98928"/>
        <c:axId val="804705840"/>
      </c:scatterChart>
      <c:valAx>
        <c:axId val="8036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05840"/>
        <c:crosses val="autoZero"/>
        <c:crossBetween val="midCat"/>
      </c:valAx>
      <c:valAx>
        <c:axId val="8047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393780</xdr:colOff>
      <xdr:row>0</xdr:row>
      <xdr:rowOff>0</xdr:rowOff>
    </xdr:from>
    <xdr:to>
      <xdr:col>13</xdr:col>
      <xdr:colOff>269176</xdr:colOff>
      <xdr:row>14</xdr:row>
      <xdr:rowOff>59426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05B3B-3381-A442-89F7-0200975EF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409755</xdr:colOff>
      <xdr:row>16</xdr:row>
      <xdr:rowOff>78116</xdr:rowOff>
    </xdr:from>
    <xdr:to>
      <xdr:col>13</xdr:col>
      <xdr:colOff>285151</xdr:colOff>
      <xdr:row>30</xdr:row>
      <xdr:rowOff>137543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B9EA80-2842-F94A-AC51-EB99E6320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118054</xdr:rowOff>
    </xdr:from>
    <xdr:to>
      <xdr:col>6</xdr:col>
      <xdr:colOff>210868</xdr:colOff>
      <xdr:row>26</xdr:row>
      <xdr:rowOff>177480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6CC44-1D34-3949-90D5-51962E2FC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38100</xdr:rowOff>
    </xdr:from>
    <xdr:to>
      <xdr:col>11</xdr:col>
      <xdr:colOff>558800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F9839-EE4C-6C4E-BEA1-9873DD5E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5"/>
  <sheetViews>
    <sheetView zoomScale="200" workbookViewId="0">
      <selection activeCell="G19" sqref="G19"/>
    </sheetView>
  </sheetViews>
  <sheetFormatPr baseColWidth="10" defaultColWidth="8.6640625" defaultRowHeight="15" x14ac:dyDescent="0.2"/>
  <cols>
    <col min="1" max="3" width="8.6640625" style="4"/>
    <col min="4" max="4" width="16" style="4" customWidth="1"/>
    <col min="5" max="16384" width="8.6640625" style="4"/>
  </cols>
  <sheetData>
    <row r="1" spans="4:7" x14ac:dyDescent="0.2">
      <c r="E1" s="5" t="s">
        <v>0</v>
      </c>
      <c r="F1" s="5" t="s">
        <v>1</v>
      </c>
      <c r="G1" s="5" t="s">
        <v>5</v>
      </c>
    </row>
    <row r="2" spans="4:7" x14ac:dyDescent="0.2">
      <c r="E2" s="4">
        <v>88</v>
      </c>
      <c r="F2" s="4">
        <v>32</v>
      </c>
      <c r="G2" s="4">
        <f>E2-F2</f>
        <v>56</v>
      </c>
    </row>
    <row r="3" spans="4:7" x14ac:dyDescent="0.2">
      <c r="E3" s="4">
        <v>75</v>
      </c>
      <c r="F3" s="4">
        <v>34</v>
      </c>
      <c r="G3" s="4">
        <f t="shared" ref="G3:G11" si="0">E3-F3</f>
        <v>41</v>
      </c>
    </row>
    <row r="4" spans="4:7" x14ac:dyDescent="0.2">
      <c r="E4" s="4">
        <v>87</v>
      </c>
      <c r="F4" s="4">
        <v>45</v>
      </c>
      <c r="G4" s="4">
        <f t="shared" si="0"/>
        <v>42</v>
      </c>
    </row>
    <row r="5" spans="4:7" x14ac:dyDescent="0.2">
      <c r="E5" s="4">
        <v>77</v>
      </c>
      <c r="F5" s="4">
        <v>25</v>
      </c>
      <c r="G5" s="4">
        <f t="shared" si="0"/>
        <v>52</v>
      </c>
    </row>
    <row r="6" spans="4:7" x14ac:dyDescent="0.2">
      <c r="E6" s="4">
        <v>63</v>
      </c>
      <c r="F6" s="4">
        <v>28</v>
      </c>
      <c r="G6" s="4">
        <f t="shared" si="0"/>
        <v>35</v>
      </c>
    </row>
    <row r="7" spans="4:7" x14ac:dyDescent="0.2">
      <c r="E7" s="4">
        <v>78</v>
      </c>
      <c r="F7" s="4">
        <v>55</v>
      </c>
      <c r="G7" s="4">
        <f t="shared" si="0"/>
        <v>23</v>
      </c>
    </row>
    <row r="8" spans="4:7" x14ac:dyDescent="0.2">
      <c r="E8" s="4">
        <v>74</v>
      </c>
      <c r="F8" s="4">
        <v>42</v>
      </c>
      <c r="G8" s="4">
        <f t="shared" si="0"/>
        <v>32</v>
      </c>
    </row>
    <row r="9" spans="4:7" x14ac:dyDescent="0.2">
      <c r="E9" s="4">
        <v>81</v>
      </c>
      <c r="F9" s="4">
        <v>29</v>
      </c>
      <c r="G9" s="4">
        <f t="shared" si="0"/>
        <v>52</v>
      </c>
    </row>
    <row r="10" spans="4:7" x14ac:dyDescent="0.2">
      <c r="E10" s="4">
        <v>82</v>
      </c>
      <c r="F10" s="4">
        <v>33</v>
      </c>
      <c r="G10" s="4">
        <f t="shared" si="0"/>
        <v>49</v>
      </c>
    </row>
    <row r="11" spans="4:7" x14ac:dyDescent="0.2">
      <c r="E11" s="4">
        <v>68</v>
      </c>
      <c r="F11" s="4">
        <v>46</v>
      </c>
      <c r="G11" s="4">
        <f t="shared" si="0"/>
        <v>22</v>
      </c>
    </row>
    <row r="12" spans="4:7" ht="16" thickBot="1" x14ac:dyDescent="0.25"/>
    <row r="13" spans="4:7" ht="16" thickBot="1" x14ac:dyDescent="0.25">
      <c r="D13" s="6" t="s">
        <v>2</v>
      </c>
      <c r="E13" s="7">
        <f>SUM(E2:E11)</f>
        <v>773</v>
      </c>
      <c r="F13" s="7">
        <f>SUM(F2:F11)</f>
        <v>369</v>
      </c>
      <c r="G13" s="7">
        <f>SUM(G2:G11)</f>
        <v>404</v>
      </c>
    </row>
    <row r="14" spans="4:7" ht="16" thickBot="1" x14ac:dyDescent="0.25">
      <c r="D14" s="6" t="s">
        <v>3</v>
      </c>
      <c r="E14" s="7">
        <f>SUMSQ(E2:E11)</f>
        <v>60305</v>
      </c>
      <c r="F14" s="7">
        <f t="shared" ref="F14:G14" si="1">SUMSQ(F2:F11)</f>
        <v>14449</v>
      </c>
      <c r="G14" s="7">
        <f t="shared" si="1"/>
        <v>17652</v>
      </c>
    </row>
    <row r="15" spans="4:7" ht="16" thickBot="1" x14ac:dyDescent="0.25">
      <c r="D15" s="6" t="s">
        <v>4</v>
      </c>
      <c r="E15" s="18">
        <f>SUMPRODUCT(E2:E11, F2:F11)</f>
        <v>28551</v>
      </c>
      <c r="F15" s="19"/>
      <c r="G15" s="8"/>
    </row>
  </sheetData>
  <mergeCells count="1">
    <mergeCell ref="E15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74C4-FFB0-4F99-865C-F08D8FE66BA0}">
  <dimension ref="D1:H19"/>
  <sheetViews>
    <sheetView zoomScale="188" workbookViewId="0">
      <selection activeCell="G24" sqref="G24"/>
    </sheetView>
  </sheetViews>
  <sheetFormatPr baseColWidth="10" defaultColWidth="8.83203125" defaultRowHeight="15" x14ac:dyDescent="0.2"/>
  <cols>
    <col min="4" max="4" width="18.1640625" bestFit="1" customWidth="1"/>
    <col min="8" max="8" width="19.5" bestFit="1" customWidth="1"/>
  </cols>
  <sheetData>
    <row r="1" spans="4:8" x14ac:dyDescent="0.2">
      <c r="E1" s="3" t="s">
        <v>0</v>
      </c>
      <c r="F1" s="3" t="s">
        <v>1</v>
      </c>
      <c r="H1" s="9" t="s">
        <v>6</v>
      </c>
    </row>
    <row r="2" spans="4:8" x14ac:dyDescent="0.2">
      <c r="E2">
        <v>32</v>
      </c>
      <c r="F2">
        <v>88</v>
      </c>
      <c r="H2" s="10">
        <f>STANDARDIZE(E2, $E$13, $E$15)</f>
        <v>-0.53690772051459723</v>
      </c>
    </row>
    <row r="3" spans="4:8" x14ac:dyDescent="0.2">
      <c r="E3">
        <v>34</v>
      </c>
      <c r="F3">
        <v>75</v>
      </c>
      <c r="H3" s="10">
        <f t="shared" ref="H3:H11" si="0">STANDARDIZE(E3, $E$13, $E$15)</f>
        <v>-0.31776171214129217</v>
      </c>
    </row>
    <row r="4" spans="4:8" x14ac:dyDescent="0.2">
      <c r="E4">
        <v>45</v>
      </c>
      <c r="F4">
        <v>87</v>
      </c>
      <c r="H4" s="10">
        <f t="shared" si="0"/>
        <v>0.88754133391188572</v>
      </c>
    </row>
    <row r="5" spans="4:8" x14ac:dyDescent="0.2">
      <c r="E5">
        <v>25</v>
      </c>
      <c r="F5">
        <v>77</v>
      </c>
      <c r="H5" s="10">
        <f t="shared" si="0"/>
        <v>-1.3039187498211651</v>
      </c>
    </row>
    <row r="6" spans="4:8" x14ac:dyDescent="0.2">
      <c r="E6">
        <v>28</v>
      </c>
      <c r="F6">
        <v>63</v>
      </c>
      <c r="H6" s="10">
        <f t="shared" si="0"/>
        <v>-0.97519973726120746</v>
      </c>
    </row>
    <row r="7" spans="4:8" x14ac:dyDescent="0.2">
      <c r="E7">
        <v>55</v>
      </c>
      <c r="F7">
        <v>78</v>
      </c>
      <c r="H7" s="10">
        <f t="shared" si="0"/>
        <v>1.9832713757784111</v>
      </c>
    </row>
    <row r="8" spans="4:8" x14ac:dyDescent="0.2">
      <c r="E8">
        <v>42</v>
      </c>
      <c r="F8">
        <v>74</v>
      </c>
      <c r="H8" s="10">
        <f t="shared" si="0"/>
        <v>0.55882232135192811</v>
      </c>
    </row>
    <row r="9" spans="4:8" x14ac:dyDescent="0.2">
      <c r="E9">
        <v>29</v>
      </c>
      <c r="F9">
        <v>81</v>
      </c>
      <c r="H9" s="10">
        <f t="shared" si="0"/>
        <v>-0.86562673307455484</v>
      </c>
    </row>
    <row r="10" spans="4:8" x14ac:dyDescent="0.2">
      <c r="E10">
        <v>33</v>
      </c>
      <c r="F10">
        <v>82</v>
      </c>
      <c r="H10" s="10">
        <f t="shared" si="0"/>
        <v>-0.42733471632794473</v>
      </c>
    </row>
    <row r="11" spans="4:8" x14ac:dyDescent="0.2">
      <c r="E11">
        <v>46</v>
      </c>
      <c r="F11">
        <v>68</v>
      </c>
      <c r="H11" s="10">
        <f t="shared" si="0"/>
        <v>0.99711433809853822</v>
      </c>
    </row>
    <row r="12" spans="4:8" ht="16" thickBot="1" x14ac:dyDescent="0.25">
      <c r="H12" s="10"/>
    </row>
    <row r="13" spans="4:8" ht="16" thickBot="1" x14ac:dyDescent="0.25">
      <c r="D13" s="1" t="s">
        <v>7</v>
      </c>
      <c r="E13" s="2">
        <f>AVERAGE(E2:E11)</f>
        <v>36.9</v>
      </c>
      <c r="F13" s="2">
        <f>AVERAGE(F2:F11)</f>
        <v>77.3</v>
      </c>
    </row>
    <row r="14" spans="4:8" ht="16" thickBot="1" x14ac:dyDescent="0.25">
      <c r="D14" s="1" t="s">
        <v>8</v>
      </c>
      <c r="E14" s="2">
        <f>_xlfn.VAR.P(E2:E11)</f>
        <v>83.29</v>
      </c>
      <c r="F14" s="2">
        <f>_xlfn.VAR.P(F2:F11)</f>
        <v>55.21</v>
      </c>
    </row>
    <row r="15" spans="4:8" ht="16" thickBot="1" x14ac:dyDescent="0.25">
      <c r="D15" s="1" t="s">
        <v>9</v>
      </c>
      <c r="E15" s="11">
        <f>_xlfn.STDEV.P(E2:E11)</f>
        <v>9.1263355187062896</v>
      </c>
      <c r="F15" s="11">
        <f>_xlfn.STDEV.P(F2:F11)</f>
        <v>7.4303431953039691</v>
      </c>
    </row>
    <row r="16" spans="4:8" ht="16" thickBot="1" x14ac:dyDescent="0.25">
      <c r="D16" s="12" t="s">
        <v>10</v>
      </c>
      <c r="E16" s="16">
        <f>CORREL(E2:E11, F2:F11)</f>
        <v>4.0258477107573763E-2</v>
      </c>
      <c r="F16" s="17"/>
    </row>
    <row r="19" spans="5:5" x14ac:dyDescent="0.2">
      <c r="E19" s="10"/>
    </row>
  </sheetData>
  <mergeCells count="1">
    <mergeCell ref="E16:F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D6B2-7BC4-41FB-92C0-776E411EC990}">
  <dimension ref="C1:D6"/>
  <sheetViews>
    <sheetView zoomScale="159" workbookViewId="0">
      <selection activeCell="O21" sqref="O21"/>
    </sheetView>
  </sheetViews>
  <sheetFormatPr baseColWidth="10" defaultColWidth="8.83203125" defaultRowHeight="15" x14ac:dyDescent="0.2"/>
  <cols>
    <col min="3" max="3" width="11.5" bestFit="1" customWidth="1"/>
    <col min="4" max="4" width="10.5" bestFit="1" customWidth="1"/>
  </cols>
  <sheetData>
    <row r="1" spans="3:4" x14ac:dyDescent="0.2">
      <c r="C1" s="9" t="s">
        <v>11</v>
      </c>
      <c r="D1" s="9" t="s">
        <v>12</v>
      </c>
    </row>
    <row r="2" spans="3:4" x14ac:dyDescent="0.2">
      <c r="C2" t="s">
        <v>13</v>
      </c>
      <c r="D2">
        <v>205</v>
      </c>
    </row>
    <row r="3" spans="3:4" x14ac:dyDescent="0.2">
      <c r="C3" t="s">
        <v>14</v>
      </c>
      <c r="D3">
        <v>230</v>
      </c>
    </row>
    <row r="4" spans="3:4" x14ac:dyDescent="0.2">
      <c r="C4" t="s">
        <v>15</v>
      </c>
      <c r="D4">
        <v>263</v>
      </c>
    </row>
    <row r="5" spans="3:4" x14ac:dyDescent="0.2">
      <c r="C5" t="s">
        <v>16</v>
      </c>
      <c r="D5">
        <v>278</v>
      </c>
    </row>
    <row r="6" spans="3:4" x14ac:dyDescent="0.2">
      <c r="C6" t="s">
        <v>17</v>
      </c>
      <c r="D6">
        <v>220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C782-DB1B-407C-9AE3-C9CBB0D02EB6}">
  <dimension ref="C1:D11"/>
  <sheetViews>
    <sheetView zoomScale="200" workbookViewId="0">
      <selection activeCell="G19" sqref="G19"/>
    </sheetView>
  </sheetViews>
  <sheetFormatPr baseColWidth="10" defaultColWidth="8.83203125" defaultRowHeight="15" x14ac:dyDescent="0.2"/>
  <cols>
    <col min="3" max="3" width="11.5" bestFit="1" customWidth="1"/>
  </cols>
  <sheetData>
    <row r="1" spans="3:4" x14ac:dyDescent="0.2">
      <c r="C1" s="9" t="s">
        <v>25</v>
      </c>
      <c r="D1" s="9" t="s">
        <v>26</v>
      </c>
    </row>
    <row r="2" spans="3:4" x14ac:dyDescent="0.2">
      <c r="C2" s="15">
        <v>1009</v>
      </c>
      <c r="D2" s="15">
        <v>16095</v>
      </c>
    </row>
    <row r="3" spans="3:4" x14ac:dyDescent="0.2">
      <c r="C3" s="15">
        <v>2317</v>
      </c>
      <c r="D3" s="15">
        <v>20987</v>
      </c>
    </row>
    <row r="4" spans="3:4" x14ac:dyDescent="0.2">
      <c r="C4" s="15">
        <v>2415</v>
      </c>
      <c r="D4" s="15">
        <v>16844</v>
      </c>
    </row>
    <row r="5" spans="3:4" x14ac:dyDescent="0.2">
      <c r="C5" s="15">
        <v>4531</v>
      </c>
      <c r="D5" s="15">
        <v>32441</v>
      </c>
    </row>
    <row r="6" spans="3:4" x14ac:dyDescent="0.2">
      <c r="C6" s="15">
        <v>6561</v>
      </c>
      <c r="D6" s="15">
        <v>56743</v>
      </c>
    </row>
    <row r="7" spans="3:4" x14ac:dyDescent="0.2">
      <c r="C7" s="15">
        <v>3231</v>
      </c>
      <c r="D7" s="15">
        <v>22963</v>
      </c>
    </row>
    <row r="8" spans="3:4" x14ac:dyDescent="0.2">
      <c r="C8" s="15">
        <v>4598</v>
      </c>
      <c r="D8" s="15">
        <v>54289</v>
      </c>
    </row>
    <row r="9" spans="3:4" x14ac:dyDescent="0.2">
      <c r="C9" s="15">
        <v>5615</v>
      </c>
      <c r="D9" s="15">
        <v>52666</v>
      </c>
    </row>
    <row r="10" spans="3:4" x14ac:dyDescent="0.2">
      <c r="C10" s="15">
        <v>6573</v>
      </c>
      <c r="D10" s="15">
        <v>51459</v>
      </c>
    </row>
    <row r="11" spans="3:4" x14ac:dyDescent="0.2">
      <c r="C11" s="15">
        <v>5590</v>
      </c>
      <c r="D11" s="15">
        <v>60020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ED0A-AFEB-4711-BB31-AD3C668615E8}">
  <dimension ref="E1:H43"/>
  <sheetViews>
    <sheetView zoomScale="150" workbookViewId="0">
      <selection activeCell="K28" sqref="K28"/>
    </sheetView>
  </sheetViews>
  <sheetFormatPr baseColWidth="10" defaultColWidth="8.83203125" defaultRowHeight="15" x14ac:dyDescent="0.2"/>
  <cols>
    <col min="5" max="5" width="20" bestFit="1" customWidth="1"/>
    <col min="6" max="6" width="26.5" bestFit="1" customWidth="1"/>
    <col min="7" max="7" width="27.33203125" bestFit="1" customWidth="1"/>
  </cols>
  <sheetData>
    <row r="1" spans="5:6" x14ac:dyDescent="0.2">
      <c r="E1" s="9" t="s">
        <v>18</v>
      </c>
      <c r="F1" s="9" t="s">
        <v>19</v>
      </c>
    </row>
    <row r="2" spans="5:6" x14ac:dyDescent="0.2">
      <c r="E2">
        <v>1994</v>
      </c>
      <c r="F2">
        <v>57</v>
      </c>
    </row>
    <row r="3" spans="5:6" x14ac:dyDescent="0.2">
      <c r="E3">
        <f>E2+1</f>
        <v>1995</v>
      </c>
      <c r="F3">
        <v>63</v>
      </c>
    </row>
    <row r="4" spans="5:6" x14ac:dyDescent="0.2">
      <c r="E4">
        <f t="shared" ref="E4:E23" si="0">E3+1</f>
        <v>1996</v>
      </c>
      <c r="F4">
        <v>52</v>
      </c>
    </row>
    <row r="5" spans="5:6" x14ac:dyDescent="0.2">
      <c r="E5">
        <f t="shared" si="0"/>
        <v>1997</v>
      </c>
      <c r="F5">
        <v>48</v>
      </c>
    </row>
    <row r="6" spans="5:6" x14ac:dyDescent="0.2">
      <c r="E6">
        <f t="shared" si="0"/>
        <v>1998</v>
      </c>
      <c r="F6">
        <v>41</v>
      </c>
    </row>
    <row r="7" spans="5:6" x14ac:dyDescent="0.2">
      <c r="E7">
        <f t="shared" si="0"/>
        <v>1999</v>
      </c>
      <c r="F7">
        <v>32</v>
      </c>
    </row>
    <row r="8" spans="5:6" x14ac:dyDescent="0.2">
      <c r="E8">
        <f t="shared" si="0"/>
        <v>2000</v>
      </c>
      <c r="F8">
        <v>69</v>
      </c>
    </row>
    <row r="9" spans="5:6" x14ac:dyDescent="0.2">
      <c r="E9">
        <f t="shared" si="0"/>
        <v>2001</v>
      </c>
      <c r="F9">
        <v>58</v>
      </c>
    </row>
    <row r="10" spans="5:6" x14ac:dyDescent="0.2">
      <c r="E10">
        <f t="shared" si="0"/>
        <v>2002</v>
      </c>
      <c r="F10">
        <v>55</v>
      </c>
    </row>
    <row r="11" spans="5:6" x14ac:dyDescent="0.2">
      <c r="E11">
        <f t="shared" si="0"/>
        <v>2003</v>
      </c>
      <c r="F11">
        <v>74</v>
      </c>
    </row>
    <row r="12" spans="5:6" x14ac:dyDescent="0.2">
      <c r="E12">
        <f t="shared" si="0"/>
        <v>2004</v>
      </c>
      <c r="F12">
        <v>77</v>
      </c>
    </row>
    <row r="13" spans="5:6" x14ac:dyDescent="0.2">
      <c r="E13">
        <f t="shared" si="0"/>
        <v>2005</v>
      </c>
      <c r="F13">
        <v>81</v>
      </c>
    </row>
    <row r="14" spans="5:6" x14ac:dyDescent="0.2">
      <c r="E14">
        <f t="shared" si="0"/>
        <v>2006</v>
      </c>
      <c r="F14">
        <v>65</v>
      </c>
    </row>
    <row r="15" spans="5:6" x14ac:dyDescent="0.2">
      <c r="E15">
        <f t="shared" si="0"/>
        <v>2007</v>
      </c>
      <c r="F15">
        <v>69</v>
      </c>
    </row>
    <row r="16" spans="5:6" x14ac:dyDescent="0.2">
      <c r="E16">
        <f t="shared" si="0"/>
        <v>2008</v>
      </c>
      <c r="F16">
        <v>73</v>
      </c>
    </row>
    <row r="17" spans="5:8" x14ac:dyDescent="0.2">
      <c r="E17">
        <f t="shared" si="0"/>
        <v>2009</v>
      </c>
      <c r="F17">
        <v>88</v>
      </c>
    </row>
    <row r="18" spans="5:8" x14ac:dyDescent="0.2">
      <c r="E18">
        <f t="shared" si="0"/>
        <v>2010</v>
      </c>
      <c r="F18">
        <v>81</v>
      </c>
    </row>
    <row r="19" spans="5:8" x14ac:dyDescent="0.2">
      <c r="E19">
        <f t="shared" si="0"/>
        <v>2011</v>
      </c>
      <c r="F19">
        <v>84</v>
      </c>
    </row>
    <row r="20" spans="5:8" x14ac:dyDescent="0.2">
      <c r="E20">
        <f>E19+1</f>
        <v>2012</v>
      </c>
      <c r="F20">
        <v>54</v>
      </c>
    </row>
    <row r="21" spans="5:8" x14ac:dyDescent="0.2">
      <c r="E21">
        <f t="shared" si="0"/>
        <v>2013</v>
      </c>
      <c r="F21">
        <v>63</v>
      </c>
    </row>
    <row r="22" spans="5:8" x14ac:dyDescent="0.2">
      <c r="E22">
        <f t="shared" si="0"/>
        <v>2014</v>
      </c>
      <c r="F22">
        <v>77</v>
      </c>
    </row>
    <row r="23" spans="5:8" x14ac:dyDescent="0.2">
      <c r="E23">
        <f t="shared" si="0"/>
        <v>2015</v>
      </c>
      <c r="F23">
        <v>82</v>
      </c>
    </row>
    <row r="25" spans="5:8" ht="16" thickBot="1" x14ac:dyDescent="0.25"/>
    <row r="26" spans="5:8" x14ac:dyDescent="0.2">
      <c r="E26" s="21" t="s">
        <v>18</v>
      </c>
      <c r="F26" s="21"/>
      <c r="G26" s="21" t="s">
        <v>19</v>
      </c>
      <c r="H26" s="21"/>
    </row>
    <row r="27" spans="5:8" x14ac:dyDescent="0.2">
      <c r="E27" s="14"/>
      <c r="F27" s="14"/>
      <c r="G27" s="14"/>
      <c r="H27" s="14"/>
    </row>
    <row r="28" spans="5:8" x14ac:dyDescent="0.2">
      <c r="E28" s="14" t="s">
        <v>27</v>
      </c>
      <c r="F28" s="14">
        <v>2004.5</v>
      </c>
      <c r="G28" s="14" t="s">
        <v>27</v>
      </c>
      <c r="H28" s="14">
        <v>65.590909090909093</v>
      </c>
    </row>
    <row r="29" spans="5:8" x14ac:dyDescent="0.2">
      <c r="E29" s="14" t="s">
        <v>28</v>
      </c>
      <c r="F29" s="14">
        <v>1.3844373104863457</v>
      </c>
      <c r="G29" s="14" t="s">
        <v>28</v>
      </c>
      <c r="H29" s="14">
        <v>3.1599900617063077</v>
      </c>
    </row>
    <row r="30" spans="5:8" x14ac:dyDescent="0.2">
      <c r="E30" s="14" t="s">
        <v>29</v>
      </c>
      <c r="F30" s="14">
        <v>2004.5</v>
      </c>
      <c r="G30" s="14" t="s">
        <v>29</v>
      </c>
      <c r="H30" s="14">
        <v>67</v>
      </c>
    </row>
    <row r="31" spans="5:8" x14ac:dyDescent="0.2">
      <c r="E31" s="14" t="s">
        <v>30</v>
      </c>
      <c r="F31" s="14" t="e">
        <v>#N/A</v>
      </c>
      <c r="G31" s="14" t="s">
        <v>30</v>
      </c>
      <c r="H31" s="14">
        <v>63</v>
      </c>
    </row>
    <row r="32" spans="5:8" x14ac:dyDescent="0.2">
      <c r="E32" s="14" t="s">
        <v>9</v>
      </c>
      <c r="F32" s="14">
        <v>6.4935865795927183</v>
      </c>
      <c r="G32" s="14" t="s">
        <v>9</v>
      </c>
      <c r="H32" s="14">
        <v>14.821667186312677</v>
      </c>
    </row>
    <row r="33" spans="5:8" x14ac:dyDescent="0.2">
      <c r="E33" s="14" t="s">
        <v>31</v>
      </c>
      <c r="F33" s="14">
        <v>42.166666666666664</v>
      </c>
      <c r="G33" s="14" t="s">
        <v>31</v>
      </c>
      <c r="H33" s="14">
        <v>219.68181818181793</v>
      </c>
    </row>
    <row r="34" spans="5:8" x14ac:dyDescent="0.2">
      <c r="E34" s="14" t="s">
        <v>32</v>
      </c>
      <c r="F34" s="14">
        <v>-1.1999999999999984</v>
      </c>
      <c r="G34" s="14" t="s">
        <v>32</v>
      </c>
      <c r="H34" s="14">
        <v>-0.32474737403664511</v>
      </c>
    </row>
    <row r="35" spans="5:8" x14ac:dyDescent="0.2">
      <c r="E35" s="14" t="s">
        <v>33</v>
      </c>
      <c r="F35" s="14">
        <v>0</v>
      </c>
      <c r="G35" s="14" t="s">
        <v>33</v>
      </c>
      <c r="H35" s="14">
        <v>-0.50352647883580548</v>
      </c>
    </row>
    <row r="36" spans="5:8" x14ac:dyDescent="0.2">
      <c r="E36" s="14" t="s">
        <v>34</v>
      </c>
      <c r="F36" s="14">
        <v>21</v>
      </c>
      <c r="G36" s="14" t="s">
        <v>34</v>
      </c>
      <c r="H36" s="14">
        <v>56</v>
      </c>
    </row>
    <row r="37" spans="5:8" x14ac:dyDescent="0.2">
      <c r="E37" s="14" t="s">
        <v>35</v>
      </c>
      <c r="F37" s="14">
        <v>1994</v>
      </c>
      <c r="G37" s="14" t="s">
        <v>35</v>
      </c>
      <c r="H37" s="14">
        <v>32</v>
      </c>
    </row>
    <row r="38" spans="5:8" x14ac:dyDescent="0.2">
      <c r="E38" s="14" t="s">
        <v>36</v>
      </c>
      <c r="F38" s="14">
        <v>2015</v>
      </c>
      <c r="G38" s="14" t="s">
        <v>36</v>
      </c>
      <c r="H38" s="14">
        <v>88</v>
      </c>
    </row>
    <row r="39" spans="5:8" x14ac:dyDescent="0.2">
      <c r="E39" s="14" t="s">
        <v>2</v>
      </c>
      <c r="F39" s="14">
        <v>44099</v>
      </c>
      <c r="G39" s="14" t="s">
        <v>2</v>
      </c>
      <c r="H39" s="14">
        <v>1443</v>
      </c>
    </row>
    <row r="40" spans="5:8" x14ac:dyDescent="0.2">
      <c r="E40" s="14" t="s">
        <v>37</v>
      </c>
      <c r="F40" s="14">
        <v>22</v>
      </c>
      <c r="G40" s="14" t="s">
        <v>37</v>
      </c>
      <c r="H40" s="14">
        <v>22</v>
      </c>
    </row>
    <row r="41" spans="5:8" x14ac:dyDescent="0.2">
      <c r="E41" s="14" t="s">
        <v>38</v>
      </c>
      <c r="F41" s="14">
        <v>2015</v>
      </c>
      <c r="G41" s="14" t="s">
        <v>38</v>
      </c>
      <c r="H41" s="14">
        <v>88</v>
      </c>
    </row>
    <row r="42" spans="5:8" x14ac:dyDescent="0.2">
      <c r="E42" s="14" t="s">
        <v>39</v>
      </c>
      <c r="F42" s="14">
        <v>1994</v>
      </c>
      <c r="G42" s="14" t="s">
        <v>39</v>
      </c>
      <c r="H42" s="14">
        <v>32</v>
      </c>
    </row>
    <row r="43" spans="5:8" ht="16" thickBot="1" x14ac:dyDescent="0.25">
      <c r="E43" s="20" t="s">
        <v>40</v>
      </c>
      <c r="F43" s="20">
        <v>2.8790949980449581</v>
      </c>
      <c r="G43" s="20" t="s">
        <v>40</v>
      </c>
      <c r="H43" s="20">
        <v>6.5715590815263134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25C4-9F4D-4DBC-BAEC-AAB2B01FDA89}">
  <dimension ref="A1:J45"/>
  <sheetViews>
    <sheetView tabSelected="1" zoomScale="117" workbookViewId="0">
      <selection activeCell="K20" sqref="K20"/>
    </sheetView>
  </sheetViews>
  <sheetFormatPr baseColWidth="10" defaultColWidth="8.83203125" defaultRowHeight="15" x14ac:dyDescent="0.2"/>
  <cols>
    <col min="1" max="1" width="4.83203125" customWidth="1"/>
    <col min="2" max="2" width="7.6640625" bestFit="1" customWidth="1"/>
    <col min="3" max="3" width="6.5" bestFit="1" customWidth="1"/>
    <col min="5" max="5" width="16.6640625" bestFit="1" customWidth="1"/>
    <col min="6" max="6" width="13.6640625" bestFit="1" customWidth="1"/>
    <col min="7" max="7" width="14.5" bestFit="1" customWidth="1"/>
  </cols>
  <sheetData>
    <row r="1" spans="1:10" x14ac:dyDescent="0.2">
      <c r="A1" s="13" t="s">
        <v>18</v>
      </c>
      <c r="B1" s="13" t="s">
        <v>20</v>
      </c>
      <c r="C1" s="13" t="s">
        <v>21</v>
      </c>
      <c r="E1" s="13" t="s">
        <v>22</v>
      </c>
      <c r="F1" s="13" t="s">
        <v>23</v>
      </c>
      <c r="G1" s="13" t="s">
        <v>24</v>
      </c>
    </row>
    <row r="2" spans="1:10" x14ac:dyDescent="0.2">
      <c r="A2">
        <v>1972</v>
      </c>
      <c r="B2">
        <v>44</v>
      </c>
      <c r="C2">
        <v>61</v>
      </c>
      <c r="E2">
        <v>23</v>
      </c>
      <c r="F2">
        <v>0</v>
      </c>
      <c r="G2" s="14">
        <v>0</v>
      </c>
    </row>
    <row r="3" spans="1:10" x14ac:dyDescent="0.2">
      <c r="A3">
        <v>1973</v>
      </c>
      <c r="B3">
        <v>54</v>
      </c>
      <c r="C3">
        <v>68</v>
      </c>
      <c r="E3">
        <v>28</v>
      </c>
      <c r="F3">
        <v>0</v>
      </c>
      <c r="G3" s="14">
        <v>0</v>
      </c>
    </row>
    <row r="4" spans="1:10" x14ac:dyDescent="0.2">
      <c r="A4">
        <v>1974</v>
      </c>
      <c r="B4">
        <v>52</v>
      </c>
      <c r="C4">
        <v>67</v>
      </c>
      <c r="E4">
        <v>33</v>
      </c>
      <c r="F4">
        <v>3</v>
      </c>
      <c r="G4" s="14">
        <v>0</v>
      </c>
      <c r="I4" t="s">
        <v>41</v>
      </c>
      <c r="J4">
        <f>MIN(B2:C45)</f>
        <v>30</v>
      </c>
    </row>
    <row r="5" spans="1:10" x14ac:dyDescent="0.2">
      <c r="A5">
        <v>1975</v>
      </c>
      <c r="B5">
        <v>50</v>
      </c>
      <c r="C5">
        <v>53</v>
      </c>
      <c r="E5">
        <v>38</v>
      </c>
      <c r="F5">
        <v>4</v>
      </c>
      <c r="G5" s="14">
        <v>0</v>
      </c>
      <c r="I5" t="s">
        <v>42</v>
      </c>
      <c r="J5">
        <f>MAX(B2:C45)</f>
        <v>83</v>
      </c>
    </row>
    <row r="6" spans="1:10" x14ac:dyDescent="0.2">
      <c r="A6">
        <v>1976</v>
      </c>
      <c r="B6">
        <v>41</v>
      </c>
      <c r="C6">
        <v>74</v>
      </c>
      <c r="E6">
        <v>43</v>
      </c>
      <c r="F6">
        <v>9</v>
      </c>
      <c r="G6" s="14">
        <v>0</v>
      </c>
    </row>
    <row r="7" spans="1:10" x14ac:dyDescent="0.2">
      <c r="A7">
        <v>1977</v>
      </c>
      <c r="B7">
        <v>30</v>
      </c>
      <c r="C7">
        <v>68</v>
      </c>
      <c r="E7">
        <v>48</v>
      </c>
      <c r="F7">
        <v>9</v>
      </c>
      <c r="G7" s="14">
        <v>0</v>
      </c>
    </row>
    <row r="8" spans="1:10" x14ac:dyDescent="0.2">
      <c r="A8">
        <v>1978</v>
      </c>
      <c r="B8">
        <v>34</v>
      </c>
      <c r="C8">
        <v>60</v>
      </c>
      <c r="E8">
        <v>53</v>
      </c>
      <c r="F8">
        <v>12</v>
      </c>
      <c r="G8" s="14">
        <v>4</v>
      </c>
    </row>
    <row r="9" spans="1:10" x14ac:dyDescent="0.2">
      <c r="A9">
        <v>1979</v>
      </c>
      <c r="B9">
        <v>31</v>
      </c>
      <c r="C9">
        <v>62</v>
      </c>
      <c r="E9">
        <v>58</v>
      </c>
      <c r="F9">
        <v>7</v>
      </c>
      <c r="G9" s="14">
        <v>3</v>
      </c>
    </row>
    <row r="10" spans="1:10" x14ac:dyDescent="0.2">
      <c r="A10">
        <v>1980</v>
      </c>
      <c r="B10">
        <v>49</v>
      </c>
      <c r="C10">
        <v>54</v>
      </c>
      <c r="E10">
        <v>63</v>
      </c>
      <c r="F10">
        <v>0</v>
      </c>
      <c r="G10" s="14">
        <v>6</v>
      </c>
    </row>
    <row r="11" spans="1:10" x14ac:dyDescent="0.2">
      <c r="A11">
        <v>1981</v>
      </c>
      <c r="B11">
        <v>55</v>
      </c>
      <c r="C11">
        <v>74</v>
      </c>
      <c r="E11">
        <v>68</v>
      </c>
      <c r="F11">
        <v>0</v>
      </c>
      <c r="G11" s="14">
        <v>12</v>
      </c>
    </row>
    <row r="12" spans="1:10" x14ac:dyDescent="0.2">
      <c r="A12">
        <v>1982</v>
      </c>
      <c r="B12">
        <v>36</v>
      </c>
      <c r="C12">
        <v>66</v>
      </c>
      <c r="E12">
        <v>73</v>
      </c>
      <c r="F12">
        <v>0</v>
      </c>
      <c r="G12" s="14">
        <v>6</v>
      </c>
    </row>
    <row r="13" spans="1:10" x14ac:dyDescent="0.2">
      <c r="A13">
        <v>1983</v>
      </c>
      <c r="B13">
        <v>41</v>
      </c>
      <c r="C13">
        <v>71</v>
      </c>
      <c r="E13">
        <v>78</v>
      </c>
      <c r="F13">
        <v>0</v>
      </c>
      <c r="G13" s="14">
        <v>9</v>
      </c>
    </row>
    <row r="14" spans="1:10" x14ac:dyDescent="0.2">
      <c r="A14">
        <v>1984</v>
      </c>
      <c r="B14">
        <v>41</v>
      </c>
      <c r="C14">
        <v>52</v>
      </c>
      <c r="E14">
        <v>83</v>
      </c>
      <c r="F14">
        <v>0</v>
      </c>
      <c r="G14" s="14">
        <v>4</v>
      </c>
    </row>
    <row r="15" spans="1:10" x14ac:dyDescent="0.2">
      <c r="A15">
        <v>1985</v>
      </c>
      <c r="B15">
        <v>41</v>
      </c>
      <c r="C15">
        <v>66</v>
      </c>
      <c r="E15">
        <v>88</v>
      </c>
      <c r="F15">
        <v>0</v>
      </c>
      <c r="G15" s="14">
        <v>0</v>
      </c>
    </row>
    <row r="16" spans="1:10" x14ac:dyDescent="0.2">
      <c r="A16">
        <v>1986</v>
      </c>
      <c r="B16">
        <v>44</v>
      </c>
      <c r="C16">
        <v>82</v>
      </c>
      <c r="F16" s="22"/>
    </row>
    <row r="17" spans="1:3" x14ac:dyDescent="0.2">
      <c r="A17">
        <v>1987</v>
      </c>
      <c r="B17">
        <v>51</v>
      </c>
      <c r="C17">
        <v>72</v>
      </c>
    </row>
    <row r="18" spans="1:3" x14ac:dyDescent="0.2">
      <c r="A18">
        <v>1988</v>
      </c>
      <c r="B18">
        <v>48</v>
      </c>
      <c r="C18">
        <v>64</v>
      </c>
    </row>
    <row r="19" spans="1:3" x14ac:dyDescent="0.2">
      <c r="A19">
        <v>1989</v>
      </c>
      <c r="B19">
        <v>50</v>
      </c>
      <c r="C19">
        <v>78</v>
      </c>
    </row>
    <row r="20" spans="1:3" x14ac:dyDescent="0.2">
      <c r="A20">
        <v>1990</v>
      </c>
      <c r="B20">
        <v>50</v>
      </c>
      <c r="C20">
        <v>76</v>
      </c>
    </row>
    <row r="21" spans="1:3" x14ac:dyDescent="0.2">
      <c r="A21">
        <v>1991</v>
      </c>
      <c r="B21">
        <v>44</v>
      </c>
      <c r="C21">
        <v>75</v>
      </c>
    </row>
    <row r="22" spans="1:3" x14ac:dyDescent="0.2">
      <c r="A22">
        <v>1992</v>
      </c>
      <c r="B22">
        <v>47</v>
      </c>
      <c r="C22">
        <v>64</v>
      </c>
    </row>
    <row r="23" spans="1:3" x14ac:dyDescent="0.2">
      <c r="A23">
        <v>1993</v>
      </c>
      <c r="B23">
        <v>44</v>
      </c>
      <c r="C23">
        <v>66</v>
      </c>
    </row>
    <row r="24" spans="1:3" x14ac:dyDescent="0.2">
      <c r="A24">
        <v>1994</v>
      </c>
      <c r="B24">
        <v>38</v>
      </c>
      <c r="C24">
        <v>69</v>
      </c>
    </row>
    <row r="25" spans="1:3" x14ac:dyDescent="0.2">
      <c r="A25">
        <v>1995</v>
      </c>
      <c r="B25">
        <v>40</v>
      </c>
      <c r="C25">
        <v>73</v>
      </c>
    </row>
    <row r="26" spans="1:3" x14ac:dyDescent="0.2">
      <c r="A26">
        <v>1996</v>
      </c>
      <c r="B26">
        <v>54</v>
      </c>
      <c r="C26">
        <v>62</v>
      </c>
    </row>
    <row r="27" spans="1:3" x14ac:dyDescent="0.2">
      <c r="A27">
        <v>1997</v>
      </c>
      <c r="B27">
        <v>45</v>
      </c>
      <c r="C27">
        <v>75</v>
      </c>
    </row>
    <row r="28" spans="1:3" x14ac:dyDescent="0.2">
      <c r="A28">
        <v>1998</v>
      </c>
      <c r="B28">
        <v>53</v>
      </c>
      <c r="C28">
        <v>78</v>
      </c>
    </row>
    <row r="29" spans="1:3" x14ac:dyDescent="0.2">
      <c r="A29">
        <v>1999</v>
      </c>
      <c r="B29">
        <v>46</v>
      </c>
      <c r="C29">
        <v>72</v>
      </c>
    </row>
    <row r="30" spans="1:3" x14ac:dyDescent="0.2">
      <c r="A30">
        <v>2000</v>
      </c>
      <c r="B30">
        <v>53</v>
      </c>
      <c r="C30">
        <v>80</v>
      </c>
    </row>
    <row r="31" spans="1:3" x14ac:dyDescent="0.2">
      <c r="A31">
        <v>2001</v>
      </c>
      <c r="B31">
        <v>40</v>
      </c>
      <c r="C31">
        <v>55</v>
      </c>
    </row>
    <row r="32" spans="1:3" x14ac:dyDescent="0.2">
      <c r="A32">
        <v>2002</v>
      </c>
      <c r="B32">
        <v>56</v>
      </c>
      <c r="C32">
        <v>59</v>
      </c>
    </row>
    <row r="33" spans="1:3" x14ac:dyDescent="0.2">
      <c r="A33">
        <v>2003</v>
      </c>
      <c r="B33">
        <v>55</v>
      </c>
      <c r="C33">
        <v>73</v>
      </c>
    </row>
    <row r="34" spans="1:3" x14ac:dyDescent="0.2">
      <c r="A34">
        <v>2004</v>
      </c>
      <c r="B34">
        <v>49</v>
      </c>
      <c r="C34">
        <v>67</v>
      </c>
    </row>
    <row r="35" spans="1:3" x14ac:dyDescent="0.2">
      <c r="A35">
        <v>2005</v>
      </c>
      <c r="B35">
        <v>39</v>
      </c>
      <c r="C35">
        <v>68</v>
      </c>
    </row>
    <row r="36" spans="1:3" x14ac:dyDescent="0.2">
      <c r="A36">
        <v>2006</v>
      </c>
      <c r="B36">
        <v>52</v>
      </c>
      <c r="C36">
        <v>65</v>
      </c>
    </row>
    <row r="37" spans="1:3" x14ac:dyDescent="0.2">
      <c r="A37">
        <v>2007</v>
      </c>
      <c r="B37">
        <v>49</v>
      </c>
      <c r="C37">
        <v>81</v>
      </c>
    </row>
    <row r="38" spans="1:3" x14ac:dyDescent="0.2">
      <c r="A38">
        <v>2008</v>
      </c>
      <c r="B38">
        <v>51</v>
      </c>
      <c r="C38">
        <v>52</v>
      </c>
    </row>
    <row r="39" spans="1:3" x14ac:dyDescent="0.2">
      <c r="A39">
        <v>2009</v>
      </c>
      <c r="B39">
        <v>32</v>
      </c>
      <c r="C39">
        <v>74</v>
      </c>
    </row>
    <row r="40" spans="1:3" x14ac:dyDescent="0.2">
      <c r="A40">
        <v>2010</v>
      </c>
      <c r="B40">
        <v>38</v>
      </c>
      <c r="C40">
        <v>67</v>
      </c>
    </row>
    <row r="41" spans="1:3" x14ac:dyDescent="0.2">
      <c r="A41">
        <v>2011</v>
      </c>
      <c r="B41">
        <v>47</v>
      </c>
      <c r="C41">
        <v>62</v>
      </c>
    </row>
    <row r="42" spans="1:3" x14ac:dyDescent="0.2">
      <c r="A42">
        <v>2012</v>
      </c>
      <c r="B42">
        <v>54</v>
      </c>
      <c r="C42">
        <v>83</v>
      </c>
    </row>
    <row r="43" spans="1:3" x14ac:dyDescent="0.2">
      <c r="A43">
        <v>2013</v>
      </c>
      <c r="B43">
        <v>54</v>
      </c>
      <c r="C43">
        <v>51</v>
      </c>
    </row>
    <row r="44" spans="1:3" x14ac:dyDescent="0.2">
      <c r="A44">
        <v>2014</v>
      </c>
      <c r="B44">
        <v>42</v>
      </c>
      <c r="C44">
        <v>57</v>
      </c>
    </row>
    <row r="45" spans="1:3" x14ac:dyDescent="0.2">
      <c r="A45">
        <v>2015</v>
      </c>
      <c r="B45">
        <v>42</v>
      </c>
      <c r="C45">
        <v>75</v>
      </c>
    </row>
  </sheetData>
  <sortState xmlns:xlrd2="http://schemas.microsoft.com/office/spreadsheetml/2017/richdata2" ref="F21:F34">
    <sortCondition ref="F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m1-excelfunctions</vt:lpstr>
      <vt:lpstr>m1-statfunctions</vt:lpstr>
      <vt:lpstr>m1-excelgraphics</vt:lpstr>
      <vt:lpstr>Scatterplot</vt:lpstr>
      <vt:lpstr>m1-toolpak (Descriptive Stat)</vt:lpstr>
      <vt:lpstr>freq_polygon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#TU ANQI#</cp:lastModifiedBy>
  <cp:lastPrinted>2015-10-19T19:28:39Z</cp:lastPrinted>
  <dcterms:created xsi:type="dcterms:W3CDTF">2015-08-17T17:15:54Z</dcterms:created>
  <dcterms:modified xsi:type="dcterms:W3CDTF">2019-09-20T11:59:24Z</dcterms:modified>
</cp:coreProperties>
</file>