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pple/Downloads/mit/"/>
    </mc:Choice>
  </mc:AlternateContent>
  <bookViews>
    <workbookView xWindow="12840" yWindow="460" windowWidth="20780" windowHeight="17600" tabRatio="500"/>
  </bookViews>
  <sheets>
    <sheet name="Sheet1" sheetId="1" r:id="rId1"/>
  </sheets>
  <definedNames>
    <definedName name="solver_adj" localSheetId="0" hidden="1">Sheet1!$C$3:$E$5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Sheet1!$C$34</definedName>
    <definedName name="solver_lhs10" localSheetId="0" hidden="1">Sheet1!$C$43</definedName>
    <definedName name="solver_lhs2" localSheetId="0" hidden="1">Sheet1!$C$35</definedName>
    <definedName name="solver_lhs3" localSheetId="0" hidden="1">Sheet1!$C$36</definedName>
    <definedName name="solver_lhs4" localSheetId="0" hidden="1">Sheet1!$C$37</definedName>
    <definedName name="solver_lhs5" localSheetId="0" hidden="1">Sheet1!$C$38</definedName>
    <definedName name="solver_lhs6" localSheetId="0" hidden="1">Sheet1!$C$39</definedName>
    <definedName name="solver_lhs7" localSheetId="0" hidden="1">Sheet1!$C$40</definedName>
    <definedName name="solver_lhs8" localSheetId="0" hidden="1">Sheet1!$C$41</definedName>
    <definedName name="solver_lhs9" localSheetId="0" hidden="1">Sheet1!$C$42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opt" localSheetId="0" hidden="1">Sheet1!$C$29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3</definedName>
    <definedName name="solver_rel8" localSheetId="0" hidden="1">1</definedName>
    <definedName name="solver_rel9" localSheetId="0" hidden="1">3</definedName>
    <definedName name="solver_rhs1" localSheetId="0" hidden="1">Sheet1!$E$34</definedName>
    <definedName name="solver_rhs10" localSheetId="0" hidden="1">Sheet1!$E$43</definedName>
    <definedName name="solver_rhs2" localSheetId="0" hidden="1">Sheet1!$E$35</definedName>
    <definedName name="solver_rhs3" localSheetId="0" hidden="1">Sheet1!$E$36</definedName>
    <definedName name="solver_rhs4" localSheetId="0" hidden="1">Sheet1!$E$37</definedName>
    <definedName name="solver_rhs5" localSheetId="0" hidden="1">Sheet1!$E$38</definedName>
    <definedName name="solver_rhs6" localSheetId="0" hidden="1">Sheet1!$E$39</definedName>
    <definedName name="solver_rhs7" localSheetId="0" hidden="1">Sheet1!$E$40</definedName>
    <definedName name="solver_rhs8" localSheetId="0" hidden="1">Sheet1!$E$41</definedName>
    <definedName name="solver_rhs9" localSheetId="0" hidden="1">Sheet1!$E$42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C36" i="1"/>
  <c r="D6" i="1"/>
  <c r="C35" i="1"/>
  <c r="C6" i="1"/>
  <c r="C34" i="1"/>
  <c r="E38" i="1"/>
  <c r="D25" i="1"/>
  <c r="E43" i="1"/>
  <c r="E42" i="1"/>
  <c r="E41" i="1"/>
  <c r="E40" i="1"/>
  <c r="E39" i="1"/>
  <c r="D16" i="1"/>
  <c r="D15" i="1"/>
  <c r="D14" i="1"/>
  <c r="C16" i="1"/>
  <c r="C15" i="1"/>
  <c r="C14" i="1"/>
  <c r="F4" i="1"/>
  <c r="F5" i="1"/>
  <c r="F3" i="1"/>
  <c r="C43" i="1"/>
  <c r="C42" i="1"/>
  <c r="C41" i="1"/>
  <c r="C40" i="1"/>
  <c r="C39" i="1"/>
  <c r="C38" i="1"/>
  <c r="C37" i="1"/>
  <c r="D19" i="1"/>
  <c r="C29" i="1"/>
</calcChain>
</file>

<file path=xl/sharedStrings.xml><?xml version="1.0" encoding="utf-8"?>
<sst xmlns="http://schemas.openxmlformats.org/spreadsheetml/2006/main" count="57" uniqueCount="32">
  <si>
    <t>Product or Oil</t>
  </si>
  <si>
    <t>Octane Rating</t>
  </si>
  <si>
    <t>Iron Content</t>
  </si>
  <si>
    <t>Super Gasoline</t>
  </si>
  <si>
    <t>Regular Gasoline</t>
  </si>
  <si>
    <t>Diesel Fuel</t>
  </si>
  <si>
    <t>Crude 1</t>
  </si>
  <si>
    <t>Crude 2</t>
  </si>
  <si>
    <t>Crude 3</t>
  </si>
  <si>
    <t>Product</t>
  </si>
  <si>
    <t>Sales Price</t>
  </si>
  <si>
    <t>Oil</t>
  </si>
  <si>
    <t>Purchase Price</t>
  </si>
  <si>
    <t>Objective</t>
  </si>
  <si>
    <t>Decision variables: barrels</t>
  </si>
  <si>
    <t>cost of buying crude oil</t>
  </si>
  <si>
    <t>maximize the amount made by selling the products minus the amount it costs to buy the crude oils.</t>
  </si>
  <si>
    <t>earnings by selling the products</t>
  </si>
  <si>
    <t>Constraints</t>
  </si>
  <si>
    <t>&lt;=</t>
  </si>
  <si>
    <t>total barrels</t>
  </si>
  <si>
    <t>barrels of crude 1</t>
  </si>
  <si>
    <t>barrels of crude 2</t>
  </si>
  <si>
    <t>barrels of crude 3</t>
  </si>
  <si>
    <t>Super Gasoline - Octane</t>
  </si>
  <si>
    <t>Super Gasoline - Iron</t>
  </si>
  <si>
    <t>&gt;=</t>
  </si>
  <si>
    <t>Regular Gasoline - Octane</t>
  </si>
  <si>
    <t>Regular Gasoline - Iron</t>
  </si>
  <si>
    <t>Diesel - Octane</t>
  </si>
  <si>
    <t>Diesel - Iron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</si>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</sst>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b/>
      <i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2" fillId="0" borderId="5" xfId="0" applyFont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3" borderId="0" xfId="0" applyFont="1" applyFill="1"/>
    <xf numFmtId="0" fontId="3" fillId="4" borderId="0" xfId="0" applyFont="1" applyFill="1" applyBorder="1" applyAlignment="1">
      <alignment horizontal="left"/>
    </xf>
    <xf numFmtId="0" fontId="1" fillId="0" borderId="5" xfId="0" applyFont="1" applyBorder="1"/>
    <xf numFmtId="1" fontId="2" fillId="4" borderId="0" xfId="0" applyNumberFormat="1" applyFont="1" applyFill="1" applyBorder="1" applyAlignment="1">
      <alignment horizontal="left"/>
    </xf>
    <xf numFmtId="1" fontId="2" fillId="4" borderId="4" xfId="0" applyNumberFormat="1" applyFont="1" applyFill="1" applyBorder="1" applyAlignment="1">
      <alignment horizontal="left"/>
    </xf>
    <xf numFmtId="1" fontId="2" fillId="4" borderId="10" xfId="0" applyNumberFormat="1" applyFont="1" applyFill="1" applyBorder="1" applyAlignment="1">
      <alignment horizontal="left"/>
    </xf>
    <xf numFmtId="1" fontId="2" fillId="4" borderId="6" xfId="0" applyNumberFormat="1" applyFont="1" applyFill="1" applyBorder="1" applyAlignment="1">
      <alignment horizontal="left"/>
    </xf>
    <xf numFmtId="1" fontId="2" fillId="0" borderId="0" xfId="0" applyNumberFormat="1" applyFont="1"/>
    <xf numFmtId="1" fontId="2" fillId="0" borderId="0" xfId="0" applyNumberFormat="1" applyFont="1" applyBorder="1" applyAlignment="1">
      <alignment horizontal="left"/>
    </xf>
    <xf numFmtId="1" fontId="1" fillId="4" borderId="0" xfId="0" applyNumberFormat="1" applyFont="1" applyFill="1"/>
    <xf numFmtId="1" fontId="1" fillId="0" borderId="0" xfId="0" applyNumberFormat="1" applyFont="1"/>
    <xf numFmtId="1" fontId="3" fillId="0" borderId="11" xfId="0" applyNumberFormat="1" applyFont="1" applyBorder="1" applyAlignment="1">
      <alignment horizontal="left"/>
    </xf>
    <xf numFmtId="1" fontId="3" fillId="0" borderId="8" xfId="0" applyNumberFormat="1" applyFont="1" applyBorder="1" applyAlignment="1">
      <alignment horizontal="left"/>
    </xf>
    <xf numFmtId="1" fontId="2" fillId="0" borderId="9" xfId="0" applyNumberFormat="1" applyFont="1" applyBorder="1" applyAlignment="1">
      <alignment horizontal="left"/>
    </xf>
    <xf numFmtId="1" fontId="2" fillId="0" borderId="2" xfId="0" applyNumberFormat="1" applyFont="1" applyBorder="1" applyAlignment="1">
      <alignment horizontal="left"/>
    </xf>
    <xf numFmtId="1" fontId="2" fillId="0" borderId="4" xfId="0" applyNumberFormat="1" applyFont="1" applyBorder="1" applyAlignment="1">
      <alignment horizontal="left"/>
    </xf>
    <xf numFmtId="1" fontId="2" fillId="0" borderId="10" xfId="0" applyNumberFormat="1" applyFont="1" applyBorder="1" applyAlignment="1">
      <alignment horizontal="left"/>
    </xf>
    <xf numFmtId="1" fontId="2" fillId="0" borderId="6" xfId="0" applyNumberFormat="1" applyFont="1" applyBorder="1" applyAlignment="1">
      <alignment horizontal="left"/>
    </xf>
    <xf numFmtId="1" fontId="4" fillId="0" borderId="0" xfId="0" applyNumberFormat="1" applyFont="1"/>
    <xf numFmtId="1" fontId="2" fillId="0" borderId="0" xfId="0" applyNumberFormat="1" applyFont="1" applyAlignment="1">
      <alignment horizontal="left"/>
    </xf>
    <xf numFmtId="0" fontId="1" fillId="0" borderId="1" xfId="0" applyFont="1" applyBorder="1"/>
    <xf numFmtId="1" fontId="1" fillId="0" borderId="9" xfId="0" applyNumberFormat="1" applyFont="1" applyBorder="1" applyAlignment="1">
      <alignment horizontal="left"/>
    </xf>
    <xf numFmtId="1" fontId="1" fillId="0" borderId="2" xfId="0" applyNumberFormat="1" applyFont="1" applyBorder="1" applyAlignment="1">
      <alignment horizontal="left"/>
    </xf>
    <xf numFmtId="0" fontId="1" fillId="0" borderId="3" xfId="0" applyFont="1" applyBorder="1"/>
    <xf numFmtId="1" fontId="1" fillId="0" borderId="0" xfId="0" applyNumberFormat="1" applyFont="1" applyBorder="1" applyAlignment="1">
      <alignment horizontal="left"/>
    </xf>
    <xf numFmtId="1" fontId="1" fillId="0" borderId="4" xfId="0" applyNumberFormat="1" applyFont="1" applyBorder="1" applyAlignment="1">
      <alignment horizontal="left"/>
    </xf>
    <xf numFmtId="1" fontId="1" fillId="0" borderId="10" xfId="0" applyNumberFormat="1" applyFont="1" applyBorder="1" applyAlignment="1">
      <alignment horizontal="left"/>
    </xf>
    <xf numFmtId="1" fontId="1" fillId="0" borderId="6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"/>
  <sheetViews>
    <sheetView tabSelected="1" zoomScale="130" zoomScaleNormal="130" zoomScalePageLayoutView="130" workbookViewId="0">
      <selection activeCell="F39" sqref="F39"/>
    </sheetView>
  </sheetViews>
  <sheetFormatPr baseColWidth="10" defaultRowHeight="16" x14ac:dyDescent="0.2"/>
  <cols>
    <col min="1" max="1" width="5.6640625" customWidth="1"/>
    <col min="2" max="2" width="22.33203125" style="2" customWidth="1"/>
    <col min="3" max="3" width="12.6640625" style="21" bestFit="1" customWidth="1"/>
    <col min="4" max="4" width="13.83203125" style="21" bestFit="1" customWidth="1"/>
    <col min="5" max="5" width="11" style="18" customWidth="1"/>
    <col min="6" max="6" width="10.83203125" style="18"/>
    <col min="7" max="12" width="10.83203125" style="3"/>
  </cols>
  <sheetData>
    <row r="1" spans="2:6" x14ac:dyDescent="0.2">
      <c r="B1" s="12" t="s">
        <v>14</v>
      </c>
      <c r="C1" s="20"/>
    </row>
    <row r="2" spans="2:6" x14ac:dyDescent="0.2">
      <c r="B2" s="9" t="s">
        <v>0</v>
      </c>
      <c r="C2" s="22" t="s">
        <v>6</v>
      </c>
      <c r="D2" s="22" t="s">
        <v>7</v>
      </c>
      <c r="E2" s="23" t="s">
        <v>8</v>
      </c>
      <c r="F2" s="18" t="s">
        <v>31</v>
      </c>
    </row>
    <row r="3" spans="2:6" x14ac:dyDescent="0.2">
      <c r="B3" s="6" t="s">
        <v>3</v>
      </c>
      <c r="C3" s="14">
        <v>0</v>
      </c>
      <c r="D3" s="14">
        <v>0</v>
      </c>
      <c r="E3" s="15">
        <v>0</v>
      </c>
      <c r="F3" s="18">
        <f>SUM(C3:E3)</f>
        <v>0</v>
      </c>
    </row>
    <row r="4" spans="2:6" x14ac:dyDescent="0.2">
      <c r="B4" s="6" t="s">
        <v>4</v>
      </c>
      <c r="C4" s="14">
        <v>0</v>
      </c>
      <c r="D4" s="14">
        <v>0</v>
      </c>
      <c r="E4" s="15">
        <v>0</v>
      </c>
      <c r="F4" s="18">
        <f t="shared" ref="F4:F5" si="0">SUM(C4:E4)</f>
        <v>0</v>
      </c>
    </row>
    <row r="5" spans="2:6" x14ac:dyDescent="0.2">
      <c r="B5" s="8" t="s">
        <v>5</v>
      </c>
      <c r="C5" s="16">
        <v>0</v>
      </c>
      <c r="D5" s="16">
        <v>0</v>
      </c>
      <c r="E5" s="17">
        <v>0</v>
      </c>
      <c r="F5" s="18">
        <f t="shared" si="0"/>
        <v>0</v>
      </c>
    </row>
    <row r="6" spans="2:6" x14ac:dyDescent="0.2">
      <c r="B6" s="7" t="s">
        <v>31</v>
      </c>
      <c r="C6" s="19">
        <f>C3+C4+C5</f>
        <v>0</v>
      </c>
      <c r="D6" s="19">
        <f t="shared" ref="D6:E6" si="1">D3+D4+D5</f>
        <v>0</v>
      </c>
      <c r="E6" s="19">
        <f t="shared" si="1"/>
        <v>0</v>
      </c>
    </row>
    <row r="7" spans="2:6" x14ac:dyDescent="0.2">
      <c r="B7" s="7"/>
      <c r="C7" s="19"/>
      <c r="D7" s="19"/>
      <c r="E7" s="19"/>
    </row>
    <row r="8" spans="2:6" x14ac:dyDescent="0.2">
      <c r="B8" s="9" t="s">
        <v>11</v>
      </c>
      <c r="C8" s="22" t="s">
        <v>1</v>
      </c>
      <c r="D8" s="23" t="s">
        <v>2</v>
      </c>
      <c r="E8" s="19"/>
    </row>
    <row r="9" spans="2:6" x14ac:dyDescent="0.2">
      <c r="B9" s="5" t="s">
        <v>6</v>
      </c>
      <c r="C9" s="24">
        <v>12</v>
      </c>
      <c r="D9" s="25">
        <v>0.5</v>
      </c>
      <c r="E9" s="19"/>
    </row>
    <row r="10" spans="2:6" x14ac:dyDescent="0.2">
      <c r="B10" s="6" t="s">
        <v>7</v>
      </c>
      <c r="C10" s="19">
        <v>6</v>
      </c>
      <c r="D10" s="26">
        <v>2</v>
      </c>
      <c r="E10" s="19"/>
    </row>
    <row r="11" spans="2:6" x14ac:dyDescent="0.2">
      <c r="B11" s="8" t="s">
        <v>8</v>
      </c>
      <c r="C11" s="27">
        <v>8</v>
      </c>
      <c r="D11" s="28">
        <v>3</v>
      </c>
      <c r="E11" s="19"/>
    </row>
    <row r="12" spans="2:6" x14ac:dyDescent="0.2">
      <c r="B12" s="7"/>
      <c r="C12" s="19"/>
      <c r="D12" s="19"/>
      <c r="E12" s="19"/>
    </row>
    <row r="13" spans="2:6" x14ac:dyDescent="0.2">
      <c r="B13" s="9" t="s">
        <v>0</v>
      </c>
      <c r="C13" s="22" t="s">
        <v>1</v>
      </c>
      <c r="D13" s="23" t="s">
        <v>2</v>
      </c>
      <c r="E13" s="19"/>
    </row>
    <row r="14" spans="2:6" x14ac:dyDescent="0.2">
      <c r="B14" s="6" t="s">
        <v>3</v>
      </c>
      <c r="C14" s="19">
        <f>(C9*C3+C10*D3+C11*E3)</f>
        <v>0</v>
      </c>
      <c r="D14" s="26">
        <f>(C3*D9+D3*D10+E3*D11)</f>
        <v>0</v>
      </c>
      <c r="E14" s="19"/>
    </row>
    <row r="15" spans="2:6" x14ac:dyDescent="0.2">
      <c r="B15" s="6" t="s">
        <v>4</v>
      </c>
      <c r="C15" s="19">
        <f>(C9*C4+C10*D4+C11*E4)</f>
        <v>0</v>
      </c>
      <c r="D15" s="26">
        <f>(C4*D9+D4*D10+E4*D11)</f>
        <v>0</v>
      </c>
      <c r="E15" s="19"/>
    </row>
    <row r="16" spans="2:6" x14ac:dyDescent="0.2">
      <c r="B16" s="4" t="s">
        <v>5</v>
      </c>
      <c r="C16" s="27">
        <f>(C9*C5+C10*D5+C11*E5)</f>
        <v>0</v>
      </c>
      <c r="D16" s="28">
        <f>(C5*D9+D5*D10+E5*D11)</f>
        <v>0</v>
      </c>
    </row>
    <row r="18" spans="2:4" x14ac:dyDescent="0.2">
      <c r="B18" s="9" t="s">
        <v>9</v>
      </c>
      <c r="C18" s="23" t="s">
        <v>10</v>
      </c>
      <c r="D18" s="29" t="s">
        <v>17</v>
      </c>
    </row>
    <row r="19" spans="2:4" x14ac:dyDescent="0.2">
      <c r="B19" s="6" t="s">
        <v>3</v>
      </c>
      <c r="C19" s="26">
        <v>70</v>
      </c>
      <c r="D19" s="18">
        <f>SUMPRODUCT(F3:F5,C19:C21)</f>
        <v>0</v>
      </c>
    </row>
    <row r="20" spans="2:4" x14ac:dyDescent="0.2">
      <c r="B20" s="6" t="s">
        <v>4</v>
      </c>
      <c r="C20" s="26">
        <v>60</v>
      </c>
    </row>
    <row r="21" spans="2:4" x14ac:dyDescent="0.2">
      <c r="B21" s="8" t="s">
        <v>5</v>
      </c>
      <c r="C21" s="28">
        <v>50</v>
      </c>
    </row>
    <row r="22" spans="2:4" x14ac:dyDescent="0.2">
      <c r="B22" s="1"/>
      <c r="C22" s="30"/>
    </row>
    <row r="23" spans="2:4" x14ac:dyDescent="0.2">
      <c r="B23" s="1"/>
      <c r="C23" s="30"/>
    </row>
    <row r="24" spans="2:4" x14ac:dyDescent="0.2">
      <c r="B24" s="9" t="s">
        <v>11</v>
      </c>
      <c r="C24" s="23" t="s">
        <v>12</v>
      </c>
      <c r="D24" s="29" t="s">
        <v>15</v>
      </c>
    </row>
    <row r="25" spans="2:4" x14ac:dyDescent="0.2">
      <c r="B25" s="5" t="s">
        <v>6</v>
      </c>
      <c r="C25" s="25">
        <v>45</v>
      </c>
      <c r="D25" s="18">
        <f>C6*45+D6*35+E6*25</f>
        <v>0</v>
      </c>
    </row>
    <row r="26" spans="2:4" x14ac:dyDescent="0.2">
      <c r="B26" s="6" t="s">
        <v>7</v>
      </c>
      <c r="C26" s="26">
        <v>35</v>
      </c>
    </row>
    <row r="27" spans="2:4" x14ac:dyDescent="0.2">
      <c r="B27" s="8" t="s">
        <v>8</v>
      </c>
      <c r="C27" s="28">
        <v>25</v>
      </c>
    </row>
    <row r="29" spans="2:4" x14ac:dyDescent="0.2">
      <c r="B29" s="10" t="s">
        <v>13</v>
      </c>
      <c r="C29" s="18">
        <f>D19-D25</f>
        <v>0</v>
      </c>
    </row>
    <row r="30" spans="2:4" x14ac:dyDescent="0.2">
      <c r="B30" s="3" t="s">
        <v>16</v>
      </c>
    </row>
    <row r="33" spans="2:5" x14ac:dyDescent="0.2">
      <c r="B33" s="11" t="s">
        <v>18</v>
      </c>
    </row>
    <row r="34" spans="2:5" x14ac:dyDescent="0.2">
      <c r="B34" s="31" t="s">
        <v>21</v>
      </c>
      <c r="C34" s="24">
        <f>C6</f>
        <v>0</v>
      </c>
      <c r="D34" s="32" t="s">
        <v>19</v>
      </c>
      <c r="E34" s="33">
        <v>5000</v>
      </c>
    </row>
    <row r="35" spans="2:5" x14ac:dyDescent="0.2">
      <c r="B35" s="34" t="s">
        <v>22</v>
      </c>
      <c r="C35" s="19">
        <f>D6</f>
        <v>0</v>
      </c>
      <c r="D35" s="35" t="s">
        <v>19</v>
      </c>
      <c r="E35" s="36">
        <v>5000</v>
      </c>
    </row>
    <row r="36" spans="2:5" x14ac:dyDescent="0.2">
      <c r="B36" s="34" t="s">
        <v>23</v>
      </c>
      <c r="C36" s="19">
        <f>E6</f>
        <v>0</v>
      </c>
      <c r="D36" s="35" t="s">
        <v>19</v>
      </c>
      <c r="E36" s="36">
        <v>5000</v>
      </c>
    </row>
    <row r="37" spans="2:5" x14ac:dyDescent="0.2">
      <c r="B37" s="34" t="s">
        <v>20</v>
      </c>
      <c r="C37" s="19">
        <f>SUM(C3:E5)</f>
        <v>0</v>
      </c>
      <c r="D37" s="35" t="s">
        <v>19</v>
      </c>
      <c r="E37" s="36">
        <v>14000</v>
      </c>
    </row>
    <row r="38" spans="2:5" x14ac:dyDescent="0.2">
      <c r="B38" s="34" t="s">
        <v>24</v>
      </c>
      <c r="C38" s="19">
        <f>C14</f>
        <v>0</v>
      </c>
      <c r="D38" s="35" t="s">
        <v>26</v>
      </c>
      <c r="E38" s="36">
        <f>10*(C3+D3+E3)</f>
        <v>0</v>
      </c>
    </row>
    <row r="39" spans="2:5" x14ac:dyDescent="0.2">
      <c r="B39" s="34" t="s">
        <v>25</v>
      </c>
      <c r="C39" s="19">
        <f>D14</f>
        <v>0</v>
      </c>
      <c r="D39" s="35" t="s">
        <v>19</v>
      </c>
      <c r="E39" s="36">
        <f>1*SUM(C3:E3)</f>
        <v>0</v>
      </c>
    </row>
    <row r="40" spans="2:5" x14ac:dyDescent="0.2">
      <c r="B40" s="34" t="s">
        <v>27</v>
      </c>
      <c r="C40" s="19">
        <f>C15</f>
        <v>0</v>
      </c>
      <c r="D40" s="35" t="s">
        <v>26</v>
      </c>
      <c r="E40" s="36">
        <f>8*SUM(C4:E4)</f>
        <v>0</v>
      </c>
    </row>
    <row r="41" spans="2:5" x14ac:dyDescent="0.2">
      <c r="B41" s="34" t="s">
        <v>28</v>
      </c>
      <c r="C41" s="19">
        <f>D15</f>
        <v>0</v>
      </c>
      <c r="D41" s="35" t="s">
        <v>19</v>
      </c>
      <c r="E41" s="36">
        <f>2*SUM(C4:E4)</f>
        <v>0</v>
      </c>
    </row>
    <row r="42" spans="2:5" x14ac:dyDescent="0.2">
      <c r="B42" s="34" t="s">
        <v>29</v>
      </c>
      <c r="C42" s="19">
        <f>C16</f>
        <v>0</v>
      </c>
      <c r="D42" s="35" t="s">
        <v>26</v>
      </c>
      <c r="E42" s="36">
        <f>6*SUM(C5:E5)</f>
        <v>0</v>
      </c>
    </row>
    <row r="43" spans="2:5" x14ac:dyDescent="0.2">
      <c r="B43" s="13" t="s">
        <v>30</v>
      </c>
      <c r="C43" s="27">
        <f>D16</f>
        <v>0</v>
      </c>
      <c r="D43" s="37" t="s">
        <v>19</v>
      </c>
      <c r="E43" s="38">
        <f>1*SUM(C5:E5)</f>
        <v>0</v>
      </c>
    </row>
  </sheetData>
  <pageMargins left="0.7" right="0.7" top="0.75" bottom="0.75" header="0.3" footer="0.3"/>
  <ignoredErrors>
    <ignoredError sqref="C39:C41 C42:C43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2016-06-16T15:40:39Z</dcterms:created>
  <dcterms:modified xsi:type="dcterms:W3CDTF">2016-06-16T16:34:56Z</dcterms:modified>
</cp:coreProperties>
</file>