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UNO_COPY\Project Outputs for UNO_copy V1I1\BOM\"/>
    </mc:Choice>
  </mc:AlternateContent>
  <xr:revisionPtr revIDLastSave="0" documentId="8_{0380A60B-5F7E-48CA-BFE4-DF9822A48E51}" xr6:coauthVersionLast="36" xr6:coauthVersionMax="36" xr10:uidLastSave="{00000000-0000-0000-0000-000000000000}"/>
  <bookViews>
    <workbookView xWindow="0" yWindow="0" windowWidth="19200" windowHeight="775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4" i="3" l="1"/>
  <c r="L46" i="3" s="1"/>
  <c r="L47" i="3" s="1"/>
  <c r="H44" i="3"/>
  <c r="K44" i="3"/>
  <c r="D8" i="3"/>
  <c r="E8" i="3"/>
  <c r="B10" i="3"/>
  <c r="B11" i="3"/>
</calcChain>
</file>

<file path=xl/sharedStrings.xml><?xml version="1.0" encoding="utf-8"?>
<sst xmlns="http://schemas.openxmlformats.org/spreadsheetml/2006/main" count="330" uniqueCount="204">
  <si>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</si>
  <si>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</si>
  <si>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</si>
  <si>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</si>
  <si>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</si>
  <si>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</si>
  <si>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</si>
  <si>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</si>
  <si>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</si>
  <si>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</si>
  <si>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</si>
  <si>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</si>
  <si>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</si>
  <si>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</si>
  <si>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</si>
  <si>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</si>
  <si>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</si>
  <si>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</si>
  <si>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</si>
  <si>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</si>
  <si>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</si>
  <si>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</si>
  <si>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</si>
  <si>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</si>
  <si>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FEDEVEL</t>
  </si>
  <si>
    <t>http://www.fedevel.com</t>
  </si>
  <si>
    <t>Contact:</t>
  </si>
  <si>
    <t>Price for 1pcs</t>
  </si>
  <si>
    <t>pcs:</t>
  </si>
  <si>
    <t>Template created by:</t>
  </si>
  <si>
    <t>Bill of Materials for Variant [5V/3V3] of Project [UNO_copy V1I1.PrjPcb] (PCB Document : UNO_copy V1I1_PCB.PcbDoc)</t>
  </si>
  <si>
    <t>UNO_copy V1I1.PrjPcb</t>
  </si>
  <si>
    <t>5V/3V3</t>
  </si>
  <si>
    <t>6/4/2020</t>
  </si>
  <si>
    <t>10:44 PM</t>
  </si>
  <si>
    <t>10</t>
  </si>
  <si>
    <t>USD</t>
  </si>
  <si>
    <t>Category</t>
  </si>
  <si>
    <t>Voltage Regulators - Linear</t>
  </si>
  <si>
    <t>Varistors</t>
  </si>
  <si>
    <t>USB Connectors</t>
  </si>
  <si>
    <t>Schottky Diodes</t>
  </si>
  <si>
    <t>Pushbutton Switches</t>
  </si>
  <si>
    <t>Microcontrollers</t>
  </si>
  <si>
    <t>Logic Gates</t>
  </si>
  <si>
    <t>Headers and Wire Housings</t>
  </si>
  <si>
    <t>Fixed Inductors</t>
  </si>
  <si>
    <t>Ferrite Beads and Chips</t>
  </si>
  <si>
    <t>Diodes</t>
  </si>
  <si>
    <t>Crystals</t>
  </si>
  <si>
    <t>Connectors</t>
  </si>
  <si>
    <t>Chip SMD Resistors</t>
  </si>
  <si>
    <t>Ceramic Capacitors</t>
  </si>
  <si>
    <t>Aluminum Electrolytic Capacitors</t>
  </si>
  <si>
    <t>Manufacturer 1</t>
  </si>
  <si>
    <t>Texas Instruments</t>
  </si>
  <si>
    <t>Bourns</t>
  </si>
  <si>
    <t>AMPHENOL ICC (FCI)</t>
  </si>
  <si>
    <t>ON Semiconductor / Fairchild</t>
  </si>
  <si>
    <t>ALCOSWITCH - TE CONNECTIVITY</t>
  </si>
  <si>
    <t>Microchip</t>
  </si>
  <si>
    <t>Harwin</t>
  </si>
  <si>
    <t>Amphenol ICC</t>
  </si>
  <si>
    <t>Amphenol FCI</t>
  </si>
  <si>
    <t>KEMET</t>
  </si>
  <si>
    <t>TDK</t>
  </si>
  <si>
    <t>Osram Opto</t>
  </si>
  <si>
    <t>Abracon</t>
  </si>
  <si>
    <t>3M</t>
  </si>
  <si>
    <t>Sullins</t>
  </si>
  <si>
    <t>Yageo</t>
  </si>
  <si>
    <t>Yageo Phycomp</t>
  </si>
  <si>
    <t>Panasonic</t>
  </si>
  <si>
    <t>Manufacturer Part Number 1</t>
  </si>
  <si>
    <t>TL1963A-33DCQR</t>
  </si>
  <si>
    <t>CG0603MLC-05E</t>
  </si>
  <si>
    <t>10118193-0001LF</t>
  </si>
  <si>
    <t>BAT54HT1G</t>
  </si>
  <si>
    <t>1825910-6</t>
  </si>
  <si>
    <t>ATMEGA328P-PU</t>
  </si>
  <si>
    <t>ATMEGA16U2-AU</t>
  </si>
  <si>
    <t>SN74AHC1G09DBVR</t>
  </si>
  <si>
    <t>M20-7820842</t>
  </si>
  <si>
    <t>M20-7820646</t>
  </si>
  <si>
    <t>67997-106HLF</t>
  </si>
  <si>
    <t>68001-204HLF</t>
  </si>
  <si>
    <t>68000-103HLF</t>
  </si>
  <si>
    <t>M20-7821046</t>
  </si>
  <si>
    <t>L1210R2R2MDWIT</t>
  </si>
  <si>
    <t>MPZ2012S601AT000</t>
  </si>
  <si>
    <t>LGL29K-G2J1-24-Z</t>
  </si>
  <si>
    <t>LOL29K-H2K1-24-Z</t>
  </si>
  <si>
    <t>ABM7-8.000MHZ-D2Y-T</t>
  </si>
  <si>
    <t>ABM7-10.000MHZ-D2Y-T</t>
  </si>
  <si>
    <t>QPC02SXGN-RC</t>
  </si>
  <si>
    <t>RC0805FR-071ML</t>
  </si>
  <si>
    <t>RC0805FR-0710KL</t>
  </si>
  <si>
    <t>RC0805FR-0722RL</t>
  </si>
  <si>
    <t>RC0805FR-07560RL</t>
  </si>
  <si>
    <t>RC0805FR-071KL</t>
  </si>
  <si>
    <t>RC0805JR-070RL</t>
  </si>
  <si>
    <t>RC0805FR-07100KL</t>
  </si>
  <si>
    <t>C0805C180J5GACTU</t>
  </si>
  <si>
    <t>C2012X5R1C106K085AC</t>
  </si>
  <si>
    <t>C2012X5R1E105K125AA</t>
  </si>
  <si>
    <t>C2012X7R1H104K085AA</t>
  </si>
  <si>
    <t>EEE-1AA101WR</t>
  </si>
  <si>
    <t>Case/Package</t>
  </si>
  <si>
    <t>SOT-223</t>
  </si>
  <si>
    <t>0603</t>
  </si>
  <si>
    <t>PDIP</t>
  </si>
  <si>
    <t>A</t>
  </si>
  <si>
    <t>SOT-23</t>
  </si>
  <si>
    <t>SIL</t>
  </si>
  <si>
    <t>1210</t>
  </si>
  <si>
    <t>0805</t>
  </si>
  <si>
    <t>CSMD</t>
  </si>
  <si>
    <t>SMD/SMT</t>
  </si>
  <si>
    <t>100</t>
  </si>
  <si>
    <t>Radial</t>
  </si>
  <si>
    <t>Description</t>
  </si>
  <si>
    <t>IC REG LINEAR 3.3V 1.5A SOT223-6</t>
  </si>
  <si>
    <t>VARISTOR 0603</t>
  </si>
  <si>
    <t>CONN USB MICRO B RECPT SMT R/A</t>
  </si>
  <si>
    <t>Small Signal Schottky Diode, Single, 30 V, 200 mA, 800 mV, 600 mA, 150 C ;RoHS Compliant: Yes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</si>
  <si>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</si>
  <si>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</si>
  <si>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</si>
  <si>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TEXAS INSTRUMENTS - SN74AHC1G09DBVR - AND Gate, 74AHC1G09, 2 Input, 2 V to 5.5 V, SOT-23-5</t>
  </si>
  <si>
    <t>2.54mm (0.1") Pitch SIL Vertical PC Tail Socket Assembly, selective gold + tin, 8 contacts</t>
  </si>
  <si>
    <t>06-WAY SIL VERT SOCKET L/FREE</t>
  </si>
  <si>
    <t>CONN HEADER 6POS .100 STR 30AU</t>
  </si>
  <si>
    <t>CONN HEADER VERT 4POS 2.54MM</t>
  </si>
  <si>
    <t>Conn Unshrouded Header HDR 3 POS 2.54mm Solder ST Thru-Hole Bulk</t>
  </si>
  <si>
    <t>HARWIN - M20-7821046 - Board-To-Board Connector, M20 Series, Through Hole, Receptacle, 10, 2.54 mm, Tin Plated Contacts</t>
  </si>
  <si>
    <t>FIXED IND 2.2UH 2A 80 MOHM SMD</t>
  </si>
  <si>
    <t>FERRITE BEAD 600 OHM 0805 1LN</t>
  </si>
  <si>
    <t>LED Uni-Color Green 572nm 2-Pin Chip 0603(1608Metric) T/R</t>
  </si>
  <si>
    <t>OSRAM - LO L29K-H2K1-24-Z - SMARTLED 0603 ORANGE</t>
  </si>
  <si>
    <t>ABRACON - ABM7-8.000MHZ-D2Y-T - Crystal, Miniature, 8 MHz, SMD, 6mm x 3.5mm, 30 ppm, 18 pF, 20 ppm, ABM7 Series</t>
  </si>
  <si>
    <t>CRYSTAL 10.0000MHZ 18PF SMD</t>
  </si>
  <si>
    <t>CONN IC DIP SOCKET 28POS TIN</t>
  </si>
  <si>
    <t>CONN JUMPER SHORTING .100" GOLD</t>
  </si>
  <si>
    <t>RES SMD 1M OHM 1% 1/8W 0805</t>
  </si>
  <si>
    <t>RES SMD 10K OHM 1% 1/8W 0805</t>
  </si>
  <si>
    <t>RES SMD 22 OHM 1% 1/8W 0805</t>
  </si>
  <si>
    <t>Res Thick Film 0805 560 Ohm 1% 0.125W(1/8W) ±100ppm/C Pad SMD T/R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</si>
  <si>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</si>
  <si>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Surface Mount Thick Film Resistor, RC Series, 125 mW, - 5%, 150 V, 0805 [2012 Metric]</t>
  </si>
  <si>
    <t>YAGEO         RC0805FR-07100KL            RES, THICK FILM, 100K, 1%, 0.125W, 0805, REEL</t>
  </si>
  <si>
    <t>CAP CER 18PF 50V C0G/NP0 0805</t>
  </si>
  <si>
    <t>TDK - C2012X5R1C106K085AC - SMD Multilayer Ceramic Capacitor, 10 µF, 16 V, 0805 [2012 Metric], ± 10%, X5R, C Series TDK</t>
  </si>
  <si>
    <t>TDK - C2012X5R1E105K125AA - SMD Multilayer Ceramic Capacitor, 1 µF, 25 V, 0805 [2012 Metric], ± 10%, X5R, C Series</t>
  </si>
  <si>
    <t>TDK - C2012X7R1H104K085AA - SMD Multilayer Ceramic Capacitor, 0.1 µF, 50 V, 0805 [2012 Metric], ± 10%, X7R, C Series</t>
  </si>
  <si>
    <t>Cap Aluminum 100uF 10V 20% (5 X 5.4mm) SMD 50mA 1000 hr 85°C T/R</t>
  </si>
  <si>
    <t>Quantity</t>
  </si>
  <si>
    <t>Supplier 1</t>
  </si>
  <si>
    <t>Digi-Key</t>
  </si>
  <si>
    <t>Supplier Part Number 1</t>
  </si>
  <si>
    <t>296-24534-1-ND</t>
  </si>
  <si>
    <t>CG0603MLC-05ECT-ND</t>
  </si>
  <si>
    <t>609-4616-1-ND</t>
  </si>
  <si>
    <t>BAT54HT1GOSCT-ND</t>
  </si>
  <si>
    <t>450-1650-ND</t>
  </si>
  <si>
    <t>ATMEGA328P-PU-ND</t>
  </si>
  <si>
    <t>ATMEGA16U2-AU-ND</t>
  </si>
  <si>
    <t>296-29202-1-ND</t>
  </si>
  <si>
    <t>952-1823-ND</t>
  </si>
  <si>
    <t>952-1809-ND</t>
  </si>
  <si>
    <t>609-3393-ND</t>
  </si>
  <si>
    <t>609-3402-ND</t>
  </si>
  <si>
    <t>609-3461-ND</t>
  </si>
  <si>
    <t>952-1847-ND</t>
  </si>
  <si>
    <t>399-9598-1-ND</t>
  </si>
  <si>
    <t>445-2206-1-ND</t>
  </si>
  <si>
    <t>475-2709-1-ND</t>
  </si>
  <si>
    <t>475-2740-2-ND</t>
  </si>
  <si>
    <t>535-9831-1-ND</t>
  </si>
  <si>
    <t>535-9833-1-ND</t>
  </si>
  <si>
    <t>3M5480-ND</t>
  </si>
  <si>
    <t>S9337-ND</t>
  </si>
  <si>
    <t>311-1.00MCRCT-ND</t>
  </si>
  <si>
    <t>311-10.0KCRDKR-ND</t>
  </si>
  <si>
    <t>311-22.0CRCT-ND</t>
  </si>
  <si>
    <t>311-560CRCT-ND</t>
  </si>
  <si>
    <t>311-1.00KCRTR-ND</t>
  </si>
  <si>
    <t>311-0.0ARCT-ND</t>
  </si>
  <si>
    <t>311-100KCRCT-ND</t>
  </si>
  <si>
    <t>399-1112-1-ND</t>
  </si>
  <si>
    <t>445-7644-1-ND</t>
  </si>
  <si>
    <t>445-1419-1-ND</t>
  </si>
  <si>
    <t>445-7534-1-ND</t>
  </si>
  <si>
    <t>PCE3867CT-ND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</si>
  <si>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</si>
  <si>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</si>
  <si>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</si>
  <si>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</si>
  <si>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</si>
  <si>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C:\Users\Public\Documents\Altium\Projects\UNO_COPY\UNO_copy V1I1.PrjPcb</t>
  </si>
  <si>
    <t>95</t>
  </si>
  <si>
    <t>6/4/2020 10:44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</si>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</sst>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49" fontId="0" fillId="0" borderId="0" xfId="0" applyNumberFormat="1" applyBorder="1" applyAlignment="1">
      <alignment horizontal="left" vertical="top"/>
    </xf>
    <xf numFmtId="49" fontId="5" fillId="4" borderId="19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left"/>
    </xf>
    <xf numFmtId="49" fontId="10" fillId="5" borderId="0" xfId="0" applyNumberFormat="1" applyFont="1" applyFill="1" applyBorder="1" applyAlignment="1">
      <alignment horizontal="left"/>
    </xf>
    <xf numFmtId="49" fontId="8" fillId="2" borderId="14" xfId="0" applyNumberFormat="1" applyFont="1" applyFill="1" applyBorder="1" applyAlignment="1">
      <alignment horizontal="left" vertical="top" wrapText="1"/>
    </xf>
    <xf numFmtId="49" fontId="8" fillId="6" borderId="16" xfId="0" applyNumberFormat="1" applyFont="1" applyFill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/>
    </xf>
    <xf numFmtId="49" fontId="16" fillId="0" borderId="0" xfId="0" applyNumberFormat="1" applyFont="1" applyFill="1" applyBorder="1" applyAlignment="1" applyProtection="1">
      <alignment horizontal="left" vertical="top"/>
      <protection locked="0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49" fontId="1" fillId="0" borderId="5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Alignment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49" fontId="7" fillId="4" borderId="5" xfId="0" quotePrefix="1" applyNumberFormat="1" applyFont="1" applyFill="1" applyBorder="1" applyAlignment="1">
      <alignment horizontal="left"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461963</xdr:colOff>
      <xdr:row>2</xdr:row>
      <xdr:rowOff>47625</xdr:rowOff>
    </xdr:from>
    <xdr:to>
      <xdr:col>14</xdr:col>
      <xdr:colOff>509588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9E12C084-F8C0-4C6C-916C-E9F9C68A0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1313" y="690563"/>
          <a:ext cx="1233487" cy="1023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topLeftCell="E1" zoomScaleNormal="100" workbookViewId="0">
      <selection activeCell="F9" sqref="F9"/>
    </sheetView>
  </sheetViews>
  <sheetFormatPr defaultColWidth="9.1328125" defaultRowHeight="12.75" x14ac:dyDescent="0.35"/>
  <cols>
    <col min="1" max="1" width="3.1328125" style="1" customWidth="1"/>
    <col min="2" max="2" width="5.3984375" style="1" customWidth="1"/>
    <col min="3" max="3" width="25.73046875" style="3" customWidth="1"/>
    <col min="4" max="4" width="28.73046875" style="3" customWidth="1"/>
    <col min="5" max="5" width="21.3984375" style="3" customWidth="1"/>
    <col min="6" max="6" width="20.1328125" style="94" customWidth="1"/>
    <col min="7" max="7" width="31" style="1" customWidth="1"/>
    <col min="8" max="8" width="8.59765625" style="1" customWidth="1"/>
    <col min="9" max="9" width="15.86328125" style="80" customWidth="1"/>
    <col min="10" max="10" width="18.1328125" style="1" customWidth="1"/>
    <col min="11" max="11" width="7.59765625" style="1" customWidth="1"/>
    <col min="12" max="12" width="8.1328125" style="1" customWidth="1"/>
    <col min="13" max="13" width="8.59765625" style="1" customWidth="1"/>
    <col min="14" max="14" width="8" style="1" customWidth="1"/>
    <col min="15" max="15" width="8.265625" style="3" customWidth="1"/>
    <col min="16" max="16384" width="9.1328125" style="1"/>
  </cols>
  <sheetData>
    <row r="1" spans="1:15" ht="13.15" thickBot="1" x14ac:dyDescent="0.4">
      <c r="A1" s="51"/>
      <c r="B1" s="52"/>
      <c r="C1" s="53"/>
      <c r="D1" s="53"/>
      <c r="E1" s="53"/>
      <c r="F1" s="86"/>
      <c r="G1" s="52"/>
      <c r="H1" s="52"/>
      <c r="I1" s="69"/>
      <c r="J1" s="52"/>
      <c r="K1" s="52"/>
      <c r="L1" s="52"/>
      <c r="M1" s="52"/>
      <c r="N1" s="52"/>
      <c r="O1" s="62"/>
    </row>
    <row r="2" spans="1:15" ht="37.5" customHeight="1" thickBot="1" x14ac:dyDescent="0.4">
      <c r="A2" s="54"/>
      <c r="B2" s="22"/>
      <c r="C2" s="22" t="s">
        <v>19</v>
      </c>
      <c r="D2" s="55"/>
      <c r="E2" s="23"/>
      <c r="F2" s="99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4">
      <c r="A3" s="54"/>
      <c r="B3" s="13"/>
      <c r="C3" s="13" t="s">
        <v>14</v>
      </c>
      <c r="D3" s="100" t="s">
        <v>31</v>
      </c>
      <c r="E3" s="13"/>
      <c r="F3" s="84"/>
      <c r="G3" s="13" t="s">
        <v>26</v>
      </c>
      <c r="H3" s="38"/>
      <c r="I3" s="71"/>
      <c r="J3" s="13"/>
      <c r="K3" s="14" t="s">
        <v>29</v>
      </c>
      <c r="L3" s="38"/>
      <c r="M3" s="44"/>
      <c r="N3" s="38"/>
      <c r="O3" s="64"/>
    </row>
    <row r="4" spans="1:15" ht="17.25" customHeight="1" x14ac:dyDescent="0.4">
      <c r="A4" s="54"/>
      <c r="B4" s="13"/>
      <c r="C4" s="13" t="s">
        <v>15</v>
      </c>
      <c r="D4" s="101" t="s">
        <v>31</v>
      </c>
      <c r="E4" s="15"/>
      <c r="F4" s="84"/>
      <c r="G4" s="61"/>
      <c r="H4" s="14"/>
      <c r="I4" s="72"/>
      <c r="J4" s="14"/>
      <c r="K4" s="38"/>
      <c r="L4" s="38"/>
      <c r="M4" s="38"/>
      <c r="N4" s="38"/>
      <c r="O4" s="64"/>
    </row>
    <row r="5" spans="1:15" ht="17.25" customHeight="1" x14ac:dyDescent="0.6">
      <c r="A5" s="54"/>
      <c r="B5" s="13"/>
      <c r="C5" s="13" t="s">
        <v>16</v>
      </c>
      <c r="D5" s="102" t="s">
        <v>32</v>
      </c>
      <c r="E5" s="17"/>
      <c r="F5" s="84"/>
      <c r="G5" s="44"/>
      <c r="H5" s="14"/>
      <c r="I5" s="72"/>
      <c r="J5" s="14"/>
      <c r="K5" s="60" t="s">
        <v>24</v>
      </c>
      <c r="L5" s="38"/>
      <c r="M5" s="38"/>
      <c r="N5" s="38"/>
      <c r="O5" s="64"/>
    </row>
    <row r="6" spans="1:15" ht="13.15" x14ac:dyDescent="0.4">
      <c r="A6" s="54"/>
      <c r="B6" s="18"/>
      <c r="C6" s="18"/>
      <c r="D6" s="18"/>
      <c r="E6" s="16"/>
      <c r="F6" s="87"/>
      <c r="G6" s="44"/>
      <c r="H6" s="14"/>
      <c r="I6" s="72"/>
      <c r="J6" s="14"/>
      <c r="K6" s="13"/>
      <c r="L6" s="38"/>
      <c r="M6" s="38"/>
      <c r="N6" s="38"/>
      <c r="O6" s="64"/>
    </row>
    <row r="7" spans="1:15" ht="15.75" customHeight="1" x14ac:dyDescent="0.35">
      <c r="A7" s="54"/>
      <c r="B7" s="19"/>
      <c r="C7" s="19" t="s">
        <v>18</v>
      </c>
      <c r="D7" s="103" t="s">
        <v>33</v>
      </c>
      <c r="E7" s="103" t="s">
        <v>34</v>
      </c>
      <c r="F7" s="84"/>
      <c r="G7" s="44"/>
      <c r="H7" s="19"/>
      <c r="I7" s="73"/>
      <c r="J7" s="19"/>
      <c r="K7" s="59" t="s">
        <v>25</v>
      </c>
      <c r="L7" s="38"/>
      <c r="M7" s="38"/>
      <c r="N7" s="38"/>
      <c r="O7" s="64"/>
    </row>
    <row r="8" spans="1:15" ht="15.75" customHeight="1" x14ac:dyDescent="0.35">
      <c r="A8" s="54"/>
      <c r="B8" s="17"/>
      <c r="C8" s="17" t="s">
        <v>17</v>
      </c>
      <c r="D8" s="20">
        <f ca="1">TODAY()</f>
        <v>43986</v>
      </c>
      <c r="E8" s="21">
        <f ca="1">NOW()</f>
        <v>43986.947861921297</v>
      </c>
      <c r="F8" s="84"/>
      <c r="G8" s="19"/>
      <c r="H8" s="19"/>
      <c r="I8" s="73"/>
      <c r="J8" s="19"/>
      <c r="K8" s="14"/>
      <c r="L8" s="38"/>
      <c r="M8" s="38"/>
      <c r="N8" s="38"/>
      <c r="O8" s="64"/>
    </row>
    <row r="9" spans="1:15" s="37" customFormat="1" ht="40.5" customHeight="1" x14ac:dyDescent="0.35">
      <c r="A9" s="56"/>
      <c r="B9" s="34" t="s">
        <v>22</v>
      </c>
      <c r="C9" s="35" t="s">
        <v>37</v>
      </c>
      <c r="D9" s="35" t="s">
        <v>54</v>
      </c>
      <c r="E9" s="35" t="s">
        <v>73</v>
      </c>
      <c r="F9" s="85" t="s">
        <v>107</v>
      </c>
      <c r="G9" s="35" t="s">
        <v>120</v>
      </c>
      <c r="H9" s="35" t="s">
        <v>155</v>
      </c>
      <c r="I9" s="35" t="s">
        <v>156</v>
      </c>
      <c r="J9" s="35" t="s">
        <v>158</v>
      </c>
      <c r="K9" s="39" t="s">
        <v>193</v>
      </c>
      <c r="L9" s="43" t="s">
        <v>194</v>
      </c>
      <c r="M9" s="36" t="s">
        <v>195</v>
      </c>
      <c r="N9" s="36" t="s">
        <v>196</v>
      </c>
      <c r="O9" s="36" t="s">
        <v>197</v>
      </c>
    </row>
    <row r="10" spans="1:15" s="2" customFormat="1" ht="13.5" customHeight="1" x14ac:dyDescent="0.35">
      <c r="A10" s="54"/>
      <c r="B10" s="28">
        <f>ROW(B10) - ROW($B$9)</f>
        <v>1</v>
      </c>
      <c r="C10" s="27" t="s">
        <v>38</v>
      </c>
      <c r="D10" s="27" t="s">
        <v>55</v>
      </c>
      <c r="E10" s="29" t="s">
        <v>74</v>
      </c>
      <c r="F10" s="88" t="s">
        <v>108</v>
      </c>
      <c r="G10" s="29" t="s">
        <v>121</v>
      </c>
      <c r="H10" s="29">
        <v>1</v>
      </c>
      <c r="I10" s="74" t="s">
        <v>157</v>
      </c>
      <c r="J10" s="29" t="s">
        <v>159</v>
      </c>
      <c r="K10" s="40">
        <v>10</v>
      </c>
      <c r="L10" s="40">
        <v>3415</v>
      </c>
      <c r="M10" s="82">
        <v>2.5099999999999998</v>
      </c>
      <c r="N10" s="82">
        <v>25.13</v>
      </c>
      <c r="O10" s="65" t="s">
        <v>36</v>
      </c>
    </row>
    <row r="11" spans="1:15" s="2" customFormat="1" ht="13.5" customHeight="1" x14ac:dyDescent="0.35">
      <c r="A11" s="54"/>
      <c r="B11" s="30">
        <f>ROW(B11) - ROW($B$9)</f>
        <v>2</v>
      </c>
      <c r="C11" s="31" t="s">
        <v>39</v>
      </c>
      <c r="D11" s="31" t="s">
        <v>56</v>
      </c>
      <c r="E11" s="31" t="s">
        <v>75</v>
      </c>
      <c r="F11" s="89" t="s">
        <v>109</v>
      </c>
      <c r="G11" s="31" t="s">
        <v>122</v>
      </c>
      <c r="H11" s="31">
        <v>2</v>
      </c>
      <c r="I11" s="75" t="s">
        <v>157</v>
      </c>
      <c r="J11" s="31" t="s">
        <v>160</v>
      </c>
      <c r="K11" s="41">
        <v>20</v>
      </c>
      <c r="L11" s="41">
        <v>11272</v>
      </c>
      <c r="M11" s="83">
        <v>0.35899999999999999</v>
      </c>
      <c r="N11" s="83">
        <v>7.18</v>
      </c>
      <c r="O11" s="66" t="s">
        <v>36</v>
      </c>
    </row>
    <row r="12" spans="1:15" s="2" customFormat="1" ht="13.5" customHeight="1" x14ac:dyDescent="0.35">
      <c r="A12" s="54"/>
      <c r="B12" s="28">
        <f>ROW(B12) - ROW($B$9)</f>
        <v>3</v>
      </c>
      <c r="C12" s="27" t="s">
        <v>40</v>
      </c>
      <c r="D12" s="27" t="s">
        <v>57</v>
      </c>
      <c r="E12" s="29" t="s">
        <v>76</v>
      </c>
      <c r="F12" s="88"/>
      <c r="G12" s="29" t="s">
        <v>123</v>
      </c>
      <c r="H12" s="29">
        <v>1</v>
      </c>
      <c r="I12" s="74" t="s">
        <v>157</v>
      </c>
      <c r="J12" s="29" t="s">
        <v>161</v>
      </c>
      <c r="K12" s="40">
        <v>10</v>
      </c>
      <c r="L12" s="40">
        <v>147829</v>
      </c>
      <c r="M12" s="82">
        <v>0.40500000000000003</v>
      </c>
      <c r="N12" s="82">
        <v>4.05</v>
      </c>
      <c r="O12" s="65" t="s">
        <v>36</v>
      </c>
    </row>
    <row r="13" spans="1:15" s="2" customFormat="1" ht="13.5" customHeight="1" x14ac:dyDescent="0.35">
      <c r="A13" s="54"/>
      <c r="B13" s="30">
        <f>ROW(B13) - ROW($B$9)</f>
        <v>4</v>
      </c>
      <c r="C13" s="31" t="s">
        <v>41</v>
      </c>
      <c r="D13" s="31" t="s">
        <v>58</v>
      </c>
      <c r="E13" s="31" t="s">
        <v>77</v>
      </c>
      <c r="F13" s="89"/>
      <c r="G13" s="31" t="s">
        <v>124</v>
      </c>
      <c r="H13" s="31">
        <v>2</v>
      </c>
      <c r="I13" s="75" t="s">
        <v>157</v>
      </c>
      <c r="J13" s="31" t="s">
        <v>162</v>
      </c>
      <c r="K13" s="41">
        <v>20</v>
      </c>
      <c r="L13" s="41">
        <v>328630</v>
      </c>
      <c r="M13" s="83">
        <v>0.18099999999999999</v>
      </c>
      <c r="N13" s="83">
        <v>3.62</v>
      </c>
      <c r="O13" s="66" t="s">
        <v>36</v>
      </c>
    </row>
    <row r="14" spans="1:15" s="2" customFormat="1" ht="13.5" customHeight="1" x14ac:dyDescent="0.35">
      <c r="A14" s="54"/>
      <c r="B14" s="28">
        <f>ROW(B14) - ROW($B$9)</f>
        <v>5</v>
      </c>
      <c r="C14" s="27" t="s">
        <v>42</v>
      </c>
      <c r="D14" s="27" t="s">
        <v>59</v>
      </c>
      <c r="E14" s="29" t="s">
        <v>78</v>
      </c>
      <c r="F14" s="88"/>
      <c r="G14" s="29" t="s">
        <v>125</v>
      </c>
      <c r="H14" s="29">
        <v>2</v>
      </c>
      <c r="I14" s="74" t="s">
        <v>157</v>
      </c>
      <c r="J14" s="29" t="s">
        <v>163</v>
      </c>
      <c r="K14" s="40">
        <v>20</v>
      </c>
      <c r="L14" s="40">
        <v>25452</v>
      </c>
      <c r="M14" s="82">
        <v>0.10100000000000001</v>
      </c>
      <c r="N14" s="82">
        <v>2.02</v>
      </c>
      <c r="O14" s="65" t="s">
        <v>36</v>
      </c>
    </row>
    <row r="15" spans="1:15" s="2" customFormat="1" ht="13.5" customHeight="1" x14ac:dyDescent="0.35">
      <c r="A15" s="54"/>
      <c r="B15" s="30">
        <f>ROW(B15) - ROW($B$9)</f>
        <v>6</v>
      </c>
      <c r="C15" s="31" t="s">
        <v>43</v>
      </c>
      <c r="D15" s="31" t="s">
        <v>60</v>
      </c>
      <c r="E15" s="31" t="s">
        <v>79</v>
      </c>
      <c r="F15" s="89" t="s">
        <v>110</v>
      </c>
      <c r="G15" s="31" t="s">
        <v>126</v>
      </c>
      <c r="H15" s="31">
        <v>1</v>
      </c>
      <c r="I15" s="75" t="s">
        <v>157</v>
      </c>
      <c r="J15" s="31" t="s">
        <v>164</v>
      </c>
      <c r="K15" s="41">
        <v>10</v>
      </c>
      <c r="L15" s="41">
        <v>6233</v>
      </c>
      <c r="M15" s="83">
        <v>2.08</v>
      </c>
      <c r="N15" s="83">
        <v>20.8</v>
      </c>
      <c r="O15" s="66" t="s">
        <v>36</v>
      </c>
    </row>
    <row r="16" spans="1:15" s="2" customFormat="1" ht="13.5" customHeight="1" x14ac:dyDescent="0.35">
      <c r="A16" s="54"/>
      <c r="B16" s="28">
        <f>ROW(B16) - ROW($B$9)</f>
        <v>7</v>
      </c>
      <c r="C16" s="27" t="s">
        <v>43</v>
      </c>
      <c r="D16" s="27" t="s">
        <v>60</v>
      </c>
      <c r="E16" s="29" t="s">
        <v>80</v>
      </c>
      <c r="F16" s="88" t="s">
        <v>111</v>
      </c>
      <c r="G16" s="29" t="s">
        <v>127</v>
      </c>
      <c r="H16" s="29">
        <v>1</v>
      </c>
      <c r="I16" s="74" t="s">
        <v>157</v>
      </c>
      <c r="J16" s="29" t="s">
        <v>165</v>
      </c>
      <c r="K16" s="40">
        <v>10</v>
      </c>
      <c r="L16" s="40">
        <v>3462</v>
      </c>
      <c r="M16" s="82">
        <v>2.4500000000000002</v>
      </c>
      <c r="N16" s="82">
        <v>24.5</v>
      </c>
      <c r="O16" s="65" t="s">
        <v>36</v>
      </c>
    </row>
    <row r="17" spans="1:15" s="2" customFormat="1" ht="13.5" customHeight="1" x14ac:dyDescent="0.35">
      <c r="A17" s="54"/>
      <c r="B17" s="30">
        <f>ROW(B17) - ROW($B$9)</f>
        <v>8</v>
      </c>
      <c r="C17" s="31" t="s">
        <v>44</v>
      </c>
      <c r="D17" s="31" t="s">
        <v>55</v>
      </c>
      <c r="E17" s="31" t="s">
        <v>81</v>
      </c>
      <c r="F17" s="89" t="s">
        <v>112</v>
      </c>
      <c r="G17" s="31" t="s">
        <v>128</v>
      </c>
      <c r="H17" s="31">
        <v>4</v>
      </c>
      <c r="I17" s="75" t="s">
        <v>157</v>
      </c>
      <c r="J17" s="31" t="s">
        <v>166</v>
      </c>
      <c r="K17" s="41">
        <v>40</v>
      </c>
      <c r="L17" s="41">
        <v>27709</v>
      </c>
      <c r="M17" s="83">
        <v>0.21</v>
      </c>
      <c r="N17" s="83">
        <v>8.4</v>
      </c>
      <c r="O17" s="66" t="s">
        <v>36</v>
      </c>
    </row>
    <row r="18" spans="1:15" s="2" customFormat="1" ht="13.5" customHeight="1" x14ac:dyDescent="0.35">
      <c r="A18" s="54"/>
      <c r="B18" s="28">
        <f>ROW(B18) - ROW($B$9)</f>
        <v>9</v>
      </c>
      <c r="C18" s="27" t="s">
        <v>45</v>
      </c>
      <c r="D18" s="27" t="s">
        <v>61</v>
      </c>
      <c r="E18" s="29" t="s">
        <v>82</v>
      </c>
      <c r="F18" s="88" t="s">
        <v>113</v>
      </c>
      <c r="G18" s="29" t="s">
        <v>129</v>
      </c>
      <c r="H18" s="29">
        <v>2</v>
      </c>
      <c r="I18" s="74" t="s">
        <v>157</v>
      </c>
      <c r="J18" s="29" t="s">
        <v>167</v>
      </c>
      <c r="K18" s="40">
        <v>20</v>
      </c>
      <c r="L18" s="40">
        <v>0</v>
      </c>
      <c r="M18" s="82">
        <v>0.97199999999999998</v>
      </c>
      <c r="N18" s="82">
        <v>19.440000000000001</v>
      </c>
      <c r="O18" s="65" t="s">
        <v>36</v>
      </c>
    </row>
    <row r="19" spans="1:15" s="2" customFormat="1" ht="13.5" customHeight="1" x14ac:dyDescent="0.35">
      <c r="A19" s="54"/>
      <c r="B19" s="30">
        <f>ROW(B19) - ROW($B$9)</f>
        <v>10</v>
      </c>
      <c r="C19" s="31" t="s">
        <v>45</v>
      </c>
      <c r="D19" s="31" t="s">
        <v>61</v>
      </c>
      <c r="E19" s="31" t="s">
        <v>83</v>
      </c>
      <c r="F19" s="89" t="s">
        <v>113</v>
      </c>
      <c r="G19" s="31" t="s">
        <v>130</v>
      </c>
      <c r="H19" s="31">
        <v>1</v>
      </c>
      <c r="I19" s="75" t="s">
        <v>157</v>
      </c>
      <c r="J19" s="31" t="s">
        <v>168</v>
      </c>
      <c r="K19" s="41">
        <v>10</v>
      </c>
      <c r="L19" s="41">
        <v>1249</v>
      </c>
      <c r="M19" s="83">
        <v>0.84199999999999997</v>
      </c>
      <c r="N19" s="83">
        <v>8.42</v>
      </c>
      <c r="O19" s="66" t="s">
        <v>36</v>
      </c>
    </row>
    <row r="20" spans="1:15" s="2" customFormat="1" ht="13.5" customHeight="1" x14ac:dyDescent="0.35">
      <c r="A20" s="54"/>
      <c r="B20" s="28">
        <f>ROW(B20) - ROW($B$9)</f>
        <v>11</v>
      </c>
      <c r="C20" s="27" t="s">
        <v>45</v>
      </c>
      <c r="D20" s="27" t="s">
        <v>62</v>
      </c>
      <c r="E20" s="29" t="s">
        <v>84</v>
      </c>
      <c r="F20" s="88"/>
      <c r="G20" s="29" t="s">
        <v>131</v>
      </c>
      <c r="H20" s="29">
        <v>2</v>
      </c>
      <c r="I20" s="74" t="s">
        <v>157</v>
      </c>
      <c r="J20" s="29" t="s">
        <v>169</v>
      </c>
      <c r="K20" s="40">
        <v>20</v>
      </c>
      <c r="L20" s="40">
        <v>1665</v>
      </c>
      <c r="M20" s="82">
        <v>1.61</v>
      </c>
      <c r="N20" s="82">
        <v>32.28</v>
      </c>
      <c r="O20" s="65" t="s">
        <v>36</v>
      </c>
    </row>
    <row r="21" spans="1:15" s="2" customFormat="1" ht="13.5" customHeight="1" x14ac:dyDescent="0.35">
      <c r="A21" s="54"/>
      <c r="B21" s="30">
        <f>ROW(B21) - ROW($B$9)</f>
        <v>12</v>
      </c>
      <c r="C21" s="31" t="s">
        <v>45</v>
      </c>
      <c r="D21" s="31" t="s">
        <v>63</v>
      </c>
      <c r="E21" s="31" t="s">
        <v>85</v>
      </c>
      <c r="F21" s="89"/>
      <c r="G21" s="31" t="s">
        <v>132</v>
      </c>
      <c r="H21" s="31">
        <v>1</v>
      </c>
      <c r="I21" s="75" t="s">
        <v>157</v>
      </c>
      <c r="J21" s="31" t="s">
        <v>170</v>
      </c>
      <c r="K21" s="41">
        <v>10</v>
      </c>
      <c r="L21" s="41">
        <v>3614</v>
      </c>
      <c r="M21" s="83">
        <v>0.35699999999999998</v>
      </c>
      <c r="N21" s="83">
        <v>3.57</v>
      </c>
      <c r="O21" s="66" t="s">
        <v>36</v>
      </c>
    </row>
    <row r="22" spans="1:15" s="2" customFormat="1" ht="13.5" customHeight="1" x14ac:dyDescent="0.35">
      <c r="A22" s="54"/>
      <c r="B22" s="28">
        <f>ROW(B22) - ROW($B$9)</f>
        <v>13</v>
      </c>
      <c r="C22" s="27" t="s">
        <v>45</v>
      </c>
      <c r="D22" s="27" t="s">
        <v>62</v>
      </c>
      <c r="E22" s="29" t="s">
        <v>86</v>
      </c>
      <c r="F22" s="88"/>
      <c r="G22" s="29" t="s">
        <v>133</v>
      </c>
      <c r="H22" s="29">
        <v>2</v>
      </c>
      <c r="I22" s="74" t="s">
        <v>157</v>
      </c>
      <c r="J22" s="29" t="s">
        <v>171</v>
      </c>
      <c r="K22" s="40">
        <v>20</v>
      </c>
      <c r="L22" s="40">
        <v>15419</v>
      </c>
      <c r="M22" s="82">
        <v>0.27900000000000003</v>
      </c>
      <c r="N22" s="82">
        <v>5.58</v>
      </c>
      <c r="O22" s="65" t="s">
        <v>36</v>
      </c>
    </row>
    <row r="23" spans="1:15" s="2" customFormat="1" ht="13.5" customHeight="1" x14ac:dyDescent="0.35">
      <c r="A23" s="54"/>
      <c r="B23" s="30">
        <f>ROW(B23) - ROW($B$9)</f>
        <v>14</v>
      </c>
      <c r="C23" s="31" t="s">
        <v>45</v>
      </c>
      <c r="D23" s="31" t="s">
        <v>61</v>
      </c>
      <c r="E23" s="31" t="s">
        <v>87</v>
      </c>
      <c r="F23" s="89" t="s">
        <v>113</v>
      </c>
      <c r="G23" s="31" t="s">
        <v>134</v>
      </c>
      <c r="H23" s="31">
        <v>1</v>
      </c>
      <c r="I23" s="75" t="s">
        <v>157</v>
      </c>
      <c r="J23" s="31" t="s">
        <v>172</v>
      </c>
      <c r="K23" s="41">
        <v>10</v>
      </c>
      <c r="L23" s="41">
        <v>431</v>
      </c>
      <c r="M23" s="83">
        <v>1.1200000000000001</v>
      </c>
      <c r="N23" s="83">
        <v>11.22</v>
      </c>
      <c r="O23" s="66" t="s">
        <v>36</v>
      </c>
    </row>
    <row r="24" spans="1:15" s="2" customFormat="1" ht="13.5" customHeight="1" x14ac:dyDescent="0.35">
      <c r="A24" s="54"/>
      <c r="B24" s="28">
        <f>ROW(B24) - ROW($B$9)</f>
        <v>15</v>
      </c>
      <c r="C24" s="27" t="s">
        <v>46</v>
      </c>
      <c r="D24" s="27" t="s">
        <v>64</v>
      </c>
      <c r="E24" s="29" t="s">
        <v>88</v>
      </c>
      <c r="F24" s="88" t="s">
        <v>114</v>
      </c>
      <c r="G24" s="29" t="s">
        <v>135</v>
      </c>
      <c r="H24" s="29">
        <v>1</v>
      </c>
      <c r="I24" s="74" t="s">
        <v>157</v>
      </c>
      <c r="J24" s="29" t="s">
        <v>173</v>
      </c>
      <c r="K24" s="40">
        <v>10</v>
      </c>
      <c r="L24" s="40">
        <v>660</v>
      </c>
      <c r="M24" s="82">
        <v>0.47899999999999998</v>
      </c>
      <c r="N24" s="82">
        <v>4.79</v>
      </c>
      <c r="O24" s="65" t="s">
        <v>36</v>
      </c>
    </row>
    <row r="25" spans="1:15" s="2" customFormat="1" ht="13.5" customHeight="1" x14ac:dyDescent="0.35">
      <c r="A25" s="54"/>
      <c r="B25" s="30">
        <f>ROW(B25) - ROW($B$9)</f>
        <v>16</v>
      </c>
      <c r="C25" s="31" t="s">
        <v>47</v>
      </c>
      <c r="D25" s="31" t="s">
        <v>65</v>
      </c>
      <c r="E25" s="31" t="s">
        <v>89</v>
      </c>
      <c r="F25" s="89" t="s">
        <v>115</v>
      </c>
      <c r="G25" s="31" t="s">
        <v>136</v>
      </c>
      <c r="H25" s="31">
        <v>3</v>
      </c>
      <c r="I25" s="75" t="s">
        <v>157</v>
      </c>
      <c r="J25" s="31" t="s">
        <v>174</v>
      </c>
      <c r="K25" s="41">
        <v>30</v>
      </c>
      <c r="L25" s="41">
        <v>224816</v>
      </c>
      <c r="M25" s="83">
        <v>7.0400000000000004E-2</v>
      </c>
      <c r="N25" s="83">
        <v>2.11</v>
      </c>
      <c r="O25" s="66" t="s">
        <v>36</v>
      </c>
    </row>
    <row r="26" spans="1:15" s="2" customFormat="1" ht="13.5" customHeight="1" x14ac:dyDescent="0.35">
      <c r="A26" s="54"/>
      <c r="B26" s="28">
        <f>ROW(B26) - ROW($B$9)</f>
        <v>17</v>
      </c>
      <c r="C26" s="27" t="s">
        <v>48</v>
      </c>
      <c r="D26" s="27" t="s">
        <v>66</v>
      </c>
      <c r="E26" s="29" t="s">
        <v>90</v>
      </c>
      <c r="F26" s="88" t="s">
        <v>109</v>
      </c>
      <c r="G26" s="29" t="s">
        <v>137</v>
      </c>
      <c r="H26" s="29">
        <v>1</v>
      </c>
      <c r="I26" s="74" t="s">
        <v>157</v>
      </c>
      <c r="J26" s="29" t="s">
        <v>175</v>
      </c>
      <c r="K26" s="40">
        <v>10</v>
      </c>
      <c r="L26" s="40">
        <v>120445</v>
      </c>
      <c r="M26" s="82">
        <v>0.30399999999999999</v>
      </c>
      <c r="N26" s="82">
        <v>3.04</v>
      </c>
      <c r="O26" s="65" t="s">
        <v>36</v>
      </c>
    </row>
    <row r="27" spans="1:15" s="2" customFormat="1" ht="13.5" customHeight="1" x14ac:dyDescent="0.35">
      <c r="A27" s="54"/>
      <c r="B27" s="30">
        <f>ROW(B27) - ROW($B$9)</f>
        <v>18</v>
      </c>
      <c r="C27" s="31" t="s">
        <v>48</v>
      </c>
      <c r="D27" s="31" t="s">
        <v>66</v>
      </c>
      <c r="E27" s="31" t="s">
        <v>91</v>
      </c>
      <c r="F27" s="89" t="s">
        <v>109</v>
      </c>
      <c r="G27" s="31" t="s">
        <v>138</v>
      </c>
      <c r="H27" s="31">
        <v>3</v>
      </c>
      <c r="I27" s="75" t="s">
        <v>157</v>
      </c>
      <c r="J27" s="31" t="s">
        <v>176</v>
      </c>
      <c r="K27" s="41"/>
      <c r="L27" s="41">
        <v>10000</v>
      </c>
      <c r="M27" s="83"/>
      <c r="N27" s="83"/>
      <c r="O27" s="66" t="s">
        <v>36</v>
      </c>
    </row>
    <row r="28" spans="1:15" s="2" customFormat="1" ht="13.5" customHeight="1" x14ac:dyDescent="0.35">
      <c r="A28" s="54"/>
      <c r="B28" s="28">
        <f>ROW(B28) - ROW($B$9)</f>
        <v>19</v>
      </c>
      <c r="C28" s="27" t="s">
        <v>49</v>
      </c>
      <c r="D28" s="27" t="s">
        <v>67</v>
      </c>
      <c r="E28" s="29" t="s">
        <v>92</v>
      </c>
      <c r="F28" s="88" t="s">
        <v>116</v>
      </c>
      <c r="G28" s="29" t="s">
        <v>139</v>
      </c>
      <c r="H28" s="29">
        <v>1</v>
      </c>
      <c r="I28" s="74" t="s">
        <v>157</v>
      </c>
      <c r="J28" s="29" t="s">
        <v>177</v>
      </c>
      <c r="K28" s="40">
        <v>10</v>
      </c>
      <c r="L28" s="40">
        <v>77337</v>
      </c>
      <c r="M28" s="82">
        <v>0.88600000000000001</v>
      </c>
      <c r="N28" s="82">
        <v>8.86</v>
      </c>
      <c r="O28" s="65" t="s">
        <v>36</v>
      </c>
    </row>
    <row r="29" spans="1:15" s="2" customFormat="1" ht="13.5" customHeight="1" x14ac:dyDescent="0.35">
      <c r="A29" s="54"/>
      <c r="B29" s="30">
        <f>ROW(B29) - ROW($B$9)</f>
        <v>20</v>
      </c>
      <c r="C29" s="31" t="s">
        <v>49</v>
      </c>
      <c r="D29" s="31" t="s">
        <v>67</v>
      </c>
      <c r="E29" s="31" t="s">
        <v>93</v>
      </c>
      <c r="F29" s="89" t="s">
        <v>117</v>
      </c>
      <c r="G29" s="31" t="s">
        <v>140</v>
      </c>
      <c r="H29" s="31">
        <v>1</v>
      </c>
      <c r="I29" s="75" t="s">
        <v>157</v>
      </c>
      <c r="J29" s="31" t="s">
        <v>178</v>
      </c>
      <c r="K29" s="41">
        <v>10</v>
      </c>
      <c r="L29" s="41">
        <v>36040</v>
      </c>
      <c r="M29" s="83">
        <v>0.88600000000000001</v>
      </c>
      <c r="N29" s="83">
        <v>8.86</v>
      </c>
      <c r="O29" s="66" t="s">
        <v>36</v>
      </c>
    </row>
    <row r="30" spans="1:15" s="2" customFormat="1" ht="13.5" customHeight="1" x14ac:dyDescent="0.35">
      <c r="A30" s="54"/>
      <c r="B30" s="28">
        <f>ROW(B30) - ROW($B$9)</f>
        <v>21</v>
      </c>
      <c r="C30" s="27" t="s">
        <v>50</v>
      </c>
      <c r="D30" s="27" t="s">
        <v>68</v>
      </c>
      <c r="E30" s="29">
        <v>7010501790</v>
      </c>
      <c r="F30" s="88"/>
      <c r="G30" s="29" t="s">
        <v>141</v>
      </c>
      <c r="H30" s="29">
        <v>1</v>
      </c>
      <c r="I30" s="74" t="s">
        <v>157</v>
      </c>
      <c r="J30" s="29" t="s">
        <v>179</v>
      </c>
      <c r="K30" s="40">
        <v>10</v>
      </c>
      <c r="L30" s="40">
        <v>4763</v>
      </c>
      <c r="M30" s="82">
        <v>0.69299999999999995</v>
      </c>
      <c r="N30" s="82">
        <v>6.93</v>
      </c>
      <c r="O30" s="65" t="s">
        <v>36</v>
      </c>
    </row>
    <row r="31" spans="1:15" s="2" customFormat="1" ht="13.5" customHeight="1" x14ac:dyDescent="0.35">
      <c r="A31" s="54"/>
      <c r="B31" s="30">
        <f>ROW(B31) - ROW($B$9)</f>
        <v>22</v>
      </c>
      <c r="C31" s="31" t="s">
        <v>50</v>
      </c>
      <c r="D31" s="31" t="s">
        <v>69</v>
      </c>
      <c r="E31" s="31" t="s">
        <v>94</v>
      </c>
      <c r="F31" s="89" t="s">
        <v>118</v>
      </c>
      <c r="G31" s="31" t="s">
        <v>142</v>
      </c>
      <c r="H31" s="31">
        <v>3</v>
      </c>
      <c r="I31" s="75" t="s">
        <v>157</v>
      </c>
      <c r="J31" s="31" t="s">
        <v>180</v>
      </c>
      <c r="K31" s="41">
        <v>30</v>
      </c>
      <c r="L31" s="41">
        <v>389812</v>
      </c>
      <c r="M31" s="83">
        <v>4.3999999999999997E-2</v>
      </c>
      <c r="N31" s="83">
        <v>1.32</v>
      </c>
      <c r="O31" s="66" t="s">
        <v>36</v>
      </c>
    </row>
    <row r="32" spans="1:15" s="2" customFormat="1" ht="13.5" customHeight="1" x14ac:dyDescent="0.35">
      <c r="A32" s="54"/>
      <c r="B32" s="28">
        <f>ROW(B32) - ROW($B$9)</f>
        <v>23</v>
      </c>
      <c r="C32" s="27" t="s">
        <v>51</v>
      </c>
      <c r="D32" s="27" t="s">
        <v>70</v>
      </c>
      <c r="E32" s="29" t="s">
        <v>95</v>
      </c>
      <c r="F32" s="88" t="s">
        <v>115</v>
      </c>
      <c r="G32" s="29" t="s">
        <v>143</v>
      </c>
      <c r="H32" s="29">
        <v>2</v>
      </c>
      <c r="I32" s="74" t="s">
        <v>157</v>
      </c>
      <c r="J32" s="29" t="s">
        <v>181</v>
      </c>
      <c r="K32" s="40">
        <v>20</v>
      </c>
      <c r="L32" s="40">
        <v>3478595</v>
      </c>
      <c r="M32" s="82">
        <v>0.04</v>
      </c>
      <c r="N32" s="82">
        <v>0.8</v>
      </c>
      <c r="O32" s="65" t="s">
        <v>36</v>
      </c>
    </row>
    <row r="33" spans="1:15" s="2" customFormat="1" ht="13.5" customHeight="1" x14ac:dyDescent="0.35">
      <c r="A33" s="54"/>
      <c r="B33" s="30">
        <f>ROW(B33) - ROW($B$9)</f>
        <v>24</v>
      </c>
      <c r="C33" s="31" t="s">
        <v>51</v>
      </c>
      <c r="D33" s="31" t="s">
        <v>70</v>
      </c>
      <c r="E33" s="31" t="s">
        <v>96</v>
      </c>
      <c r="F33" s="89" t="s">
        <v>115</v>
      </c>
      <c r="G33" s="31" t="s">
        <v>144</v>
      </c>
      <c r="H33" s="31">
        <v>6</v>
      </c>
      <c r="I33" s="75" t="s">
        <v>157</v>
      </c>
      <c r="J33" s="31" t="s">
        <v>182</v>
      </c>
      <c r="K33" s="41">
        <v>60</v>
      </c>
      <c r="L33" s="41">
        <v>22153735</v>
      </c>
      <c r="M33" s="83">
        <v>0.04</v>
      </c>
      <c r="N33" s="83">
        <v>2.4</v>
      </c>
      <c r="O33" s="66" t="s">
        <v>36</v>
      </c>
    </row>
    <row r="34" spans="1:15" s="2" customFormat="1" ht="13.5" customHeight="1" x14ac:dyDescent="0.35">
      <c r="A34" s="54"/>
      <c r="B34" s="28">
        <f>ROW(B34) - ROW($B$9)</f>
        <v>25</v>
      </c>
      <c r="C34" s="27" t="s">
        <v>51</v>
      </c>
      <c r="D34" s="27" t="s">
        <v>70</v>
      </c>
      <c r="E34" s="29" t="s">
        <v>97</v>
      </c>
      <c r="F34" s="88" t="s">
        <v>115</v>
      </c>
      <c r="G34" s="29" t="s">
        <v>145</v>
      </c>
      <c r="H34" s="29">
        <v>7</v>
      </c>
      <c r="I34" s="74" t="s">
        <v>157</v>
      </c>
      <c r="J34" s="29" t="s">
        <v>183</v>
      </c>
      <c r="K34" s="40">
        <v>70</v>
      </c>
      <c r="L34" s="40">
        <v>528696</v>
      </c>
      <c r="M34" s="82">
        <v>0.04</v>
      </c>
      <c r="N34" s="82">
        <v>2.8</v>
      </c>
      <c r="O34" s="65" t="s">
        <v>36</v>
      </c>
    </row>
    <row r="35" spans="1:15" s="2" customFormat="1" ht="13.5" customHeight="1" x14ac:dyDescent="0.35">
      <c r="A35" s="54"/>
      <c r="B35" s="30">
        <f>ROW(B35) - ROW($B$9)</f>
        <v>26</v>
      </c>
      <c r="C35" s="31" t="s">
        <v>51</v>
      </c>
      <c r="D35" s="31" t="s">
        <v>70</v>
      </c>
      <c r="E35" s="31" t="s">
        <v>98</v>
      </c>
      <c r="F35" s="89" t="s">
        <v>115</v>
      </c>
      <c r="G35" s="31" t="s">
        <v>146</v>
      </c>
      <c r="H35" s="31">
        <v>5</v>
      </c>
      <c r="I35" s="75" t="s">
        <v>157</v>
      </c>
      <c r="J35" s="31" t="s">
        <v>184</v>
      </c>
      <c r="K35" s="41">
        <v>50</v>
      </c>
      <c r="L35" s="41">
        <v>203177</v>
      </c>
      <c r="M35" s="83">
        <v>0.04</v>
      </c>
      <c r="N35" s="83">
        <v>2</v>
      </c>
      <c r="O35" s="66" t="s">
        <v>36</v>
      </c>
    </row>
    <row r="36" spans="1:15" s="2" customFormat="1" ht="13.5" customHeight="1" x14ac:dyDescent="0.35">
      <c r="A36" s="54"/>
      <c r="B36" s="28">
        <f>ROW(B36) - ROW($B$9)</f>
        <v>27</v>
      </c>
      <c r="C36" s="27" t="s">
        <v>51</v>
      </c>
      <c r="D36" s="27" t="s">
        <v>71</v>
      </c>
      <c r="E36" s="29" t="s">
        <v>99</v>
      </c>
      <c r="F36" s="88" t="s">
        <v>115</v>
      </c>
      <c r="G36" s="29" t="s">
        <v>147</v>
      </c>
      <c r="H36" s="29">
        <v>3</v>
      </c>
      <c r="I36" s="74" t="s">
        <v>157</v>
      </c>
      <c r="J36" s="29" t="s">
        <v>185</v>
      </c>
      <c r="K36" s="40"/>
      <c r="L36" s="40">
        <v>19687706</v>
      </c>
      <c r="M36" s="82"/>
      <c r="N36" s="82"/>
      <c r="O36" s="65" t="s">
        <v>36</v>
      </c>
    </row>
    <row r="37" spans="1:15" s="2" customFormat="1" ht="13.5" customHeight="1" x14ac:dyDescent="0.35">
      <c r="A37" s="54"/>
      <c r="B37" s="30">
        <f>ROW(B37) - ROW($B$9)</f>
        <v>28</v>
      </c>
      <c r="C37" s="31" t="s">
        <v>51</v>
      </c>
      <c r="D37" s="31" t="s">
        <v>70</v>
      </c>
      <c r="E37" s="31" t="s">
        <v>100</v>
      </c>
      <c r="F37" s="89" t="s">
        <v>115</v>
      </c>
      <c r="G37" s="31" t="s">
        <v>148</v>
      </c>
      <c r="H37" s="31">
        <v>1</v>
      </c>
      <c r="I37" s="75" t="s">
        <v>157</v>
      </c>
      <c r="J37" s="31" t="s">
        <v>186</v>
      </c>
      <c r="K37" s="41">
        <v>10</v>
      </c>
      <c r="L37" s="41">
        <v>7980293</v>
      </c>
      <c r="M37" s="83">
        <v>3.5000000000000003E-2</v>
      </c>
      <c r="N37" s="83">
        <v>0.35</v>
      </c>
      <c r="O37" s="66" t="s">
        <v>36</v>
      </c>
    </row>
    <row r="38" spans="1:15" s="2" customFormat="1" ht="13.5" customHeight="1" x14ac:dyDescent="0.35">
      <c r="A38" s="54"/>
      <c r="B38" s="28">
        <f>ROW(B38) - ROW($B$9)</f>
        <v>29</v>
      </c>
      <c r="C38" s="27" t="s">
        <v>51</v>
      </c>
      <c r="D38" s="27" t="s">
        <v>70</v>
      </c>
      <c r="E38" s="29" t="s">
        <v>101</v>
      </c>
      <c r="F38" s="88" t="s">
        <v>115</v>
      </c>
      <c r="G38" s="29" t="s">
        <v>149</v>
      </c>
      <c r="H38" s="29">
        <v>1</v>
      </c>
      <c r="I38" s="74" t="s">
        <v>157</v>
      </c>
      <c r="J38" s="29" t="s">
        <v>187</v>
      </c>
      <c r="K38" s="40">
        <v>10</v>
      </c>
      <c r="L38" s="40">
        <v>4686552</v>
      </c>
      <c r="M38" s="82">
        <v>0.04</v>
      </c>
      <c r="N38" s="82">
        <v>0.4</v>
      </c>
      <c r="O38" s="65" t="s">
        <v>36</v>
      </c>
    </row>
    <row r="39" spans="1:15" s="2" customFormat="1" ht="13.5" customHeight="1" x14ac:dyDescent="0.35">
      <c r="A39" s="54"/>
      <c r="B39" s="30">
        <f>ROW(B39) - ROW($B$9)</f>
        <v>30</v>
      </c>
      <c r="C39" s="31" t="s">
        <v>52</v>
      </c>
      <c r="D39" s="31" t="s">
        <v>64</v>
      </c>
      <c r="E39" s="31" t="s">
        <v>102</v>
      </c>
      <c r="F39" s="89" t="s">
        <v>115</v>
      </c>
      <c r="G39" s="31" t="s">
        <v>150</v>
      </c>
      <c r="H39" s="31">
        <v>4</v>
      </c>
      <c r="I39" s="75" t="s">
        <v>157</v>
      </c>
      <c r="J39" s="31" t="s">
        <v>188</v>
      </c>
      <c r="K39" s="41">
        <v>40</v>
      </c>
      <c r="L39" s="41">
        <v>169363</v>
      </c>
      <c r="M39" s="83">
        <v>0.1</v>
      </c>
      <c r="N39" s="83">
        <v>4</v>
      </c>
      <c r="O39" s="66" t="s">
        <v>36</v>
      </c>
    </row>
    <row r="40" spans="1:15" s="2" customFormat="1" ht="13.5" customHeight="1" x14ac:dyDescent="0.35">
      <c r="A40" s="54"/>
      <c r="B40" s="28">
        <f>ROW(B40) - ROW($B$9)</f>
        <v>31</v>
      </c>
      <c r="C40" s="27" t="s">
        <v>52</v>
      </c>
      <c r="D40" s="27" t="s">
        <v>65</v>
      </c>
      <c r="E40" s="29" t="s">
        <v>103</v>
      </c>
      <c r="F40" s="88" t="s">
        <v>115</v>
      </c>
      <c r="G40" s="29" t="s">
        <v>151</v>
      </c>
      <c r="H40" s="29">
        <v>7</v>
      </c>
      <c r="I40" s="74" t="s">
        <v>157</v>
      </c>
      <c r="J40" s="29" t="s">
        <v>189</v>
      </c>
      <c r="K40" s="40">
        <v>70</v>
      </c>
      <c r="L40" s="40">
        <v>1456223</v>
      </c>
      <c r="M40" s="82">
        <v>0.17499999999999999</v>
      </c>
      <c r="N40" s="82">
        <v>12.25</v>
      </c>
      <c r="O40" s="65" t="s">
        <v>36</v>
      </c>
    </row>
    <row r="41" spans="1:15" s="2" customFormat="1" ht="13.5" customHeight="1" x14ac:dyDescent="0.35">
      <c r="A41" s="54"/>
      <c r="B41" s="30">
        <f>ROW(B41) - ROW($B$9)</f>
        <v>32</v>
      </c>
      <c r="C41" s="31" t="s">
        <v>52</v>
      </c>
      <c r="D41" s="31" t="s">
        <v>65</v>
      </c>
      <c r="E41" s="31" t="s">
        <v>104</v>
      </c>
      <c r="F41" s="89" t="s">
        <v>115</v>
      </c>
      <c r="G41" s="31" t="s">
        <v>152</v>
      </c>
      <c r="H41" s="31">
        <v>1</v>
      </c>
      <c r="I41" s="75" t="s">
        <v>157</v>
      </c>
      <c r="J41" s="31" t="s">
        <v>190</v>
      </c>
      <c r="K41" s="41">
        <v>10</v>
      </c>
      <c r="L41" s="41">
        <v>29808</v>
      </c>
      <c r="M41" s="83">
        <v>0.182</v>
      </c>
      <c r="N41" s="83">
        <v>1.82</v>
      </c>
      <c r="O41" s="66" t="s">
        <v>36</v>
      </c>
    </row>
    <row r="42" spans="1:15" s="2" customFormat="1" ht="13.5" customHeight="1" x14ac:dyDescent="0.35">
      <c r="A42" s="54"/>
      <c r="B42" s="28">
        <f>ROW(B42) - ROW($B$9)</f>
        <v>33</v>
      </c>
      <c r="C42" s="27" t="s">
        <v>52</v>
      </c>
      <c r="D42" s="27" t="s">
        <v>65</v>
      </c>
      <c r="E42" s="29" t="s">
        <v>105</v>
      </c>
      <c r="F42" s="88" t="s">
        <v>115</v>
      </c>
      <c r="G42" s="29" t="s">
        <v>153</v>
      </c>
      <c r="H42" s="29">
        <v>19</v>
      </c>
      <c r="I42" s="74" t="s">
        <v>157</v>
      </c>
      <c r="J42" s="29" t="s">
        <v>191</v>
      </c>
      <c r="K42" s="40">
        <v>190</v>
      </c>
      <c r="L42" s="40">
        <v>241464</v>
      </c>
      <c r="M42" s="82">
        <v>5.6099999999999997E-2</v>
      </c>
      <c r="N42" s="82">
        <v>10.66</v>
      </c>
      <c r="O42" s="65" t="s">
        <v>36</v>
      </c>
    </row>
    <row r="43" spans="1:15" s="2" customFormat="1" ht="13.5" customHeight="1" x14ac:dyDescent="0.35">
      <c r="A43" s="54"/>
      <c r="B43" s="30">
        <f>ROW(B43) - ROW($B$9)</f>
        <v>34</v>
      </c>
      <c r="C43" s="31" t="s">
        <v>53</v>
      </c>
      <c r="D43" s="31" t="s">
        <v>72</v>
      </c>
      <c r="E43" s="31" t="s">
        <v>106</v>
      </c>
      <c r="F43" s="89" t="s">
        <v>119</v>
      </c>
      <c r="G43" s="31" t="s">
        <v>154</v>
      </c>
      <c r="H43" s="31">
        <v>2</v>
      </c>
      <c r="I43" s="75" t="s">
        <v>157</v>
      </c>
      <c r="J43" s="31" t="s">
        <v>192</v>
      </c>
      <c r="K43" s="41">
        <v>20</v>
      </c>
      <c r="L43" s="41">
        <v>60146</v>
      </c>
      <c r="M43" s="83">
        <v>0.221</v>
      </c>
      <c r="N43" s="83">
        <v>4.42</v>
      </c>
      <c r="O43" s="66" t="s">
        <v>36</v>
      </c>
    </row>
    <row r="44" spans="1:15" x14ac:dyDescent="0.35">
      <c r="A44" s="54"/>
      <c r="B44" s="50"/>
      <c r="C44" s="49"/>
      <c r="D44" s="33"/>
      <c r="E44" s="32"/>
      <c r="F44" s="90"/>
      <c r="G44" s="38"/>
      <c r="H44" s="47">
        <f>SUM(H10:H43)</f>
        <v>95</v>
      </c>
      <c r="I44" s="76"/>
      <c r="J44" s="42"/>
      <c r="K44" s="47">
        <f>SUM(K10:K43)</f>
        <v>890</v>
      </c>
      <c r="L44" s="46"/>
      <c r="M44" s="46"/>
      <c r="N44" s="46">
        <f>SUM(N10:N43)</f>
        <v>254.02</v>
      </c>
      <c r="O44" s="67"/>
    </row>
    <row r="45" spans="1:15" ht="13.5" thickBot="1" x14ac:dyDescent="0.4">
      <c r="A45" s="54"/>
      <c r="B45" s="95" t="s">
        <v>20</v>
      </c>
      <c r="C45" s="95"/>
      <c r="D45" s="5"/>
      <c r="E45" s="7"/>
      <c r="F45" s="91" t="s">
        <v>21</v>
      </c>
      <c r="G45" s="4"/>
      <c r="H45" s="4"/>
      <c r="I45" s="77"/>
      <c r="J45" s="38"/>
      <c r="K45" s="38"/>
      <c r="L45" s="38"/>
      <c r="M45" s="38"/>
      <c r="N45" s="38"/>
      <c r="O45" s="64"/>
    </row>
    <row r="46" spans="1:15" ht="25.5" thickBot="1" x14ac:dyDescent="0.4">
      <c r="A46" s="54"/>
      <c r="B46" s="6"/>
      <c r="C46" s="6"/>
      <c r="D46" s="6"/>
      <c r="E46" s="8"/>
      <c r="F46" s="92"/>
      <c r="G46" s="5"/>
      <c r="H46" s="104" t="s">
        <v>35</v>
      </c>
      <c r="I46" s="81" t="s">
        <v>28</v>
      </c>
      <c r="J46" s="45" t="s">
        <v>23</v>
      </c>
      <c r="K46" s="38"/>
      <c r="L46" s="96">
        <f>N44</f>
        <v>254.02</v>
      </c>
      <c r="M46" s="97"/>
      <c r="N46" s="105" t="s">
        <v>36</v>
      </c>
      <c r="O46" s="64"/>
    </row>
    <row r="47" spans="1:15" x14ac:dyDescent="0.35">
      <c r="A47" s="54"/>
      <c r="B47" s="6"/>
      <c r="C47" s="6"/>
      <c r="D47" s="6"/>
      <c r="E47" s="8"/>
      <c r="F47" s="92"/>
      <c r="G47" s="5"/>
      <c r="H47" s="5"/>
      <c r="I47" s="78"/>
      <c r="J47" s="48" t="s">
        <v>27</v>
      </c>
      <c r="K47" s="6"/>
      <c r="L47" s="98">
        <f>L46/H46</f>
        <v>25.402000000000001</v>
      </c>
      <c r="M47" s="98"/>
      <c r="N47" s="106" t="s">
        <v>36</v>
      </c>
      <c r="O47" s="64"/>
    </row>
    <row r="48" spans="1:15" ht="13.15" thickBot="1" x14ac:dyDescent="0.4">
      <c r="A48" s="57"/>
      <c r="B48" s="26"/>
      <c r="C48" s="11"/>
      <c r="D48" s="11"/>
      <c r="E48" s="9"/>
      <c r="F48" s="93"/>
      <c r="G48" s="10"/>
      <c r="H48" s="10"/>
      <c r="I48" s="79"/>
      <c r="J48" s="10"/>
      <c r="K48" s="11"/>
      <c r="L48" s="58"/>
      <c r="M48" s="58"/>
      <c r="N48" s="58"/>
      <c r="O48" s="68"/>
    </row>
    <row r="50" spans="3:5" x14ac:dyDescent="0.35">
      <c r="C50" s="1"/>
      <c r="D50" s="1"/>
      <c r="E50" s="1"/>
    </row>
    <row r="51" spans="3:5" x14ac:dyDescent="0.35">
      <c r="C51" s="1"/>
      <c r="D51" s="1"/>
      <c r="E51" s="1"/>
    </row>
    <row r="52" spans="3:5" x14ac:dyDescent="0.35">
      <c r="C52" s="1"/>
      <c r="D52" s="1"/>
      <c r="E52" s="1"/>
    </row>
  </sheetData>
  <mergeCells count="3">
    <mergeCell ref="B45:C45"/>
    <mergeCell ref="L46:M46"/>
    <mergeCell ref="L47:M47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:L13">
    <cfRule type="cellIs" dxfId="31" priority="32" operator="lessThan">
      <formula>1</formula>
    </cfRule>
  </conditionalFormatting>
  <conditionalFormatting sqref="N12:N13">
    <cfRule type="containsBlanks" dxfId="30" priority="31">
      <formula>LEN(TRIM(N12))=0</formula>
    </cfRule>
  </conditionalFormatting>
  <conditionalFormatting sqref="L14:L15">
    <cfRule type="cellIs" dxfId="29" priority="30" operator="lessThan">
      <formula>1</formula>
    </cfRule>
  </conditionalFormatting>
  <conditionalFormatting sqref="N14:N15">
    <cfRule type="containsBlanks" dxfId="28" priority="29">
      <formula>LEN(TRIM(N14))=0</formula>
    </cfRule>
  </conditionalFormatting>
  <conditionalFormatting sqref="L16:L17">
    <cfRule type="cellIs" dxfId="27" priority="28" operator="lessThan">
      <formula>1</formula>
    </cfRule>
  </conditionalFormatting>
  <conditionalFormatting sqref="N16:N17">
    <cfRule type="containsBlanks" dxfId="26" priority="27">
      <formula>LEN(TRIM(N16))=0</formula>
    </cfRule>
  </conditionalFormatting>
  <conditionalFormatting sqref="L18:L19">
    <cfRule type="cellIs" dxfId="25" priority="26" operator="lessThan">
      <formula>1</formula>
    </cfRule>
  </conditionalFormatting>
  <conditionalFormatting sqref="N18:N19">
    <cfRule type="containsBlanks" dxfId="24" priority="25">
      <formula>LEN(TRIM(N18))=0</formula>
    </cfRule>
  </conditionalFormatting>
  <conditionalFormatting sqref="L20:L21">
    <cfRule type="cellIs" dxfId="23" priority="24" operator="lessThan">
      <formula>1</formula>
    </cfRule>
  </conditionalFormatting>
  <conditionalFormatting sqref="N20:N21">
    <cfRule type="containsBlanks" dxfId="22" priority="23">
      <formula>LEN(TRIM(N20))=0</formula>
    </cfRule>
  </conditionalFormatting>
  <conditionalFormatting sqref="L22:L23">
    <cfRule type="cellIs" dxfId="21" priority="22" operator="lessThan">
      <formula>1</formula>
    </cfRule>
  </conditionalFormatting>
  <conditionalFormatting sqref="N22:N23">
    <cfRule type="containsBlanks" dxfId="20" priority="21">
      <formula>LEN(TRIM(N22))=0</formula>
    </cfRule>
  </conditionalFormatting>
  <conditionalFormatting sqref="L24:L25">
    <cfRule type="cellIs" dxfId="19" priority="20" operator="lessThan">
      <formula>1</formula>
    </cfRule>
  </conditionalFormatting>
  <conditionalFormatting sqref="N24:N25">
    <cfRule type="containsBlanks" dxfId="18" priority="19">
      <formula>LEN(TRIM(N24))=0</formula>
    </cfRule>
  </conditionalFormatting>
  <conditionalFormatting sqref="L26:L27">
    <cfRule type="cellIs" dxfId="17" priority="18" operator="lessThan">
      <formula>1</formula>
    </cfRule>
  </conditionalFormatting>
  <conditionalFormatting sqref="N26:N27">
    <cfRule type="containsBlanks" dxfId="16" priority="17">
      <formula>LEN(TRIM(N26))=0</formula>
    </cfRule>
  </conditionalFormatting>
  <conditionalFormatting sqref="L28:L29">
    <cfRule type="cellIs" dxfId="15" priority="16" operator="lessThan">
      <formula>1</formula>
    </cfRule>
  </conditionalFormatting>
  <conditionalFormatting sqref="N28:N29">
    <cfRule type="containsBlanks" dxfId="14" priority="15">
      <formula>LEN(TRIM(N28))=0</formula>
    </cfRule>
  </conditionalFormatting>
  <conditionalFormatting sqref="L30:L31">
    <cfRule type="cellIs" dxfId="13" priority="14" operator="lessThan">
      <formula>1</formula>
    </cfRule>
  </conditionalFormatting>
  <conditionalFormatting sqref="N30:N31">
    <cfRule type="containsBlanks" dxfId="12" priority="13">
      <formula>LEN(TRIM(N30))=0</formula>
    </cfRule>
  </conditionalFormatting>
  <conditionalFormatting sqref="L32:L33">
    <cfRule type="cellIs" dxfId="11" priority="12" operator="lessThan">
      <formula>1</formula>
    </cfRule>
  </conditionalFormatting>
  <conditionalFormatting sqref="N32:N33">
    <cfRule type="containsBlanks" dxfId="10" priority="11">
      <formula>LEN(TRIM(N32))=0</formula>
    </cfRule>
  </conditionalFormatting>
  <conditionalFormatting sqref="L34:L35">
    <cfRule type="cellIs" dxfId="9" priority="10" operator="lessThan">
      <formula>1</formula>
    </cfRule>
  </conditionalFormatting>
  <conditionalFormatting sqref="N34:N35">
    <cfRule type="containsBlanks" dxfId="8" priority="9">
      <formula>LEN(TRIM(N34))=0</formula>
    </cfRule>
  </conditionalFormatting>
  <conditionalFormatting sqref="L36:L37">
    <cfRule type="cellIs" dxfId="7" priority="8" operator="lessThan">
      <formula>1</formula>
    </cfRule>
  </conditionalFormatting>
  <conditionalFormatting sqref="N36:N37">
    <cfRule type="containsBlanks" dxfId="6" priority="7">
      <formula>LEN(TRIM(N36))=0</formula>
    </cfRule>
  </conditionalFormatting>
  <conditionalFormatting sqref="L38:L39">
    <cfRule type="cellIs" dxfId="5" priority="6" operator="lessThan">
      <formula>1</formula>
    </cfRule>
  </conditionalFormatting>
  <conditionalFormatting sqref="N38:N39">
    <cfRule type="containsBlanks" dxfId="4" priority="5">
      <formula>LEN(TRIM(N38))=0</formula>
    </cfRule>
  </conditionalFormatting>
  <conditionalFormatting sqref="L40:L41">
    <cfRule type="cellIs" dxfId="3" priority="4" operator="lessThan">
      <formula>1</formula>
    </cfRule>
  </conditionalFormatting>
  <conditionalFormatting sqref="N40:N41">
    <cfRule type="containsBlanks" dxfId="2" priority="3">
      <formula>LEN(TRIM(N40))=0</formula>
    </cfRule>
  </conditionalFormatting>
  <conditionalFormatting sqref="L42:L43">
    <cfRule type="cellIs" dxfId="1" priority="2" operator="lessThan">
      <formula>1</formula>
    </cfRule>
  </conditionalFormatting>
  <conditionalFormatting sqref="N42:N43">
    <cfRule type="containsBlanks" dxfId="0" priority="1">
      <formula>LEN(TRIM(N42))=0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25" t="s">
        <v>0</v>
      </c>
      <c r="B1" s="107" t="s">
        <v>198</v>
      </c>
    </row>
    <row r="2" spans="1:2" ht="13.15" x14ac:dyDescent="0.35">
      <c r="A2" s="24" t="s">
        <v>1</v>
      </c>
      <c r="B2" s="108" t="s">
        <v>31</v>
      </c>
    </row>
    <row r="3" spans="1:2" ht="13.15" x14ac:dyDescent="0.35">
      <c r="A3" s="25" t="s">
        <v>2</v>
      </c>
      <c r="B3" s="109" t="s">
        <v>32</v>
      </c>
    </row>
    <row r="4" spans="1:2" ht="13.15" x14ac:dyDescent="0.35">
      <c r="A4" s="24" t="s">
        <v>3</v>
      </c>
      <c r="B4" s="108" t="s">
        <v>31</v>
      </c>
    </row>
    <row r="5" spans="1:2" ht="13.15" x14ac:dyDescent="0.35">
      <c r="A5" s="25" t="s">
        <v>4</v>
      </c>
      <c r="B5" s="109" t="s">
        <v>198</v>
      </c>
    </row>
    <row r="6" spans="1:2" ht="13.15" x14ac:dyDescent="0.35">
      <c r="A6" s="24" t="s">
        <v>5</v>
      </c>
      <c r="B6" s="108" t="s">
        <v>30</v>
      </c>
    </row>
    <row r="7" spans="1:2" ht="13.15" x14ac:dyDescent="0.35">
      <c r="A7" s="25" t="s">
        <v>6</v>
      </c>
      <c r="B7" s="109" t="s">
        <v>199</v>
      </c>
    </row>
    <row r="8" spans="1:2" ht="13.15" x14ac:dyDescent="0.35">
      <c r="A8" s="24" t="s">
        <v>7</v>
      </c>
      <c r="B8" s="108" t="s">
        <v>34</v>
      </c>
    </row>
    <row r="9" spans="1:2" ht="13.15" x14ac:dyDescent="0.35">
      <c r="A9" s="25" t="s">
        <v>8</v>
      </c>
      <c r="B9" s="109" t="s">
        <v>33</v>
      </c>
    </row>
    <row r="10" spans="1:2" ht="13.15" x14ac:dyDescent="0.35">
      <c r="A10" s="24" t="s">
        <v>9</v>
      </c>
      <c r="B10" s="108" t="s">
        <v>200</v>
      </c>
    </row>
    <row r="11" spans="1:2" ht="13.15" x14ac:dyDescent="0.35">
      <c r="A11" s="25" t="s">
        <v>10</v>
      </c>
      <c r="B11" s="109" t="s">
        <v>201</v>
      </c>
    </row>
    <row r="12" spans="1:2" ht="13.15" x14ac:dyDescent="0.35">
      <c r="A12" s="24" t="s">
        <v>11</v>
      </c>
      <c r="B12" s="108" t="s">
        <v>202</v>
      </c>
    </row>
    <row r="13" spans="1:2" ht="13.15" x14ac:dyDescent="0.35">
      <c r="A13" s="25" t="s">
        <v>12</v>
      </c>
      <c r="B13" s="109" t="s">
        <v>203</v>
      </c>
    </row>
    <row r="14" spans="1:2" ht="13.15" x14ac:dyDescent="0.35">
      <c r="A14" s="24" t="s">
        <v>13</v>
      </c>
      <c r="B14" s="108" t="s">
        <v>201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Romanov</dc:creator>
  <cp:lastModifiedBy>Nikita Romanov</cp:lastModifiedBy>
  <cp:lastPrinted>2012-02-04T13:58:31Z</cp:lastPrinted>
  <dcterms:created xsi:type="dcterms:W3CDTF">2002-11-05T15:28:02Z</dcterms:created>
  <dcterms:modified xsi:type="dcterms:W3CDTF">2020-06-05T02:44:56Z</dcterms:modified>
</cp:coreProperties>
</file>