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240" yWindow="60" windowWidth="20055" windowHeight="7950" firstSheet="1" activeTab="2"/>
  </bookViews>
  <sheets>
    <sheet name="Content" sheetId="7" r:id="rId1"/>
    <sheet name="Dashboard" sheetId="8" r:id="rId2"/>
    <sheet name="Employee_per_industry" sheetId="2" r:id="rId3"/>
    <sheet name="organizations-clean" sheetId="1" r:id="rId4"/>
    <sheet name="VLOOKUP" sheetId="3" r:id="rId5"/>
    <sheet name="Sheet1" sheetId="9" r:id="rId6"/>
    <sheet name="no_of_org_per_indusrt" sheetId="5" r:id="rId7"/>
    <sheet name="Organisation_size" sheetId="6" r:id="rId8"/>
    <sheet name="No_of_organisation_by_country" sheetId="4" r:id="rId9"/>
  </sheets>
  <calcPr calcId="124519"/>
  <pivotCaches>
    <pivotCache cacheId="0" r:id="rId10"/>
  </pivotCaches>
</workbook>
</file>

<file path=xl/calcChain.xml><?xml version="1.0" encoding="utf-8"?>
<calcChain xmlns="http://schemas.openxmlformats.org/spreadsheetml/2006/main">
  <c r="C3" i="6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75"/>
  <c r="D75" s="1"/>
  <c r="C76"/>
  <c r="D7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85"/>
  <c r="D85" s="1"/>
  <c r="C86"/>
  <c r="D86" s="1"/>
  <c r="C87"/>
  <c r="D87" s="1"/>
  <c r="C88"/>
  <c r="D88" s="1"/>
  <c r="C89"/>
  <c r="D89" s="1"/>
  <c r="C90"/>
  <c r="D90" s="1"/>
  <c r="C91"/>
  <c r="D91" s="1"/>
  <c r="C92"/>
  <c r="D92" s="1"/>
  <c r="C93"/>
  <c r="D93" s="1"/>
  <c r="C94"/>
  <c r="D94" s="1"/>
  <c r="C95"/>
  <c r="D95" s="1"/>
  <c r="C96"/>
  <c r="D96" s="1"/>
  <c r="C97"/>
  <c r="D97" s="1"/>
  <c r="C98"/>
  <c r="D98" s="1"/>
  <c r="C99"/>
  <c r="D99" s="1"/>
  <c r="C100"/>
  <c r="D100" s="1"/>
  <c r="C101"/>
  <c r="D101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C2"/>
  <c r="D2" s="1"/>
  <c r="H18" s="1"/>
  <c r="B2"/>
  <c r="B2" i="3"/>
  <c r="B3"/>
  <c r="D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D101"/>
  <c r="D10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105" i="1"/>
  <c r="J18" i="6" l="1"/>
  <c r="I18"/>
</calcChain>
</file>

<file path=xl/sharedStrings.xml><?xml version="1.0" encoding="utf-8"?>
<sst xmlns="http://schemas.openxmlformats.org/spreadsheetml/2006/main" count="972" uniqueCount="595">
  <si>
    <t>Index</t>
  </si>
  <si>
    <t>Organization Id</t>
  </si>
  <si>
    <t>Name</t>
  </si>
  <si>
    <t>Website</t>
  </si>
  <si>
    <t>Country</t>
  </si>
  <si>
    <t>Description</t>
  </si>
  <si>
    <t>Founded</t>
  </si>
  <si>
    <t>Industry</t>
  </si>
  <si>
    <t>Number of employees</t>
  </si>
  <si>
    <t>FAB0d41d5b5d22c</t>
  </si>
  <si>
    <t>Ferrell LLC</t>
  </si>
  <si>
    <t>https://price.net/</t>
  </si>
  <si>
    <t>Papua New Guinea</t>
  </si>
  <si>
    <t>Horizontal empowering knowledgebase</t>
  </si>
  <si>
    <t>Plastics</t>
  </si>
  <si>
    <t>6A7EdDEA9FaDC52</t>
  </si>
  <si>
    <t>Mckinney, Riley and Day</t>
  </si>
  <si>
    <t>http://www.hall-buchanan.info/</t>
  </si>
  <si>
    <t>Finland</t>
  </si>
  <si>
    <t>User-centric system-worthy leverage</t>
  </si>
  <si>
    <t>Glass / Ceramics / Concrete</t>
  </si>
  <si>
    <t>0bFED1ADAE4bcC1</t>
  </si>
  <si>
    <t>Hester Ltd</t>
  </si>
  <si>
    <t>http://sullivan-reed.com/</t>
  </si>
  <si>
    <t>China</t>
  </si>
  <si>
    <t>Switchable scalable moratorium</t>
  </si>
  <si>
    <t>Public Safety</t>
  </si>
  <si>
    <t>2bFC1Be8a4ce42f</t>
  </si>
  <si>
    <t>Holder-Sellers</t>
  </si>
  <si>
    <t>https://becker.com/</t>
  </si>
  <si>
    <t>Turkmenistan</t>
  </si>
  <si>
    <t>De-engineered systemic artificial intelligence</t>
  </si>
  <si>
    <t>Automotive</t>
  </si>
  <si>
    <t>9eE8A6a4Eb96C24</t>
  </si>
  <si>
    <t>Mayer Group</t>
  </si>
  <si>
    <t>http://www.brewer.com/</t>
  </si>
  <si>
    <t>Mauritius</t>
  </si>
  <si>
    <t>Synchronized needs-based challenge</t>
  </si>
  <si>
    <t>Transportation</t>
  </si>
  <si>
    <t>cC757116fe1C085</t>
  </si>
  <si>
    <t>Henry-Thompson</t>
  </si>
  <si>
    <t>http://morse.net/</t>
  </si>
  <si>
    <t>Bahamas</t>
  </si>
  <si>
    <t>Face-to-face well-modulated customer loyalty</t>
  </si>
  <si>
    <t>Primary / Secondary Education</t>
  </si>
  <si>
    <t>219233e8aFF1BC3</t>
  </si>
  <si>
    <t>Hansen-Everett</t>
  </si>
  <si>
    <t>https://www.kidd.org/</t>
  </si>
  <si>
    <t>Pakistan</t>
  </si>
  <si>
    <t>Seamless disintermediate collaboration</t>
  </si>
  <si>
    <t>Publishing Industry</t>
  </si>
  <si>
    <t>ccc93DCF81a31CD</t>
  </si>
  <si>
    <t>Mcintosh-Mora</t>
  </si>
  <si>
    <t>https://www.brooks.com/</t>
  </si>
  <si>
    <t>Heard Island and McDonald Islands</t>
  </si>
  <si>
    <t>Centralized attitude-oriented capability</t>
  </si>
  <si>
    <t>Import / Export</t>
  </si>
  <si>
    <t>0B4F93aA06ED03e</t>
  </si>
  <si>
    <t>Carr Inc</t>
  </si>
  <si>
    <t>http://ross.com/</t>
  </si>
  <si>
    <t>Kuwait</t>
  </si>
  <si>
    <t>Distributed impactful customer loyalty</t>
  </si>
  <si>
    <t>738b5aDe6B1C6A5</t>
  </si>
  <si>
    <t>Gaines Inc</t>
  </si>
  <si>
    <t>http://sandoval-hooper.com/</t>
  </si>
  <si>
    <t>Uzbekistan</t>
  </si>
  <si>
    <t>Multi-lateral scalable protocol</t>
  </si>
  <si>
    <t>Outsourcing / Offshoring</t>
  </si>
  <si>
    <t>AE61b8Ffebbc476</t>
  </si>
  <si>
    <t>Kidd Group</t>
  </si>
  <si>
    <t>http://www.lyons.com/</t>
  </si>
  <si>
    <t>Bouvet Island (Bouvetoya)</t>
  </si>
  <si>
    <t>Proactive foreground paradigm</t>
  </si>
  <si>
    <t>eb3B7D06cCdD609</t>
  </si>
  <si>
    <t>Crane-Clarke</t>
  </si>
  <si>
    <t>https://www.sandoval.com/</t>
  </si>
  <si>
    <t>Denmark</t>
  </si>
  <si>
    <t>Front-line clear-thinking encryption</t>
  </si>
  <si>
    <t>Food / Beverages</t>
  </si>
  <si>
    <t>8D0c29189C9798B</t>
  </si>
  <si>
    <t>Keller, Campos and Black</t>
  </si>
  <si>
    <t>https://www.garner.info/</t>
  </si>
  <si>
    <t>Liberia</t>
  </si>
  <si>
    <t>Ameliorated directional emulation</t>
  </si>
  <si>
    <t>Museums / Institutions</t>
  </si>
  <si>
    <t>D2c91cc03CA394c</t>
  </si>
  <si>
    <t>Glover-Pope</t>
  </si>
  <si>
    <t>http://www.silva.biz/</t>
  </si>
  <si>
    <t>United Arab Emirates</t>
  </si>
  <si>
    <t>Persevering contextually-based approach</t>
  </si>
  <si>
    <t>Medical Practice</t>
  </si>
  <si>
    <t>C8AC1eaf9C036F4</t>
  </si>
  <si>
    <t>Pacheco-Spears</t>
  </si>
  <si>
    <t>https://aguilar.com/</t>
  </si>
  <si>
    <t>Sweden</t>
  </si>
  <si>
    <t>Secured logistical synergy</t>
  </si>
  <si>
    <t>Maritime</t>
  </si>
  <si>
    <t>b5D10A14f7a8AfE</t>
  </si>
  <si>
    <t>Hodge-Ayers</t>
  </si>
  <si>
    <t>http://www.archer-elliott.com/</t>
  </si>
  <si>
    <t>Honduras</t>
  </si>
  <si>
    <t>Future-proofed radical implementation</t>
  </si>
  <si>
    <t>Facilities Services</t>
  </si>
  <si>
    <t>68139b5C4De03B4</t>
  </si>
  <si>
    <t>Bowers, Guerra and Krause</t>
  </si>
  <si>
    <t>http://www.carrillo-nicholson.com/</t>
  </si>
  <si>
    <t>Uganda</t>
  </si>
  <si>
    <t>De-engineered transitional strategy</t>
  </si>
  <si>
    <t>5c2EffEfdba2BdF</t>
  </si>
  <si>
    <t>Mckenzie-Melton</t>
  </si>
  <si>
    <t>http://montoya-thompson.com/</t>
  </si>
  <si>
    <t>Hong Kong</t>
  </si>
  <si>
    <t>Reverse-engineered heuristic alliance</t>
  </si>
  <si>
    <t>Investment Management / Hedge Fund / Private Equity</t>
  </si>
  <si>
    <t>ba179F19F7925f5</t>
  </si>
  <si>
    <t>Branch-Mann</t>
  </si>
  <si>
    <t>http://www.lozano.com/</t>
  </si>
  <si>
    <t>Botswana</t>
  </si>
  <si>
    <t>Adaptive intangible frame</t>
  </si>
  <si>
    <t>Architecture / Planning</t>
  </si>
  <si>
    <t>c1Ce9B350BAc66b</t>
  </si>
  <si>
    <t>Weiss and Sons</t>
  </si>
  <si>
    <t>https://barrett.com/</t>
  </si>
  <si>
    <t>Korea</t>
  </si>
  <si>
    <t>Sharable optimal functionalities</t>
  </si>
  <si>
    <t>8de40AC4e6EaCa4</t>
  </si>
  <si>
    <t>Velez, Payne and Coffey</t>
  </si>
  <si>
    <t>http://burton.com/</t>
  </si>
  <si>
    <t>Luxembourg</t>
  </si>
  <si>
    <t>Mandatory coherent synergy</t>
  </si>
  <si>
    <t>Wholesale</t>
  </si>
  <si>
    <t>Aad86a4F0385F2d</t>
  </si>
  <si>
    <t>Harrell LLC</t>
  </si>
  <si>
    <t>http://www.frey-rosario.com/</t>
  </si>
  <si>
    <t>Guadeloupe</t>
  </si>
  <si>
    <t>Reverse-engineered mission-critical moratorium</t>
  </si>
  <si>
    <t>Construction</t>
  </si>
  <si>
    <t>22aC3FFd64fD703</t>
  </si>
  <si>
    <t>Eaton, Reynolds and Vargas</t>
  </si>
  <si>
    <t>http://www.freeman.biz/</t>
  </si>
  <si>
    <t>Monaco</t>
  </si>
  <si>
    <t>Self-enabling multi-tasking process improvement</t>
  </si>
  <si>
    <t>Luxury Goods / Jewelry</t>
  </si>
  <si>
    <t>5Ec4C272bCf085c</t>
  </si>
  <si>
    <t>Robbins-Cummings</t>
  </si>
  <si>
    <t>http://donaldson-wilkins.com/</t>
  </si>
  <si>
    <t>Belgium</t>
  </si>
  <si>
    <t>Organic non-volatile hierarchy</t>
  </si>
  <si>
    <t>Pharmaceuticals</t>
  </si>
  <si>
    <t>5fDBeA8BB91a000</t>
  </si>
  <si>
    <t>Jenkins Inc</t>
  </si>
  <si>
    <t>http://www.kirk.biz/</t>
  </si>
  <si>
    <t>South Africa</t>
  </si>
  <si>
    <t>Front-line systematic help-desk</t>
  </si>
  <si>
    <t>Insurance</t>
  </si>
  <si>
    <t>dFfD6a6F9AC2d9C</t>
  </si>
  <si>
    <t>Greene, Benjamin and Novak</t>
  </si>
  <si>
    <t>http://www.kent.net/</t>
  </si>
  <si>
    <t>Romania</t>
  </si>
  <si>
    <t>Centralized leadingedge moratorium</t>
  </si>
  <si>
    <t>4B217cC5a0674C5</t>
  </si>
  <si>
    <t>Dickson, Richmond and Clay</t>
  </si>
  <si>
    <t>http://everett.com/</t>
  </si>
  <si>
    <t>Czech Republic</t>
  </si>
  <si>
    <t>Team-oriented tangible complexity</t>
  </si>
  <si>
    <t>Real Estate / Mortgage</t>
  </si>
  <si>
    <t>88b1f1cDcf59a37</t>
  </si>
  <si>
    <t>Prince-David</t>
  </si>
  <si>
    <t>http://thompson.com/</t>
  </si>
  <si>
    <t>Christmas Island</t>
  </si>
  <si>
    <t>Virtual holistic methodology</t>
  </si>
  <si>
    <t>Banking / Mortgage</t>
  </si>
  <si>
    <t>f9F7bBCAEeC360F</t>
  </si>
  <si>
    <t>Ayala LLC</t>
  </si>
  <si>
    <t>http://www.zhang.com/</t>
  </si>
  <si>
    <t>Philippines</t>
  </si>
  <si>
    <t>Open-source zero administration hierarchy</t>
  </si>
  <si>
    <t>Legal Services</t>
  </si>
  <si>
    <t>7Cb3AeFcE4Ba31e</t>
  </si>
  <si>
    <t>Rivas Group</t>
  </si>
  <si>
    <t>https://hebert.org/</t>
  </si>
  <si>
    <t>Australia</t>
  </si>
  <si>
    <t>Open-architected well-modulated capacity</t>
  </si>
  <si>
    <t>Logistics / Procurement</t>
  </si>
  <si>
    <t>ccBcC32adcbc530</t>
  </si>
  <si>
    <t>Sloan, Mays and Whitehead</t>
  </si>
  <si>
    <t>http://lawson.com/</t>
  </si>
  <si>
    <t>Chad</t>
  </si>
  <si>
    <t>Face-to-face high-level conglomeration</t>
  </si>
  <si>
    <t>Civil Engineering</t>
  </si>
  <si>
    <t>f5afd686b3d05F5</t>
  </si>
  <si>
    <t>Durham, Allen and Barnes</t>
  </si>
  <si>
    <t>http://chan-stafford.org/</t>
  </si>
  <si>
    <t>Zimbabwe</t>
  </si>
  <si>
    <t>Synergistic web-enabled framework</t>
  </si>
  <si>
    <t>Mechanical or Industrial Engineering</t>
  </si>
  <si>
    <t>38C6cfC5074Fa5e</t>
  </si>
  <si>
    <t>Fritz-Franklin</t>
  </si>
  <si>
    <t>http://www.lambert.com/</t>
  </si>
  <si>
    <t>Nepal</t>
  </si>
  <si>
    <t>Automated 4thgeneration website</t>
  </si>
  <si>
    <t>Hospitality</t>
  </si>
  <si>
    <t>5Cd7efccCcba38f</t>
  </si>
  <si>
    <t>Burch-Ewing</t>
  </si>
  <si>
    <t>http://cline.net/</t>
  </si>
  <si>
    <t>Taiwan</t>
  </si>
  <si>
    <t>User-centric 4thgeneration system engine</t>
  </si>
  <si>
    <t>Venture Capital / VC</t>
  </si>
  <si>
    <t>9E6Acb51e3F9d6F</t>
  </si>
  <si>
    <t>Glass, Barrera and Turner</t>
  </si>
  <si>
    <t>https://dunlap.com/</t>
  </si>
  <si>
    <t>Kyrgyz Republic</t>
  </si>
  <si>
    <t>Multi-channeled 3rdgeneration open system</t>
  </si>
  <si>
    <t>Utilities</t>
  </si>
  <si>
    <t>4D4d7E18321eaeC</t>
  </si>
  <si>
    <t>Pineda-Cox</t>
  </si>
  <si>
    <t>http://aguilar.org/</t>
  </si>
  <si>
    <t>Bolivia</t>
  </si>
  <si>
    <t>Fundamental asynchronous capability</t>
  </si>
  <si>
    <t>Human Resources / HR</t>
  </si>
  <si>
    <t>485f5d06B938F2b</t>
  </si>
  <si>
    <t>Baker, Mccann and Macdonald</t>
  </si>
  <si>
    <t>http://www.anderson-barker.com/</t>
  </si>
  <si>
    <t>Kenya</t>
  </si>
  <si>
    <t>Cross-group user-facing focus group</t>
  </si>
  <si>
    <t>Legislative Office</t>
  </si>
  <si>
    <t>19E3a5Bf6dBDc4F</t>
  </si>
  <si>
    <t>Cuevas-Moss</t>
  </si>
  <si>
    <t>https://dodson-castaneda.net/</t>
  </si>
  <si>
    <t>Guatemala</t>
  </si>
  <si>
    <t>Extended human-resource intranet</t>
  </si>
  <si>
    <t>Music</t>
  </si>
  <si>
    <t>6883A965c7b68F7</t>
  </si>
  <si>
    <t>Hahn PLC</t>
  </si>
  <si>
    <t>http://newman.com/</t>
  </si>
  <si>
    <t>Belarus</t>
  </si>
  <si>
    <t>Organic logistical leverage</t>
  </si>
  <si>
    <t>Electrical / Electronic Manufacturing</t>
  </si>
  <si>
    <t>AC5B7AA74Aa4A2E</t>
  </si>
  <si>
    <t>Valentine, Ferguson and Kramer</t>
  </si>
  <si>
    <t>http://stuart.net/</t>
  </si>
  <si>
    <t>Jersey</t>
  </si>
  <si>
    <t>Centralized secondary time-frame</t>
  </si>
  <si>
    <t>Non - Profit / Volunteering</t>
  </si>
  <si>
    <t>decab0D5027CA6a</t>
  </si>
  <si>
    <t>Arroyo Inc</t>
  </si>
  <si>
    <t>https://www.turner.com/</t>
  </si>
  <si>
    <t>Grenada</t>
  </si>
  <si>
    <t>Managed demand-driven website</t>
  </si>
  <si>
    <t>Writing / Editing</t>
  </si>
  <si>
    <t>dF084FbBb613eea</t>
  </si>
  <si>
    <t>Walls LLC</t>
  </si>
  <si>
    <t>http://www.reese-vasquez.biz/</t>
  </si>
  <si>
    <t>Cape Verde</t>
  </si>
  <si>
    <t>Self-enabling fresh-thinking installation</t>
  </si>
  <si>
    <t>A2D89Ab9bCcAd4e</t>
  </si>
  <si>
    <t>Mitchell, Warren and Schneider</t>
  </si>
  <si>
    <t>https://fox.biz/</t>
  </si>
  <si>
    <t>Trinidad and Tobago</t>
  </si>
  <si>
    <t>Enhanced intangible time-frame</t>
  </si>
  <si>
    <t>Capital Markets / Hedge Fund / Private Equity</t>
  </si>
  <si>
    <t>77aDc905434a49f</t>
  </si>
  <si>
    <t>Prince PLC</t>
  </si>
  <si>
    <t>https://www.watts.com/</t>
  </si>
  <si>
    <t>Profit-focused coherent installation</t>
  </si>
  <si>
    <t>Individual / Family Services</t>
  </si>
  <si>
    <t>235fdEFE2cfDa5F</t>
  </si>
  <si>
    <t>Brock-Blackwell</t>
  </si>
  <si>
    <t>http://www.small.com/</t>
  </si>
  <si>
    <t>Benin</t>
  </si>
  <si>
    <t>Secured foreground emulation</t>
  </si>
  <si>
    <t>Online Publishing</t>
  </si>
  <si>
    <t>1eD64cFe986BBbE</t>
  </si>
  <si>
    <t>Walton-Barnett</t>
  </si>
  <si>
    <t>https://ashley-schaefer.com/</t>
  </si>
  <si>
    <t>Western Sahara</t>
  </si>
  <si>
    <t>Right-sized clear-thinking flexibility</t>
  </si>
  <si>
    <t>CbBbFcdd0eaE2cF</t>
  </si>
  <si>
    <t>Bartlett-Arroyo</t>
  </si>
  <si>
    <t>https://cruz.com/</t>
  </si>
  <si>
    <t>Northern Mariana Islands</t>
  </si>
  <si>
    <t>Realigned didactic function</t>
  </si>
  <si>
    <t>Civic / Social Organization</t>
  </si>
  <si>
    <t>49aECbDaE6aBD53</t>
  </si>
  <si>
    <t>Wallace, Madden and Morris</t>
  </si>
  <si>
    <t>http://www.blevins-fernandez.biz/</t>
  </si>
  <si>
    <t>Germany</t>
  </si>
  <si>
    <t>Persistent real-time customer loyalty</t>
  </si>
  <si>
    <t>7b3fe6e7E72bFa4</t>
  </si>
  <si>
    <t>Berg-Sparks</t>
  </si>
  <si>
    <t>https://cisneros-love.com/</t>
  </si>
  <si>
    <t>Canada</t>
  </si>
  <si>
    <t>Stand-alone static implementation</t>
  </si>
  <si>
    <t>Arts / Crafts</t>
  </si>
  <si>
    <t>c6DedA82A8aef7E</t>
  </si>
  <si>
    <t>Gonzales Ltd</t>
  </si>
  <si>
    <t>http://bird.com/</t>
  </si>
  <si>
    <t>Tonga</t>
  </si>
  <si>
    <t>Managed human-resource policy</t>
  </si>
  <si>
    <t>Consumer Goods</t>
  </si>
  <si>
    <t>7D9FBF85cdC3871</t>
  </si>
  <si>
    <t>Lawson and Sons</t>
  </si>
  <si>
    <t>https://www.wong.com/</t>
  </si>
  <si>
    <t>French Southern Territories</t>
  </si>
  <si>
    <t>Compatible analyzing intranet</t>
  </si>
  <si>
    <t>7dd18Fb7cB07b65</t>
  </si>
  <si>
    <t>Mcguire, Mcconnell and Olsen</t>
  </si>
  <si>
    <t>https://melton-briggs.com/</t>
  </si>
  <si>
    <t>Profound client-server frame</t>
  </si>
  <si>
    <t>Printing</t>
  </si>
  <si>
    <t>EF5B55FadccB8Fe</t>
  </si>
  <si>
    <t>Charles-Phillips</t>
  </si>
  <si>
    <t>https://bowman.com/</t>
  </si>
  <si>
    <t>Cote d'Ivoire</t>
  </si>
  <si>
    <t>Monitored client-server implementation</t>
  </si>
  <si>
    <t>Mental Health Care</t>
  </si>
  <si>
    <t>f8D4B99e11fAF5D</t>
  </si>
  <si>
    <t>Odom Ltd</t>
  </si>
  <si>
    <t>https://www.humphrey-hess.com/</t>
  </si>
  <si>
    <t>Advanced static process improvement</t>
  </si>
  <si>
    <t>Management Consulting</t>
  </si>
  <si>
    <t>e24D21BFd3bF1E5</t>
  </si>
  <si>
    <t>Richard PLC</t>
  </si>
  <si>
    <t>https://holden-coleman.net/</t>
  </si>
  <si>
    <t>Mayotte</t>
  </si>
  <si>
    <t>Object-based optimizing model</t>
  </si>
  <si>
    <t>Broadcast Media</t>
  </si>
  <si>
    <t>B9BdfEB6D3Ca44E</t>
  </si>
  <si>
    <t>Sampson Ltd</t>
  </si>
  <si>
    <t>https://blevins.com/</t>
  </si>
  <si>
    <t>Cayman Islands</t>
  </si>
  <si>
    <t>Intuitive local adapter</t>
  </si>
  <si>
    <t>Farming</t>
  </si>
  <si>
    <t>2a74D6f3D3B268e</t>
  </si>
  <si>
    <t>Cherry, Le and Callahan</t>
  </si>
  <si>
    <t>https://waller-delacruz.biz/</t>
  </si>
  <si>
    <t>Nigeria</t>
  </si>
  <si>
    <t>Universal human-resource collaboration</t>
  </si>
  <si>
    <t>Entertainment / Movie Production</t>
  </si>
  <si>
    <t>Bf3F3f62c8aBC33</t>
  </si>
  <si>
    <t>Cherry PLC</t>
  </si>
  <si>
    <t>https://www.avila.info/</t>
  </si>
  <si>
    <t>Marshall Islands</t>
  </si>
  <si>
    <t>Persistent tertiary website</t>
  </si>
  <si>
    <t>aeBe26B80a7a23c</t>
  </si>
  <si>
    <t>Melton-Nichols</t>
  </si>
  <si>
    <t>https://kennedy.com/</t>
  </si>
  <si>
    <t>Palau</t>
  </si>
  <si>
    <t>User-friendly clear-thinking productivity</t>
  </si>
  <si>
    <t>aAeb29ad43886C6</t>
  </si>
  <si>
    <t>Potter-Walsh</t>
  </si>
  <si>
    <t>http://thomas-french.org/</t>
  </si>
  <si>
    <t>Turkey</t>
  </si>
  <si>
    <t>Optional non-volatile open system</t>
  </si>
  <si>
    <t>bD1bc6bB6d1FeD3</t>
  </si>
  <si>
    <t>Freeman-Chen</t>
  </si>
  <si>
    <t>https://mathis.com/</t>
  </si>
  <si>
    <t>Timor-Leste</t>
  </si>
  <si>
    <t>Phased next generation adapter</t>
  </si>
  <si>
    <t>International Trade / Development</t>
  </si>
  <si>
    <t>EB9f456e8b7022a</t>
  </si>
  <si>
    <t>Soto Group</t>
  </si>
  <si>
    <t>https://norris.info/</t>
  </si>
  <si>
    <t>Vietnam</t>
  </si>
  <si>
    <t>Enterprise-wide executive installation</t>
  </si>
  <si>
    <t>Business Supplies / Equipment</t>
  </si>
  <si>
    <t>Dfef38C51D8DAe3</t>
  </si>
  <si>
    <t>Poole, Cruz and Whitney</t>
  </si>
  <si>
    <t>https://reed.info/</t>
  </si>
  <si>
    <t>Reunion</t>
  </si>
  <si>
    <t>Balanced analyzing groupware</t>
  </si>
  <si>
    <t>Marketing / Advertising / Sales</t>
  </si>
  <si>
    <t>055ffEfB2Dd95B0</t>
  </si>
  <si>
    <t>Riley Ltd</t>
  </si>
  <si>
    <t>http://wiley.com/</t>
  </si>
  <si>
    <t>Brazil</t>
  </si>
  <si>
    <t>Optional exuding superstructure</t>
  </si>
  <si>
    <t>Textiles</t>
  </si>
  <si>
    <t>cBfe4dbAE1699da</t>
  </si>
  <si>
    <t>Erickson, Andrews and Bailey</t>
  </si>
  <si>
    <t>https://www.hobbs-grant.com/</t>
  </si>
  <si>
    <t>Eritrea</t>
  </si>
  <si>
    <t>Vision-oriented secondary project</t>
  </si>
  <si>
    <t>Consumer Electronics</t>
  </si>
  <si>
    <t>fdFbecbadcdCdf1</t>
  </si>
  <si>
    <t>Wilkinson, Charles and Arroyo</t>
  </si>
  <si>
    <t>http://hunter-mcfarland.com/</t>
  </si>
  <si>
    <t>United States Virgin Islands</t>
  </si>
  <si>
    <t>Assimilated 24/7 archive</t>
  </si>
  <si>
    <t>Building Materials</t>
  </si>
  <si>
    <t>5DCb8A5a5ca03c0</t>
  </si>
  <si>
    <t>Floyd Ltd</t>
  </si>
  <si>
    <t>http://www.whitney.com/</t>
  </si>
  <si>
    <t>Falkland Islands (Malvinas)</t>
  </si>
  <si>
    <t>Function-based fault-tolerant concept</t>
  </si>
  <si>
    <t>Public Relations / PR</t>
  </si>
  <si>
    <t>ce57DCbcFD6d618</t>
  </si>
  <si>
    <t>Newman-Galloway</t>
  </si>
  <si>
    <t>https://www.scott.com/</t>
  </si>
  <si>
    <t>Enhanced foreground collaboration</t>
  </si>
  <si>
    <t>Information Technology / IT</t>
  </si>
  <si>
    <t>5aaD187dc929371</t>
  </si>
  <si>
    <t>Frazier-Butler</t>
  </si>
  <si>
    <t>https://www.daugherty-farley.info/</t>
  </si>
  <si>
    <t>Persistent interactive circuit</t>
  </si>
  <si>
    <t>902D7Ac8b6d476b</t>
  </si>
  <si>
    <t>Newton Inc</t>
  </si>
  <si>
    <t>https://www.richmond-manning.info/</t>
  </si>
  <si>
    <t>Netherlands Antilles</t>
  </si>
  <si>
    <t>Fundamental stable info-mediaries</t>
  </si>
  <si>
    <t>Military Industry</t>
  </si>
  <si>
    <t>32BB9Ff4d939788</t>
  </si>
  <si>
    <t>Duffy-Levy</t>
  </si>
  <si>
    <t>https://www.potter.com/</t>
  </si>
  <si>
    <t>Guernsey</t>
  </si>
  <si>
    <t>Diverse exuding installation</t>
  </si>
  <si>
    <t>Wireless</t>
  </si>
  <si>
    <t>adcB0afbE58bAe3</t>
  </si>
  <si>
    <t>Wagner LLC</t>
  </si>
  <si>
    <t>https://decker-esparza.com/</t>
  </si>
  <si>
    <t>Uruguay</t>
  </si>
  <si>
    <t>Reactive attitude-oriented toolset</t>
  </si>
  <si>
    <t>International Affairs</t>
  </si>
  <si>
    <t>dfcA1c84AdB61Ac</t>
  </si>
  <si>
    <t>Mccall-Holmes</t>
  </si>
  <si>
    <t>http://www.dean.com/</t>
  </si>
  <si>
    <t>Object-based value-added database</t>
  </si>
  <si>
    <t>208044AC2fe52F3</t>
  </si>
  <si>
    <t>Massey LLC</t>
  </si>
  <si>
    <t>https://frazier.biz/</t>
  </si>
  <si>
    <t>Suriname</t>
  </si>
  <si>
    <t>Configurable zero administration Graphical User Interface</t>
  </si>
  <si>
    <t>Accounting</t>
  </si>
  <si>
    <t>f3C365f0c1A0623</t>
  </si>
  <si>
    <t>Hicks LLC</t>
  </si>
  <si>
    <t>http://alvarez.biz/</t>
  </si>
  <si>
    <t>Quality-focused client-server Graphical User Interface</t>
  </si>
  <si>
    <t>Computer Software / Engineering</t>
  </si>
  <si>
    <t>ec5Bdd3CBAfaB93</t>
  </si>
  <si>
    <t>Cole, Russell and Avery</t>
  </si>
  <si>
    <t>http://www.blankenship.com/</t>
  </si>
  <si>
    <t>Mongolia</t>
  </si>
  <si>
    <t>De-engineered fault-tolerant challenge</t>
  </si>
  <si>
    <t>Law Enforcement</t>
  </si>
  <si>
    <t>DDB19Be7eeB56B4</t>
  </si>
  <si>
    <t>Cummings-Rojas</t>
  </si>
  <si>
    <t>https://simon-pearson.com/</t>
  </si>
  <si>
    <t>Svalbard &amp; Jan Mayen Islands</t>
  </si>
  <si>
    <t>User-centric modular customer loyalty</t>
  </si>
  <si>
    <t>Financial Services</t>
  </si>
  <si>
    <t>dd6CA3d0bc3cAfc</t>
  </si>
  <si>
    <t>Beasley, Greene and Mahoney</t>
  </si>
  <si>
    <t>http://www.petersen-lawrence.com/</t>
  </si>
  <si>
    <t>Togo</t>
  </si>
  <si>
    <t>Extended content-based methodology</t>
  </si>
  <si>
    <t>Religious Institutions</t>
  </si>
  <si>
    <t>A0B9d56e61070e3</t>
  </si>
  <si>
    <t>Beasley, Sims and Allison</t>
  </si>
  <si>
    <t>http://burke.info/</t>
  </si>
  <si>
    <t>Latvia</t>
  </si>
  <si>
    <t>Secured zero tolerance hub</t>
  </si>
  <si>
    <t>cBa7EFe5D05Adaf</t>
  </si>
  <si>
    <t>Crawford-Rivera</t>
  </si>
  <si>
    <t>https://black-ramirez.org/</t>
  </si>
  <si>
    <t>Cuba</t>
  </si>
  <si>
    <t>Persevering exuding budgetary management</t>
  </si>
  <si>
    <t>Ea3f6D52Ec73563</t>
  </si>
  <si>
    <t>Montes-Hensley</t>
  </si>
  <si>
    <t>https://krueger.org/</t>
  </si>
  <si>
    <t>Liechtenstein</t>
  </si>
  <si>
    <t>Multi-tiered secondary productivity</t>
  </si>
  <si>
    <t>bC0CEd48A8000E0</t>
  </si>
  <si>
    <t>Velazquez-Odom</t>
  </si>
  <si>
    <t>https://stokes.com/</t>
  </si>
  <si>
    <t>Djibouti</t>
  </si>
  <si>
    <t>Streamlined 6thgeneration function</t>
  </si>
  <si>
    <t>Alternative Dispute Resolution</t>
  </si>
  <si>
    <t>c89b9b59BC4baa1</t>
  </si>
  <si>
    <t>Eaton-Morales</t>
  </si>
  <si>
    <t>https://www.reeves-graham.com/</t>
  </si>
  <si>
    <t>Micronesia</t>
  </si>
  <si>
    <t>Customer-focused explicit frame</t>
  </si>
  <si>
    <t>FEC51bce8421a7b</t>
  </si>
  <si>
    <t>Roberson, Pennington and Palmer</t>
  </si>
  <si>
    <t>http://www.keith-fisher.com/</t>
  </si>
  <si>
    <t>Cameroon</t>
  </si>
  <si>
    <t>Adaptive bi-directional hierarchy</t>
  </si>
  <si>
    <t>Telecommunications</t>
  </si>
  <si>
    <t>e0E8e27eAc9CAd5</t>
  </si>
  <si>
    <t>George, Russo and Guerra</t>
  </si>
  <si>
    <t>https://drake.com/</t>
  </si>
  <si>
    <t>Centralized non-volatile capability</t>
  </si>
  <si>
    <t>B97a6CF9bf5983C</t>
  </si>
  <si>
    <t>Davila Inc</t>
  </si>
  <si>
    <t>https://mcconnell.info/</t>
  </si>
  <si>
    <t>Cocos (Keeling) Islands</t>
  </si>
  <si>
    <t>Profit-focused dedicated frame</t>
  </si>
  <si>
    <t>a0a6f9b3DbcBEb5</t>
  </si>
  <si>
    <t>Mays-Preston</t>
  </si>
  <si>
    <t>http://www.browning-key.com/</t>
  </si>
  <si>
    <t>Mali</t>
  </si>
  <si>
    <t>User-centric heuristic focus group</t>
  </si>
  <si>
    <t>8cC1bDa330a5871</t>
  </si>
  <si>
    <t>Pineda-Morton</t>
  </si>
  <si>
    <t>https://www.carr.com/</t>
  </si>
  <si>
    <t>Grass-roots methodical info-mediaries</t>
  </si>
  <si>
    <t>ED889CB2FE9cbd3</t>
  </si>
  <si>
    <t>Huang and Sons</t>
  </si>
  <si>
    <t>https://www.bolton.com/</t>
  </si>
  <si>
    <t>Re-contextualized dynamic hierarchy</t>
  </si>
  <si>
    <t>Semiconductors</t>
  </si>
  <si>
    <t>F4Dc1417BC6cb8f</t>
  </si>
  <si>
    <t>Gilbert-Simon</t>
  </si>
  <si>
    <t>https://www.bradford.biz/</t>
  </si>
  <si>
    <t>Burundi</t>
  </si>
  <si>
    <t>Grass-roots radical parallelism</t>
  </si>
  <si>
    <t>Newspapers / Journalism</t>
  </si>
  <si>
    <t>7ABc3c7ecA03B34</t>
  </si>
  <si>
    <t>Sampson-Griffith</t>
  </si>
  <si>
    <t>http://hendricks.org/</t>
  </si>
  <si>
    <t>Multi-layered composite paradigm</t>
  </si>
  <si>
    <t>4e0719FBE38e0aB</t>
  </si>
  <si>
    <t>Miles-Dominguez</t>
  </si>
  <si>
    <t>http://www.turner.com/</t>
  </si>
  <si>
    <t>Gibraltar</t>
  </si>
  <si>
    <t>Organized empowering forecast</t>
  </si>
  <si>
    <t>dEbDAAeDfaed00A</t>
  </si>
  <si>
    <t>Rowe and Sons</t>
  </si>
  <si>
    <t>https://www.simpson.org/</t>
  </si>
  <si>
    <t>El Salvador</t>
  </si>
  <si>
    <t>Balanced multimedia knowledgebase</t>
  </si>
  <si>
    <t>61BDeCfeFD0cEF5</t>
  </si>
  <si>
    <t>Valenzuela, Holmes and Rowland</t>
  </si>
  <si>
    <t>https://www.dorsey.net/</t>
  </si>
  <si>
    <t>Persistent tertiary focus group</t>
  </si>
  <si>
    <t>4e91eD25f486110</t>
  </si>
  <si>
    <t>Best, Wade and Shepard</t>
  </si>
  <si>
    <t>https://zimmerman.com/</t>
  </si>
  <si>
    <t>Innovative background definition</t>
  </si>
  <si>
    <t>Gambling / Casinos</t>
  </si>
  <si>
    <t>0a0bfFbBbB8eC7c</t>
  </si>
  <si>
    <t>Holmes Group</t>
  </si>
  <si>
    <t>https://mcdowell.org/</t>
  </si>
  <si>
    <t>Ethiopia</t>
  </si>
  <si>
    <t>Right-sized zero tolerance focus group</t>
  </si>
  <si>
    <t>Photography</t>
  </si>
  <si>
    <t>BA6Cd9Dae2Efd62</t>
  </si>
  <si>
    <t>Good Ltd</t>
  </si>
  <si>
    <t>http://duffy.com/</t>
  </si>
  <si>
    <t>Anguilla</t>
  </si>
  <si>
    <t>Reverse-engineered composite moratorium</t>
  </si>
  <si>
    <t>Consumer Services</t>
  </si>
  <si>
    <t>E7df80C60Abd7f9</t>
  </si>
  <si>
    <t>Clements-Espinoza</t>
  </si>
  <si>
    <t>http://www.flowers.net/</t>
  </si>
  <si>
    <t>Progressive modular hub</t>
  </si>
  <si>
    <t>AFc285dbE2fEd24</t>
  </si>
  <si>
    <t>Mendez Inc</t>
  </si>
  <si>
    <t>https://www.burke.net/</t>
  </si>
  <si>
    <t>User-friendly exuding migration</t>
  </si>
  <si>
    <t>Education Management</t>
  </si>
  <si>
    <t>e9eB5A60Cef8354</t>
  </si>
  <si>
    <t>Watkins-Kaiser</t>
  </si>
  <si>
    <t>http://www.herring.com/</t>
  </si>
  <si>
    <t>Synergistic background access</t>
  </si>
  <si>
    <t>Row Labels</t>
  </si>
  <si>
    <t>Grand Total</t>
  </si>
  <si>
    <t>Column Labels</t>
  </si>
  <si>
    <t>Sum of Number of employees</t>
  </si>
  <si>
    <t xml:space="preserve"> </t>
  </si>
  <si>
    <t>Count of Organization Id</t>
  </si>
  <si>
    <t>Organisation Id</t>
  </si>
  <si>
    <t>No_Of_Emp</t>
  </si>
  <si>
    <t>Organisation Size</t>
  </si>
  <si>
    <t>Large</t>
  </si>
  <si>
    <t>Medium</t>
  </si>
  <si>
    <t>Small</t>
  </si>
  <si>
    <t>organizations-clean'!A1</t>
  </si>
  <si>
    <t>Employee_per_industry!A1</t>
  </si>
  <si>
    <t>VLOOKUP!A1</t>
  </si>
  <si>
    <t>no_of_org_per_indusrt!A1</t>
  </si>
  <si>
    <t>Organisation_size!A1</t>
  </si>
  <si>
    <t>No_of_organisation_by_country!A1</t>
  </si>
  <si>
    <t>1. Data Source https://www.datablist.com/learn/csv/download-sample-csv-files.</t>
  </si>
  <si>
    <t>2. Saved the dataset in .xlsx format.</t>
  </si>
  <si>
    <t>3. Cleaned and saved a copy.</t>
  </si>
  <si>
    <r>
      <t>4</t>
    </r>
    <r>
      <rPr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Calibri"/>
        <family val="2"/>
        <scheme val="minor"/>
      </rPr>
      <t>The cleaned dataset</t>
    </r>
  </si>
  <si>
    <t>6.Using Vlookup to extract orgabisation's  Name Description and  website.</t>
  </si>
  <si>
    <t>7.The number of organizations per industry and the  country of the Industry.</t>
  </si>
  <si>
    <r>
      <t xml:space="preserve">8. Organisation size analysis. </t>
    </r>
    <r>
      <rPr>
        <u/>
        <sz val="11"/>
        <color rgb="FF000000"/>
        <rFont val="Calibri"/>
        <family val="2"/>
        <scheme val="minor"/>
      </rPr>
      <t/>
    </r>
  </si>
  <si>
    <t>9. Number of organisation .</t>
  </si>
  <si>
    <t>Dashboard!A1</t>
  </si>
  <si>
    <r>
      <t xml:space="preserve">5.. Employee Size Per Industry  analysis </t>
    </r>
    <r>
      <rPr>
        <u/>
        <sz val="11"/>
        <color rgb="FF000000"/>
        <rFont val="Calibri"/>
        <family val="2"/>
        <scheme val="minor"/>
      </rPr>
      <t/>
    </r>
  </si>
  <si>
    <t>4. Dashboard</t>
  </si>
  <si>
    <t>(Multiple Items)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</si>
</sst>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4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11" fontId="0" fillId="0" borderId="10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19" fillId="0" borderId="0" xfId="42" applyAlignment="1" applyProtection="1"/>
    <xf numFmtId="0" fontId="0" fillId="0" borderId="0" xfId="0" applyBorder="1"/>
    <xf numFmtId="0" fontId="21" fillId="0" borderId="0" xfId="0" applyFont="1" applyBorder="1"/>
    <xf numFmtId="0" fontId="20" fillId="0" borderId="0" xfId="42" quotePrefix="1" applyFont="1" applyBorder="1" applyAlignment="1" applyProtection="1"/>
    <xf numFmtId="0" fontId="20" fillId="0" borderId="0" xfId="42" applyFont="1" applyBorder="1" applyAlignment="1" applyProtection="1"/>
    <xf numFmtId="0" fontId="22" fillId="0" borderId="0" xfId="0" applyFont="1" applyBorder="1" applyAlignment="1">
      <alignment vertical="top"/>
    </xf>
    <xf numFmtId="0" fontId="2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9" fillId="0" borderId="0" xfId="42" applyBorder="1" applyAlignment="1" applyProtection="1">
      <alignment horizontal="center" vertical="top"/>
    </xf>
    <xf numFmtId="0" fontId="22" fillId="0" borderId="0" xfId="0" applyFont="1" applyBorder="1" applyAlignment="1">
      <alignment horizontal="left" vertical="top"/>
    </xf>
    <xf numFmtId="0" fontId="19" fillId="0" borderId="0" xfId="42" quotePrefix="1" applyBorder="1" applyAlignment="1" applyProtection="1">
      <alignment horizontal="center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 patternType="solid">
          <fgColor indexed="64"/>
          <bgColor theme="6"/>
        </patternFill>
      </fill>
      <alignment horizontal="center" vertical="center" textRotation="0" wrapText="0" indent="0" relativeIndent="0" justifyLastLine="0" shrinkToFit="0" mergeCell="0" readingOrder="0"/>
    </dxf>
    <dxf>
      <fill>
        <patternFill patternType="solid">
          <fgColor indexed="64"/>
          <bgColor theme="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pivotSource>
    <c:name>[organizations-clean1.xlsx]no_of_org_per_indusrt!PivotTable3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Industry name and Number and Country of Organisation </a:t>
            </a:r>
          </a:p>
        </c:rich>
      </c:tx>
      <c:layout>
        <c:manualLayout>
          <c:xMode val="edge"/>
          <c:yMode val="edge"/>
          <c:x val="0.14113940510635439"/>
          <c:y val="0"/>
        </c:manualLayout>
      </c:layout>
    </c:title>
    <c:pivotFmts>
      <c:pivotFmt>
        <c:idx val="0"/>
      </c:pivotFmt>
      <c:pivotFmt>
        <c:idx val="1"/>
      </c:pivotFmt>
      <c:pivotFmt>
        <c:idx val="2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no_of_org_per_indusrt!$B$8:$B$9</c:f>
              <c:strCache>
                <c:ptCount val="1"/>
                <c:pt idx="0">
                  <c:v>Broadcast Media</c:v>
                </c:pt>
              </c:strCache>
            </c:strRef>
          </c:tx>
          <c:cat>
            <c:strRef>
              <c:f>no_of_org_per_indusrt!$A$10:$A$20</c:f>
              <c:strCache>
                <c:ptCount val="10"/>
                <c:pt idx="0">
                  <c:v>Chad</c:v>
                </c:pt>
                <c:pt idx="1">
                  <c:v>Falkland Islands (Malvinas)</c:v>
                </c:pt>
                <c:pt idx="2">
                  <c:v>Gibraltar</c:v>
                </c:pt>
                <c:pt idx="3">
                  <c:v>Mayotte</c:v>
                </c:pt>
                <c:pt idx="4">
                  <c:v>Micronesia</c:v>
                </c:pt>
                <c:pt idx="5">
                  <c:v>Northern Mariana Islands</c:v>
                </c:pt>
                <c:pt idx="6">
                  <c:v>Pakistan</c:v>
                </c:pt>
                <c:pt idx="7">
                  <c:v>Trinidad and Tobago</c:v>
                </c:pt>
                <c:pt idx="8">
                  <c:v>United States Virgin Islands</c:v>
                </c:pt>
                <c:pt idx="9">
                  <c:v>Vietnam</c:v>
                </c:pt>
              </c:strCache>
            </c:strRef>
          </c:cat>
          <c:val>
            <c:numRef>
              <c:f>no_of_org_per_indusrt!$B$10:$B$20</c:f>
              <c:numCache>
                <c:formatCode>General</c:formatCode>
                <c:ptCount val="10"/>
                <c:pt idx="1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no_of_org_per_indusrt!$C$8:$C$9</c:f>
              <c:strCache>
                <c:ptCount val="1"/>
                <c:pt idx="0">
                  <c:v>Building Materials</c:v>
                </c:pt>
              </c:strCache>
            </c:strRef>
          </c:tx>
          <c:cat>
            <c:strRef>
              <c:f>no_of_org_per_indusrt!$A$10:$A$20</c:f>
              <c:strCache>
                <c:ptCount val="10"/>
                <c:pt idx="0">
                  <c:v>Chad</c:v>
                </c:pt>
                <c:pt idx="1">
                  <c:v>Falkland Islands (Malvinas)</c:v>
                </c:pt>
                <c:pt idx="2">
                  <c:v>Gibraltar</c:v>
                </c:pt>
                <c:pt idx="3">
                  <c:v>Mayotte</c:v>
                </c:pt>
                <c:pt idx="4">
                  <c:v>Micronesia</c:v>
                </c:pt>
                <c:pt idx="5">
                  <c:v>Northern Mariana Islands</c:v>
                </c:pt>
                <c:pt idx="6">
                  <c:v>Pakistan</c:v>
                </c:pt>
                <c:pt idx="7">
                  <c:v>Trinidad and Tobago</c:v>
                </c:pt>
                <c:pt idx="8">
                  <c:v>United States Virgin Islands</c:v>
                </c:pt>
                <c:pt idx="9">
                  <c:v>Vietnam</c:v>
                </c:pt>
              </c:strCache>
            </c:strRef>
          </c:cat>
          <c:val>
            <c:numRef>
              <c:f>no_of_org_per_indusrt!$C$10:$C$20</c:f>
              <c:numCache>
                <c:formatCode>General</c:formatCode>
                <c:ptCount val="10"/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no_of_org_per_indusrt!$D$8:$D$9</c:f>
              <c:strCache>
                <c:ptCount val="1"/>
                <c:pt idx="0">
                  <c:v>Business Supplies / Equipment</c:v>
                </c:pt>
              </c:strCache>
            </c:strRef>
          </c:tx>
          <c:cat>
            <c:strRef>
              <c:f>no_of_org_per_indusrt!$A$10:$A$20</c:f>
              <c:strCache>
                <c:ptCount val="10"/>
                <c:pt idx="0">
                  <c:v>Chad</c:v>
                </c:pt>
                <c:pt idx="1">
                  <c:v>Falkland Islands (Malvinas)</c:v>
                </c:pt>
                <c:pt idx="2">
                  <c:v>Gibraltar</c:v>
                </c:pt>
                <c:pt idx="3">
                  <c:v>Mayotte</c:v>
                </c:pt>
                <c:pt idx="4">
                  <c:v>Micronesia</c:v>
                </c:pt>
                <c:pt idx="5">
                  <c:v>Northern Mariana Islands</c:v>
                </c:pt>
                <c:pt idx="6">
                  <c:v>Pakistan</c:v>
                </c:pt>
                <c:pt idx="7">
                  <c:v>Trinidad and Tobago</c:v>
                </c:pt>
                <c:pt idx="8">
                  <c:v>United States Virgin Islands</c:v>
                </c:pt>
                <c:pt idx="9">
                  <c:v>Vietnam</c:v>
                </c:pt>
              </c:strCache>
            </c:strRef>
          </c:cat>
          <c:val>
            <c:numRef>
              <c:f>no_of_org_per_indusrt!$D$10:$D$20</c:f>
              <c:numCache>
                <c:formatCode>General</c:formatCode>
                <c:ptCount val="10"/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no_of_org_per_indusrt!$E$8:$E$9</c:f>
              <c:strCache>
                <c:ptCount val="1"/>
                <c:pt idx="0">
                  <c:v>Capital Markets / Hedge Fund / Private Equity</c:v>
                </c:pt>
              </c:strCache>
            </c:strRef>
          </c:tx>
          <c:cat>
            <c:strRef>
              <c:f>no_of_org_per_indusrt!$A$10:$A$20</c:f>
              <c:strCache>
                <c:ptCount val="10"/>
                <c:pt idx="0">
                  <c:v>Chad</c:v>
                </c:pt>
                <c:pt idx="1">
                  <c:v>Falkland Islands (Malvinas)</c:v>
                </c:pt>
                <c:pt idx="2">
                  <c:v>Gibraltar</c:v>
                </c:pt>
                <c:pt idx="3">
                  <c:v>Mayotte</c:v>
                </c:pt>
                <c:pt idx="4">
                  <c:v>Micronesia</c:v>
                </c:pt>
                <c:pt idx="5">
                  <c:v>Northern Mariana Islands</c:v>
                </c:pt>
                <c:pt idx="6">
                  <c:v>Pakistan</c:v>
                </c:pt>
                <c:pt idx="7">
                  <c:v>Trinidad and Tobago</c:v>
                </c:pt>
                <c:pt idx="8">
                  <c:v>United States Virgin Islands</c:v>
                </c:pt>
                <c:pt idx="9">
                  <c:v>Vietnam</c:v>
                </c:pt>
              </c:strCache>
            </c:strRef>
          </c:cat>
          <c:val>
            <c:numRef>
              <c:f>no_of_org_per_indusrt!$E$10:$E$20</c:f>
              <c:numCache>
                <c:formatCode>General</c:formatCode>
                <c:ptCount val="10"/>
                <c:pt idx="4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no_of_org_per_indusrt!$F$8:$F$9</c:f>
              <c:strCache>
                <c:ptCount val="1"/>
                <c:pt idx="0">
                  <c:v>Civic / Social Organization</c:v>
                </c:pt>
              </c:strCache>
            </c:strRef>
          </c:tx>
          <c:cat>
            <c:strRef>
              <c:f>no_of_org_per_indusrt!$A$10:$A$20</c:f>
              <c:strCache>
                <c:ptCount val="10"/>
                <c:pt idx="0">
                  <c:v>Chad</c:v>
                </c:pt>
                <c:pt idx="1">
                  <c:v>Falkland Islands (Malvinas)</c:v>
                </c:pt>
                <c:pt idx="2">
                  <c:v>Gibraltar</c:v>
                </c:pt>
                <c:pt idx="3">
                  <c:v>Mayotte</c:v>
                </c:pt>
                <c:pt idx="4">
                  <c:v>Micronesia</c:v>
                </c:pt>
                <c:pt idx="5">
                  <c:v>Northern Mariana Islands</c:v>
                </c:pt>
                <c:pt idx="6">
                  <c:v>Pakistan</c:v>
                </c:pt>
                <c:pt idx="7">
                  <c:v>Trinidad and Tobago</c:v>
                </c:pt>
                <c:pt idx="8">
                  <c:v>United States Virgin Islands</c:v>
                </c:pt>
                <c:pt idx="9">
                  <c:v>Vietnam</c:v>
                </c:pt>
              </c:strCache>
            </c:strRef>
          </c:cat>
          <c:val>
            <c:numRef>
              <c:f>no_of_org_per_indusrt!$F$10:$F$20</c:f>
              <c:numCache>
                <c:formatCode>General</c:formatCode>
                <c:ptCount val="10"/>
                <c:pt idx="2">
                  <c:v>1</c:v>
                </c:pt>
                <c:pt idx="5">
                  <c:v>1</c:v>
                </c:pt>
              </c:numCache>
            </c:numRef>
          </c:val>
        </c:ser>
        <c:ser>
          <c:idx val="5"/>
          <c:order val="5"/>
          <c:tx>
            <c:strRef>
              <c:f>no_of_org_per_indusrt!$G$8:$G$9</c:f>
              <c:strCache>
                <c:ptCount val="1"/>
                <c:pt idx="0">
                  <c:v>Civil Engineering</c:v>
                </c:pt>
              </c:strCache>
            </c:strRef>
          </c:tx>
          <c:cat>
            <c:strRef>
              <c:f>no_of_org_per_indusrt!$A$10:$A$20</c:f>
              <c:strCache>
                <c:ptCount val="10"/>
                <c:pt idx="0">
                  <c:v>Chad</c:v>
                </c:pt>
                <c:pt idx="1">
                  <c:v>Falkland Islands (Malvinas)</c:v>
                </c:pt>
                <c:pt idx="2">
                  <c:v>Gibraltar</c:v>
                </c:pt>
                <c:pt idx="3">
                  <c:v>Mayotte</c:v>
                </c:pt>
                <c:pt idx="4">
                  <c:v>Micronesia</c:v>
                </c:pt>
                <c:pt idx="5">
                  <c:v>Northern Mariana Islands</c:v>
                </c:pt>
                <c:pt idx="6">
                  <c:v>Pakistan</c:v>
                </c:pt>
                <c:pt idx="7">
                  <c:v>Trinidad and Tobago</c:v>
                </c:pt>
                <c:pt idx="8">
                  <c:v>United States Virgin Islands</c:v>
                </c:pt>
                <c:pt idx="9">
                  <c:v>Vietnam</c:v>
                </c:pt>
              </c:strCache>
            </c:strRef>
          </c:cat>
          <c:val>
            <c:numRef>
              <c:f>no_of_org_per_indusrt!$G$10:$G$20</c:f>
              <c:numCache>
                <c:formatCode>General</c:formatCode>
                <c:ptCount val="10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no_of_org_per_indusrt!$H$8:$H$9</c:f>
              <c:strCache>
                <c:ptCount val="1"/>
                <c:pt idx="0">
                  <c:v>Computer Software / Engineering</c:v>
                </c:pt>
              </c:strCache>
            </c:strRef>
          </c:tx>
          <c:cat>
            <c:strRef>
              <c:f>no_of_org_per_indusrt!$A$10:$A$20</c:f>
              <c:strCache>
                <c:ptCount val="10"/>
                <c:pt idx="0">
                  <c:v>Chad</c:v>
                </c:pt>
                <c:pt idx="1">
                  <c:v>Falkland Islands (Malvinas)</c:v>
                </c:pt>
                <c:pt idx="2">
                  <c:v>Gibraltar</c:v>
                </c:pt>
                <c:pt idx="3">
                  <c:v>Mayotte</c:v>
                </c:pt>
                <c:pt idx="4">
                  <c:v>Micronesia</c:v>
                </c:pt>
                <c:pt idx="5">
                  <c:v>Northern Mariana Islands</c:v>
                </c:pt>
                <c:pt idx="6">
                  <c:v>Pakistan</c:v>
                </c:pt>
                <c:pt idx="7">
                  <c:v>Trinidad and Tobago</c:v>
                </c:pt>
                <c:pt idx="8">
                  <c:v>United States Virgin Islands</c:v>
                </c:pt>
                <c:pt idx="9">
                  <c:v>Vietnam</c:v>
                </c:pt>
              </c:strCache>
            </c:strRef>
          </c:cat>
          <c:val>
            <c:numRef>
              <c:f>no_of_org_per_indusrt!$H$10:$H$20</c:f>
              <c:numCache>
                <c:formatCode>General</c:formatCode>
                <c:ptCount val="10"/>
                <c:pt idx="6">
                  <c:v>1</c:v>
                </c:pt>
              </c:numCache>
            </c:numRef>
          </c:val>
        </c:ser>
        <c:axId val="119148544"/>
        <c:axId val="119150080"/>
      </c:barChart>
      <c:catAx>
        <c:axId val="119148544"/>
        <c:scaling>
          <c:orientation val="minMax"/>
        </c:scaling>
        <c:axPos val="b"/>
        <c:tickLblPos val="nextTo"/>
        <c:crossAx val="119150080"/>
        <c:crosses val="autoZero"/>
        <c:auto val="1"/>
        <c:lblAlgn val="ctr"/>
        <c:lblOffset val="100"/>
      </c:catAx>
      <c:valAx>
        <c:axId val="119150080"/>
        <c:scaling>
          <c:orientation val="minMax"/>
          <c:max val="4"/>
        </c:scaling>
        <c:axPos val="l"/>
        <c:majorGridlines/>
        <c:numFmt formatCode="General" sourceLinked="1"/>
        <c:tickLblPos val="nextTo"/>
        <c:crossAx val="119148544"/>
        <c:crosses val="autoZero"/>
        <c:crossBetween val="between"/>
        <c:majorUnit val="1"/>
        <c:minorUnit val="1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100" b="1"/>
              <a:t>Number</a:t>
            </a:r>
            <a:r>
              <a:rPr lang="en-US" sz="1100" b="1" baseline="0"/>
              <a:t> </a:t>
            </a:r>
          </a:p>
          <a:p>
            <a:pPr>
              <a:defRPr/>
            </a:pPr>
            <a:r>
              <a:rPr lang="en-US" sz="1100" b="1" baseline="0"/>
              <a:t>of </a:t>
            </a:r>
          </a:p>
          <a:p>
            <a:pPr>
              <a:defRPr/>
            </a:pPr>
            <a:r>
              <a:rPr lang="en-US" sz="1100" b="1" baseline="0"/>
              <a:t>Organisation  </a:t>
            </a:r>
          </a:p>
          <a:p>
            <a:pPr>
              <a:defRPr/>
            </a:pPr>
            <a:r>
              <a:rPr lang="en-US" sz="1100" b="1" baseline="0"/>
              <a:t>By size</a:t>
            </a:r>
          </a:p>
          <a:p>
            <a:pPr>
              <a:defRPr/>
            </a:pPr>
            <a:r>
              <a:rPr lang="en-US" sz="1100" b="1"/>
              <a:t> (Total</a:t>
            </a:r>
            <a:r>
              <a:rPr lang="en-US" sz="1100" b="1" baseline="0"/>
              <a:t> no 100)</a:t>
            </a:r>
            <a:endParaRPr lang="en-US" sz="1100" b="1"/>
          </a:p>
        </c:rich>
      </c:tx>
      <c:layout>
        <c:manualLayout>
          <c:xMode val="edge"/>
          <c:yMode val="edge"/>
          <c:x val="0.67314526473664482"/>
          <c:y val="9.2592592592592754E-2"/>
        </c:manualLayout>
      </c:layout>
      <c:overlay val="1"/>
    </c:title>
    <c:plotArea>
      <c:layout>
        <c:manualLayout>
          <c:layoutTarget val="inner"/>
          <c:xMode val="edge"/>
          <c:yMode val="edge"/>
          <c:x val="0.1204103237095363"/>
          <c:y val="0"/>
          <c:w val="0.53888888888888931"/>
          <c:h val="0.89814814814814814"/>
        </c:manualLayout>
      </c:layout>
      <c:pieChart>
        <c:varyColors val="1"/>
        <c:ser>
          <c:idx val="0"/>
          <c:order val="0"/>
          <c:dLbls>
            <c:dLblPos val="ctr"/>
            <c:showVal val="1"/>
          </c:dLbls>
          <c:cat>
            <c:strRef>
              <c:f>Organisation_size!$K$20:$M$20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Organisation_size!$K$21:$M$21</c:f>
              <c:numCache>
                <c:formatCode>General</c:formatCode>
                <c:ptCount val="3"/>
                <c:pt idx="0">
                  <c:v>48</c:v>
                </c:pt>
                <c:pt idx="1">
                  <c:v>41</c:v>
                </c:pt>
                <c:pt idx="2">
                  <c:v>11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b"/>
      <c:layout/>
      <c:spPr>
        <a:solidFill>
          <a:sysClr val="window" lastClr="FFFFFF"/>
        </a:solidFill>
      </c:sp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[organizations-clean1.xlsx]No_of_organisation_by_country!PivotTable2</c:name>
    <c:fmtId val="3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Column chart from the PivotTable to visualize Number Of   Organisation In each country distribution.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.</a:t>
            </a:r>
          </a:p>
        </c:rich>
      </c:tx>
      <c:layout>
        <c:manualLayout>
          <c:xMode val="edge"/>
          <c:yMode val="edge"/>
          <c:x val="0.12153916501695394"/>
          <c:y val="3.0976377952755905E-2"/>
        </c:manualLayout>
      </c:layout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No_of_organisation_by_country!$B$5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No_of_organisation_by_country!$A$6:$A$90</c:f>
              <c:strCache>
                <c:ptCount val="84"/>
                <c:pt idx="0">
                  <c:v>Anguilla</c:v>
                </c:pt>
                <c:pt idx="1">
                  <c:v>Australia</c:v>
                </c:pt>
                <c:pt idx="2">
                  <c:v>Bahamas</c:v>
                </c:pt>
                <c:pt idx="3">
                  <c:v>Belarus</c:v>
                </c:pt>
                <c:pt idx="4">
                  <c:v>Belgium</c:v>
                </c:pt>
                <c:pt idx="5">
                  <c:v>Benin</c:v>
                </c:pt>
                <c:pt idx="6">
                  <c:v>Bolivia</c:v>
                </c:pt>
                <c:pt idx="7">
                  <c:v>Botswana</c:v>
                </c:pt>
                <c:pt idx="8">
                  <c:v>Bouvet Island (Bouvetoya)</c:v>
                </c:pt>
                <c:pt idx="9">
                  <c:v>Brazil</c:v>
                </c:pt>
                <c:pt idx="10">
                  <c:v>Burundi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Cayman Islands</c:v>
                </c:pt>
                <c:pt idx="15">
                  <c:v>Chad</c:v>
                </c:pt>
                <c:pt idx="16">
                  <c:v>China</c:v>
                </c:pt>
                <c:pt idx="17">
                  <c:v>Christmas Island</c:v>
                </c:pt>
                <c:pt idx="18">
                  <c:v>Cocos (Keeling) Islands</c:v>
                </c:pt>
                <c:pt idx="19">
                  <c:v>Cote d'Ivoire</c:v>
                </c:pt>
                <c:pt idx="20">
                  <c:v>Cuba</c:v>
                </c:pt>
                <c:pt idx="21">
                  <c:v>Czech Republic</c:v>
                </c:pt>
                <c:pt idx="22">
                  <c:v>Denmark</c:v>
                </c:pt>
                <c:pt idx="23">
                  <c:v>Djibouti</c:v>
                </c:pt>
                <c:pt idx="24">
                  <c:v>El Salvador</c:v>
                </c:pt>
                <c:pt idx="25">
                  <c:v>Eritrea</c:v>
                </c:pt>
                <c:pt idx="26">
                  <c:v>Ethiopia</c:v>
                </c:pt>
                <c:pt idx="27">
                  <c:v>Falkland Islands (Malvinas)</c:v>
                </c:pt>
                <c:pt idx="28">
                  <c:v>Finland</c:v>
                </c:pt>
                <c:pt idx="29">
                  <c:v>French Southern Territories</c:v>
                </c:pt>
                <c:pt idx="30">
                  <c:v>Germany</c:v>
                </c:pt>
                <c:pt idx="31">
                  <c:v>Gibraltar</c:v>
                </c:pt>
                <c:pt idx="32">
                  <c:v>Grenada</c:v>
                </c:pt>
                <c:pt idx="33">
                  <c:v>Guadeloupe</c:v>
                </c:pt>
                <c:pt idx="34">
                  <c:v>Guatemala</c:v>
                </c:pt>
                <c:pt idx="35">
                  <c:v>Guernsey</c:v>
                </c:pt>
                <c:pt idx="36">
                  <c:v>Heard Island and McDonald Islands</c:v>
                </c:pt>
                <c:pt idx="37">
                  <c:v>Honduras</c:v>
                </c:pt>
                <c:pt idx="38">
                  <c:v>Hong Kong</c:v>
                </c:pt>
                <c:pt idx="39">
                  <c:v>Jersey</c:v>
                </c:pt>
                <c:pt idx="40">
                  <c:v>Kenya</c:v>
                </c:pt>
                <c:pt idx="41">
                  <c:v>Korea</c:v>
                </c:pt>
                <c:pt idx="42">
                  <c:v>Kuwait</c:v>
                </c:pt>
                <c:pt idx="43">
                  <c:v>Kyrgyz Republic</c:v>
                </c:pt>
                <c:pt idx="44">
                  <c:v>Latvia</c:v>
                </c:pt>
                <c:pt idx="45">
                  <c:v>Liberia</c:v>
                </c:pt>
                <c:pt idx="46">
                  <c:v>Liechtenstein</c:v>
                </c:pt>
                <c:pt idx="47">
                  <c:v>Luxembourg</c:v>
                </c:pt>
                <c:pt idx="48">
                  <c:v>Mali</c:v>
                </c:pt>
                <c:pt idx="49">
                  <c:v>Marshall Islands</c:v>
                </c:pt>
                <c:pt idx="50">
                  <c:v>Mauritius</c:v>
                </c:pt>
                <c:pt idx="51">
                  <c:v>Mayotte</c:v>
                </c:pt>
                <c:pt idx="52">
                  <c:v>Micronesia</c:v>
                </c:pt>
                <c:pt idx="53">
                  <c:v>Monaco</c:v>
                </c:pt>
                <c:pt idx="54">
                  <c:v>Mongolia</c:v>
                </c:pt>
                <c:pt idx="55">
                  <c:v>Nepal</c:v>
                </c:pt>
                <c:pt idx="56">
                  <c:v>Netherlands Antilles</c:v>
                </c:pt>
                <c:pt idx="57">
                  <c:v>Nigeria</c:v>
                </c:pt>
                <c:pt idx="58">
                  <c:v>Northern Mariana Islands</c:v>
                </c:pt>
                <c:pt idx="59">
                  <c:v>Pakistan</c:v>
                </c:pt>
                <c:pt idx="60">
                  <c:v>Palau</c:v>
                </c:pt>
                <c:pt idx="61">
                  <c:v>Papua New Guinea</c:v>
                </c:pt>
                <c:pt idx="62">
                  <c:v>Philippines</c:v>
                </c:pt>
                <c:pt idx="63">
                  <c:v>Reunion</c:v>
                </c:pt>
                <c:pt idx="64">
                  <c:v>Romania</c:v>
                </c:pt>
                <c:pt idx="65">
                  <c:v>South Africa</c:v>
                </c:pt>
                <c:pt idx="66">
                  <c:v>Suriname</c:v>
                </c:pt>
                <c:pt idx="67">
                  <c:v>Svalbard &amp; Jan Mayen Islands</c:v>
                </c:pt>
                <c:pt idx="68">
                  <c:v>Sweden</c:v>
                </c:pt>
                <c:pt idx="69">
                  <c:v>Taiwan</c:v>
                </c:pt>
                <c:pt idx="70">
                  <c:v>Timor-Leste</c:v>
                </c:pt>
                <c:pt idx="71">
                  <c:v>Togo</c:v>
                </c:pt>
                <c:pt idx="72">
                  <c:v>Tonga</c:v>
                </c:pt>
                <c:pt idx="73">
                  <c:v>Trinidad and Tobago</c:v>
                </c:pt>
                <c:pt idx="74">
                  <c:v>Turkey</c:v>
                </c:pt>
                <c:pt idx="75">
                  <c:v>Turkmenistan</c:v>
                </c:pt>
                <c:pt idx="76">
                  <c:v>Uganda</c:v>
                </c:pt>
                <c:pt idx="77">
                  <c:v>United Arab Emirates</c:v>
                </c:pt>
                <c:pt idx="78">
                  <c:v>United States Virgin Islands</c:v>
                </c:pt>
                <c:pt idx="79">
                  <c:v>Uruguay</c:v>
                </c:pt>
                <c:pt idx="80">
                  <c:v>Uzbekistan</c:v>
                </c:pt>
                <c:pt idx="81">
                  <c:v>Vietnam</c:v>
                </c:pt>
                <c:pt idx="82">
                  <c:v>Western Sahara</c:v>
                </c:pt>
                <c:pt idx="83">
                  <c:v>Zimbabwe</c:v>
                </c:pt>
              </c:strCache>
            </c:strRef>
          </c:cat>
          <c:val>
            <c:numRef>
              <c:f>No_of_organisation_by_country!$B$6:$B$90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</c:numCache>
            </c:numRef>
          </c:val>
        </c:ser>
        <c:dLbls>
          <c:showVal val="1"/>
        </c:dLbls>
        <c:overlap val="-25"/>
        <c:axId val="119479296"/>
        <c:axId val="119481088"/>
      </c:barChart>
      <c:catAx>
        <c:axId val="119479296"/>
        <c:scaling>
          <c:orientation val="minMax"/>
        </c:scaling>
        <c:axPos val="b"/>
        <c:majorTickMark val="none"/>
        <c:tickLblPos val="nextTo"/>
        <c:crossAx val="119481088"/>
        <c:crosses val="autoZero"/>
        <c:auto val="1"/>
        <c:lblAlgn val="ctr"/>
        <c:lblOffset val="100"/>
      </c:catAx>
      <c:valAx>
        <c:axId val="119481088"/>
        <c:scaling>
          <c:orientation val="minMax"/>
        </c:scaling>
        <c:delete val="1"/>
        <c:axPos val="l"/>
        <c:numFmt formatCode="General" sourceLinked="1"/>
        <c:tickLblPos val="nextTo"/>
        <c:crossAx val="11947929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[organizations-clean1.xlsx]Employee_per_industry!PivotTable1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 sz="1000" b="1"/>
              <a:t>Number of  employees in diffrent industry  country wise</a:t>
            </a:r>
            <a:endParaRPr lang="en-US" sz="1000"/>
          </a:p>
        </c:rich>
      </c:tx>
      <c:layout/>
      <c:overlay val="1"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1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</c:pivotFmts>
    <c:plotArea>
      <c:layout>
        <c:manualLayout>
          <c:layoutTarget val="inner"/>
          <c:xMode val="edge"/>
          <c:yMode val="edge"/>
          <c:x val="9.8766185476815482E-2"/>
          <c:y val="7.4548702245552642E-2"/>
          <c:w val="0.56099912510936134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Employee_per_industry!$B$10:$B$11</c:f>
              <c:strCache>
                <c:ptCount val="1"/>
                <c:pt idx="0">
                  <c:v>United States Virgin Islands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cat>
            <c:strRef>
              <c:f>Employee_per_industry!$A$12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Employee_per_industry!$B$12</c:f>
              <c:numCache>
                <c:formatCode>General</c:formatCode>
                <c:ptCount val="1"/>
                <c:pt idx="0">
                  <c:v>602</c:v>
                </c:pt>
              </c:numCache>
            </c:numRef>
          </c:val>
        </c:ser>
        <c:ser>
          <c:idx val="1"/>
          <c:order val="1"/>
          <c:tx>
            <c:strRef>
              <c:f>Employee_per_industry!$C$10:$C$11</c:f>
              <c:strCache>
                <c:ptCount val="1"/>
                <c:pt idx="0">
                  <c:v>Vietnam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cat>
            <c:strRef>
              <c:f>Employee_per_industry!$A$12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Employee_per_industry!$C$12</c:f>
              <c:numCache>
                <c:formatCode>General</c:formatCode>
                <c:ptCount val="1"/>
                <c:pt idx="0">
                  <c:v>9097</c:v>
                </c:pt>
              </c:numCache>
            </c:numRef>
          </c:val>
        </c:ser>
        <c:dLbls>
          <c:dLblPos val="inBase"/>
          <c:showVal val="1"/>
        </c:dLbls>
        <c:axId val="105759104"/>
        <c:axId val="105760640"/>
      </c:barChart>
      <c:catAx>
        <c:axId val="1057591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layout>
            <c:manualLayout>
              <c:xMode val="edge"/>
              <c:yMode val="edge"/>
              <c:x val="0.43046237253130243"/>
              <c:y val="0.89825869704431272"/>
            </c:manualLayout>
          </c:layout>
        </c:title>
        <c:tickLblPos val="nextTo"/>
        <c:crossAx val="105760640"/>
        <c:crosses val="autoZero"/>
        <c:auto val="1"/>
        <c:lblAlgn val="ctr"/>
        <c:lblOffset val="100"/>
      </c:catAx>
      <c:valAx>
        <c:axId val="105760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Numberof Employee</a:t>
                </a:r>
              </a:p>
            </c:rich>
          </c:tx>
          <c:layout/>
        </c:title>
        <c:numFmt formatCode="General" sourceLinked="1"/>
        <c:tickLblPos val="nextTo"/>
        <c:crossAx val="10575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[organizations-clean1.xlsx]Employee_per_industry!PivotTable1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000" b="1"/>
              <a:t>Number of  employees in diffrent industry  country wise</a:t>
            </a:r>
            <a:endParaRPr lang="en-US" sz="1000"/>
          </a:p>
        </c:rich>
      </c:tx>
      <c:layout/>
      <c:overlay val="1"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8766185476815441E-2"/>
          <c:y val="7.4548702245552642E-2"/>
          <c:w val="0.56099912510936134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Employee_per_industry!$B$10:$B$11</c:f>
              <c:strCache>
                <c:ptCount val="1"/>
                <c:pt idx="0">
                  <c:v>United States Virgin Islands</c:v>
                </c:pt>
              </c:strCache>
            </c:strRef>
          </c:tx>
          <c:dLbls>
            <c:delete val="1"/>
          </c:dLbls>
          <c:cat>
            <c:strRef>
              <c:f>Employee_per_industry!$A$12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Employee_per_industry!$B$12</c:f>
              <c:numCache>
                <c:formatCode>General</c:formatCode>
                <c:ptCount val="1"/>
                <c:pt idx="0">
                  <c:v>602</c:v>
                </c:pt>
              </c:numCache>
            </c:numRef>
          </c:val>
        </c:ser>
        <c:ser>
          <c:idx val="1"/>
          <c:order val="1"/>
          <c:tx>
            <c:strRef>
              <c:f>Employee_per_industry!$C$10:$C$11</c:f>
              <c:strCache>
                <c:ptCount val="1"/>
                <c:pt idx="0">
                  <c:v>Vietnam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Employee_per_industry!$A$12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Employee_per_industry!$C$12</c:f>
              <c:numCache>
                <c:formatCode>General</c:formatCode>
                <c:ptCount val="1"/>
                <c:pt idx="0">
                  <c:v>9097</c:v>
                </c:pt>
              </c:numCache>
            </c:numRef>
          </c:val>
        </c:ser>
        <c:dLbls>
          <c:showVal val="1"/>
        </c:dLbls>
        <c:axId val="119590912"/>
        <c:axId val="119592448"/>
      </c:barChart>
      <c:catAx>
        <c:axId val="11959091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layout/>
        </c:title>
        <c:tickLblPos val="nextTo"/>
        <c:crossAx val="119592448"/>
        <c:crosses val="autoZero"/>
        <c:auto val="1"/>
        <c:lblAlgn val="ctr"/>
        <c:lblOffset val="100"/>
      </c:catAx>
      <c:valAx>
        <c:axId val="119592448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No of Employee</a:t>
                </a:r>
              </a:p>
            </c:rich>
          </c:tx>
          <c:layout/>
        </c:title>
        <c:numFmt formatCode="General" sourceLinked="1"/>
        <c:tickLblPos val="nextTo"/>
        <c:crossAx val="119590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pivotSource>
    <c:name>[organizations-clean1.xlsx]no_of_org_per_indusrt!PivotTable3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Industry name and Number and Country of Organisation </a:t>
            </a:r>
            <a:endParaRPr lang="en-US"/>
          </a:p>
        </c:rich>
      </c:tx>
      <c:layout>
        <c:manualLayout>
          <c:xMode val="edge"/>
          <c:yMode val="edge"/>
          <c:x val="0.13532687260246315"/>
          <c:y val="2.7777777777777776E-2"/>
        </c:manualLayout>
      </c:layout>
    </c:title>
    <c:pivotFmts>
      <c:pivotFmt>
        <c:idx val="0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no_of_org_per_indusrt!$B$8:$B$9</c:f>
              <c:strCache>
                <c:ptCount val="1"/>
                <c:pt idx="0">
                  <c:v>Broadcast Media</c:v>
                </c:pt>
              </c:strCache>
            </c:strRef>
          </c:tx>
          <c:cat>
            <c:strRef>
              <c:f>no_of_org_per_indusrt!$A$10:$A$20</c:f>
              <c:strCache>
                <c:ptCount val="10"/>
                <c:pt idx="0">
                  <c:v>Chad</c:v>
                </c:pt>
                <c:pt idx="1">
                  <c:v>Falkland Islands (Malvinas)</c:v>
                </c:pt>
                <c:pt idx="2">
                  <c:v>Gibraltar</c:v>
                </c:pt>
                <c:pt idx="3">
                  <c:v>Mayotte</c:v>
                </c:pt>
                <c:pt idx="4">
                  <c:v>Micronesia</c:v>
                </c:pt>
                <c:pt idx="5">
                  <c:v>Northern Mariana Islands</c:v>
                </c:pt>
                <c:pt idx="6">
                  <c:v>Pakistan</c:v>
                </c:pt>
                <c:pt idx="7">
                  <c:v>Trinidad and Tobago</c:v>
                </c:pt>
                <c:pt idx="8">
                  <c:v>United States Virgin Islands</c:v>
                </c:pt>
                <c:pt idx="9">
                  <c:v>Vietnam</c:v>
                </c:pt>
              </c:strCache>
            </c:strRef>
          </c:cat>
          <c:val>
            <c:numRef>
              <c:f>no_of_org_per_indusrt!$B$10:$B$20</c:f>
              <c:numCache>
                <c:formatCode>General</c:formatCode>
                <c:ptCount val="10"/>
                <c:pt idx="1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no_of_org_per_indusrt!$C$8:$C$9</c:f>
              <c:strCache>
                <c:ptCount val="1"/>
                <c:pt idx="0">
                  <c:v>Building Materials</c:v>
                </c:pt>
              </c:strCache>
            </c:strRef>
          </c:tx>
          <c:cat>
            <c:strRef>
              <c:f>no_of_org_per_indusrt!$A$10:$A$20</c:f>
              <c:strCache>
                <c:ptCount val="10"/>
                <c:pt idx="0">
                  <c:v>Chad</c:v>
                </c:pt>
                <c:pt idx="1">
                  <c:v>Falkland Islands (Malvinas)</c:v>
                </c:pt>
                <c:pt idx="2">
                  <c:v>Gibraltar</c:v>
                </c:pt>
                <c:pt idx="3">
                  <c:v>Mayotte</c:v>
                </c:pt>
                <c:pt idx="4">
                  <c:v>Micronesia</c:v>
                </c:pt>
                <c:pt idx="5">
                  <c:v>Northern Mariana Islands</c:v>
                </c:pt>
                <c:pt idx="6">
                  <c:v>Pakistan</c:v>
                </c:pt>
                <c:pt idx="7">
                  <c:v>Trinidad and Tobago</c:v>
                </c:pt>
                <c:pt idx="8">
                  <c:v>United States Virgin Islands</c:v>
                </c:pt>
                <c:pt idx="9">
                  <c:v>Vietnam</c:v>
                </c:pt>
              </c:strCache>
            </c:strRef>
          </c:cat>
          <c:val>
            <c:numRef>
              <c:f>no_of_org_per_indusrt!$C$10:$C$20</c:f>
              <c:numCache>
                <c:formatCode>General</c:formatCode>
                <c:ptCount val="10"/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no_of_org_per_indusrt!$D$8:$D$9</c:f>
              <c:strCache>
                <c:ptCount val="1"/>
                <c:pt idx="0">
                  <c:v>Business Supplies / Equipment</c:v>
                </c:pt>
              </c:strCache>
            </c:strRef>
          </c:tx>
          <c:cat>
            <c:strRef>
              <c:f>no_of_org_per_indusrt!$A$10:$A$20</c:f>
              <c:strCache>
                <c:ptCount val="10"/>
                <c:pt idx="0">
                  <c:v>Chad</c:v>
                </c:pt>
                <c:pt idx="1">
                  <c:v>Falkland Islands (Malvinas)</c:v>
                </c:pt>
                <c:pt idx="2">
                  <c:v>Gibraltar</c:v>
                </c:pt>
                <c:pt idx="3">
                  <c:v>Mayotte</c:v>
                </c:pt>
                <c:pt idx="4">
                  <c:v>Micronesia</c:v>
                </c:pt>
                <c:pt idx="5">
                  <c:v>Northern Mariana Islands</c:v>
                </c:pt>
                <c:pt idx="6">
                  <c:v>Pakistan</c:v>
                </c:pt>
                <c:pt idx="7">
                  <c:v>Trinidad and Tobago</c:v>
                </c:pt>
                <c:pt idx="8">
                  <c:v>United States Virgin Islands</c:v>
                </c:pt>
                <c:pt idx="9">
                  <c:v>Vietnam</c:v>
                </c:pt>
              </c:strCache>
            </c:strRef>
          </c:cat>
          <c:val>
            <c:numRef>
              <c:f>no_of_org_per_indusrt!$D$10:$D$20</c:f>
              <c:numCache>
                <c:formatCode>General</c:formatCode>
                <c:ptCount val="10"/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no_of_org_per_indusrt!$E$8:$E$9</c:f>
              <c:strCache>
                <c:ptCount val="1"/>
                <c:pt idx="0">
                  <c:v>Capital Markets / Hedge Fund / Private Equity</c:v>
                </c:pt>
              </c:strCache>
            </c:strRef>
          </c:tx>
          <c:cat>
            <c:strRef>
              <c:f>no_of_org_per_indusrt!$A$10:$A$20</c:f>
              <c:strCache>
                <c:ptCount val="10"/>
                <c:pt idx="0">
                  <c:v>Chad</c:v>
                </c:pt>
                <c:pt idx="1">
                  <c:v>Falkland Islands (Malvinas)</c:v>
                </c:pt>
                <c:pt idx="2">
                  <c:v>Gibraltar</c:v>
                </c:pt>
                <c:pt idx="3">
                  <c:v>Mayotte</c:v>
                </c:pt>
                <c:pt idx="4">
                  <c:v>Micronesia</c:v>
                </c:pt>
                <c:pt idx="5">
                  <c:v>Northern Mariana Islands</c:v>
                </c:pt>
                <c:pt idx="6">
                  <c:v>Pakistan</c:v>
                </c:pt>
                <c:pt idx="7">
                  <c:v>Trinidad and Tobago</c:v>
                </c:pt>
                <c:pt idx="8">
                  <c:v>United States Virgin Islands</c:v>
                </c:pt>
                <c:pt idx="9">
                  <c:v>Vietnam</c:v>
                </c:pt>
              </c:strCache>
            </c:strRef>
          </c:cat>
          <c:val>
            <c:numRef>
              <c:f>no_of_org_per_indusrt!$E$10:$E$20</c:f>
              <c:numCache>
                <c:formatCode>General</c:formatCode>
                <c:ptCount val="10"/>
                <c:pt idx="4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no_of_org_per_indusrt!$F$8:$F$9</c:f>
              <c:strCache>
                <c:ptCount val="1"/>
                <c:pt idx="0">
                  <c:v>Civic / Social Organization</c:v>
                </c:pt>
              </c:strCache>
            </c:strRef>
          </c:tx>
          <c:cat>
            <c:strRef>
              <c:f>no_of_org_per_indusrt!$A$10:$A$20</c:f>
              <c:strCache>
                <c:ptCount val="10"/>
                <c:pt idx="0">
                  <c:v>Chad</c:v>
                </c:pt>
                <c:pt idx="1">
                  <c:v>Falkland Islands (Malvinas)</c:v>
                </c:pt>
                <c:pt idx="2">
                  <c:v>Gibraltar</c:v>
                </c:pt>
                <c:pt idx="3">
                  <c:v>Mayotte</c:v>
                </c:pt>
                <c:pt idx="4">
                  <c:v>Micronesia</c:v>
                </c:pt>
                <c:pt idx="5">
                  <c:v>Northern Mariana Islands</c:v>
                </c:pt>
                <c:pt idx="6">
                  <c:v>Pakistan</c:v>
                </c:pt>
                <c:pt idx="7">
                  <c:v>Trinidad and Tobago</c:v>
                </c:pt>
                <c:pt idx="8">
                  <c:v>United States Virgin Islands</c:v>
                </c:pt>
                <c:pt idx="9">
                  <c:v>Vietnam</c:v>
                </c:pt>
              </c:strCache>
            </c:strRef>
          </c:cat>
          <c:val>
            <c:numRef>
              <c:f>no_of_org_per_indusrt!$F$10:$F$20</c:f>
              <c:numCache>
                <c:formatCode>General</c:formatCode>
                <c:ptCount val="10"/>
                <c:pt idx="2">
                  <c:v>1</c:v>
                </c:pt>
                <c:pt idx="5">
                  <c:v>1</c:v>
                </c:pt>
              </c:numCache>
            </c:numRef>
          </c:val>
        </c:ser>
        <c:ser>
          <c:idx val="5"/>
          <c:order val="5"/>
          <c:tx>
            <c:strRef>
              <c:f>no_of_org_per_indusrt!$G$8:$G$9</c:f>
              <c:strCache>
                <c:ptCount val="1"/>
                <c:pt idx="0">
                  <c:v>Civil Engineering</c:v>
                </c:pt>
              </c:strCache>
            </c:strRef>
          </c:tx>
          <c:cat>
            <c:strRef>
              <c:f>no_of_org_per_indusrt!$A$10:$A$20</c:f>
              <c:strCache>
                <c:ptCount val="10"/>
                <c:pt idx="0">
                  <c:v>Chad</c:v>
                </c:pt>
                <c:pt idx="1">
                  <c:v>Falkland Islands (Malvinas)</c:v>
                </c:pt>
                <c:pt idx="2">
                  <c:v>Gibraltar</c:v>
                </c:pt>
                <c:pt idx="3">
                  <c:v>Mayotte</c:v>
                </c:pt>
                <c:pt idx="4">
                  <c:v>Micronesia</c:v>
                </c:pt>
                <c:pt idx="5">
                  <c:v>Northern Mariana Islands</c:v>
                </c:pt>
                <c:pt idx="6">
                  <c:v>Pakistan</c:v>
                </c:pt>
                <c:pt idx="7">
                  <c:v>Trinidad and Tobago</c:v>
                </c:pt>
                <c:pt idx="8">
                  <c:v>United States Virgin Islands</c:v>
                </c:pt>
                <c:pt idx="9">
                  <c:v>Vietnam</c:v>
                </c:pt>
              </c:strCache>
            </c:strRef>
          </c:cat>
          <c:val>
            <c:numRef>
              <c:f>no_of_org_per_indusrt!$G$10:$G$20</c:f>
              <c:numCache>
                <c:formatCode>General</c:formatCode>
                <c:ptCount val="10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no_of_org_per_indusrt!$H$8:$H$9</c:f>
              <c:strCache>
                <c:ptCount val="1"/>
                <c:pt idx="0">
                  <c:v>Computer Software / Engineering</c:v>
                </c:pt>
              </c:strCache>
            </c:strRef>
          </c:tx>
          <c:cat>
            <c:strRef>
              <c:f>no_of_org_per_indusrt!$A$10:$A$20</c:f>
              <c:strCache>
                <c:ptCount val="10"/>
                <c:pt idx="0">
                  <c:v>Chad</c:v>
                </c:pt>
                <c:pt idx="1">
                  <c:v>Falkland Islands (Malvinas)</c:v>
                </c:pt>
                <c:pt idx="2">
                  <c:v>Gibraltar</c:v>
                </c:pt>
                <c:pt idx="3">
                  <c:v>Mayotte</c:v>
                </c:pt>
                <c:pt idx="4">
                  <c:v>Micronesia</c:v>
                </c:pt>
                <c:pt idx="5">
                  <c:v>Northern Mariana Islands</c:v>
                </c:pt>
                <c:pt idx="6">
                  <c:v>Pakistan</c:v>
                </c:pt>
                <c:pt idx="7">
                  <c:v>Trinidad and Tobago</c:v>
                </c:pt>
                <c:pt idx="8">
                  <c:v>United States Virgin Islands</c:v>
                </c:pt>
                <c:pt idx="9">
                  <c:v>Vietnam</c:v>
                </c:pt>
              </c:strCache>
            </c:strRef>
          </c:cat>
          <c:val>
            <c:numRef>
              <c:f>no_of_org_per_indusrt!$H$10:$H$20</c:f>
              <c:numCache>
                <c:formatCode>General</c:formatCode>
                <c:ptCount val="10"/>
                <c:pt idx="6">
                  <c:v>1</c:v>
                </c:pt>
              </c:numCache>
            </c:numRef>
          </c:val>
        </c:ser>
        <c:axId val="119883264"/>
        <c:axId val="119884800"/>
      </c:barChart>
      <c:catAx>
        <c:axId val="119883264"/>
        <c:scaling>
          <c:orientation val="minMax"/>
        </c:scaling>
        <c:axPos val="b"/>
        <c:tickLblPos val="nextTo"/>
        <c:crossAx val="119884800"/>
        <c:crosses val="autoZero"/>
        <c:auto val="1"/>
        <c:lblAlgn val="ctr"/>
        <c:lblOffset val="100"/>
      </c:catAx>
      <c:valAx>
        <c:axId val="119884800"/>
        <c:scaling>
          <c:orientation val="minMax"/>
          <c:max val="4"/>
        </c:scaling>
        <c:axPos val="l"/>
        <c:majorGridlines/>
        <c:numFmt formatCode="General" sourceLinked="1"/>
        <c:tickLblPos val="nextTo"/>
        <c:crossAx val="119883264"/>
        <c:crosses val="autoZero"/>
        <c:crossBetween val="between"/>
        <c:majorUnit val="1"/>
        <c:minorUnit val="1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100" b="1"/>
              <a:t>Number</a:t>
            </a:r>
            <a:r>
              <a:rPr lang="en-US" sz="1100" b="1" baseline="0"/>
              <a:t> </a:t>
            </a:r>
          </a:p>
          <a:p>
            <a:pPr>
              <a:defRPr/>
            </a:pPr>
            <a:r>
              <a:rPr lang="en-US" sz="1100" b="1" baseline="0"/>
              <a:t>of </a:t>
            </a:r>
          </a:p>
          <a:p>
            <a:pPr>
              <a:defRPr/>
            </a:pPr>
            <a:r>
              <a:rPr lang="en-US" sz="1100" b="1" baseline="0"/>
              <a:t>Organisation  </a:t>
            </a:r>
          </a:p>
          <a:p>
            <a:pPr>
              <a:defRPr/>
            </a:pPr>
            <a:r>
              <a:rPr lang="en-US" sz="1100" b="1" baseline="0"/>
              <a:t>By size</a:t>
            </a:r>
          </a:p>
          <a:p>
            <a:pPr>
              <a:defRPr/>
            </a:pPr>
            <a:r>
              <a:rPr lang="en-US" sz="1100" b="1"/>
              <a:t> (Total</a:t>
            </a:r>
            <a:r>
              <a:rPr lang="en-US" sz="1100" b="1" baseline="0"/>
              <a:t> no 100)</a:t>
            </a:r>
            <a:endParaRPr lang="en-US" sz="1100" b="1"/>
          </a:p>
        </c:rich>
      </c:tx>
      <c:layout>
        <c:manualLayout>
          <c:xMode val="edge"/>
          <c:yMode val="edge"/>
          <c:x val="0.67314526473664482"/>
          <c:y val="9.2592592592592671E-2"/>
        </c:manualLayout>
      </c:layout>
      <c:overlay val="1"/>
    </c:title>
    <c:plotArea>
      <c:layout>
        <c:manualLayout>
          <c:layoutTarget val="inner"/>
          <c:xMode val="edge"/>
          <c:yMode val="edge"/>
          <c:x val="0.1204103237095363"/>
          <c:y val="0"/>
          <c:w val="0.53888888888888908"/>
          <c:h val="0.89814814814814814"/>
        </c:manualLayout>
      </c:layout>
      <c:pieChart>
        <c:varyColors val="1"/>
        <c:ser>
          <c:idx val="0"/>
          <c:order val="0"/>
          <c:dLbls>
            <c:dLblPos val="ctr"/>
            <c:showVal val="1"/>
          </c:dLbls>
          <c:cat>
            <c:strRef>
              <c:f>Organisation_size!$K$20:$M$20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Organisation_size!$K$21:$M$21</c:f>
              <c:numCache>
                <c:formatCode>General</c:formatCode>
                <c:ptCount val="3"/>
                <c:pt idx="0">
                  <c:v>48</c:v>
                </c:pt>
                <c:pt idx="1">
                  <c:v>41</c:v>
                </c:pt>
                <c:pt idx="2">
                  <c:v>11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l"/>
      <c:layout>
        <c:manualLayout>
          <c:xMode val="edge"/>
          <c:yMode val="edge"/>
          <c:x val="0.72801635991820046"/>
          <c:y val="0.59698318198030076"/>
          <c:w val="0.13988953834758386"/>
          <c:h val="0.25202666739828278"/>
        </c:manualLayout>
      </c:layout>
      <c:spPr>
        <a:solidFill>
          <a:sysClr val="window" lastClr="FFFFFF"/>
        </a:solidFill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[organizations-clean1.xlsx]No_of_organisation_by_country!PivotTable2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 sz="1800" b="1"/>
              <a:t>Column chart from the PivotTable to visualize</a:t>
            </a:r>
            <a:r>
              <a:rPr lang="en-US" sz="1800" b="1" i="0" u="none" strike="noStrike" baseline="0"/>
              <a:t>Number Of   Organisation In each country</a:t>
            </a:r>
            <a:r>
              <a:rPr lang="en-US" sz="1800" b="1"/>
              <a:t> distribution.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No_of_organisation_by_country!$B$5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No_of_organisation_by_country!$A$6:$A$90</c:f>
              <c:strCache>
                <c:ptCount val="84"/>
                <c:pt idx="0">
                  <c:v>Anguilla</c:v>
                </c:pt>
                <c:pt idx="1">
                  <c:v>Australia</c:v>
                </c:pt>
                <c:pt idx="2">
                  <c:v>Bahamas</c:v>
                </c:pt>
                <c:pt idx="3">
                  <c:v>Belarus</c:v>
                </c:pt>
                <c:pt idx="4">
                  <c:v>Belgium</c:v>
                </c:pt>
                <c:pt idx="5">
                  <c:v>Benin</c:v>
                </c:pt>
                <c:pt idx="6">
                  <c:v>Bolivia</c:v>
                </c:pt>
                <c:pt idx="7">
                  <c:v>Botswana</c:v>
                </c:pt>
                <c:pt idx="8">
                  <c:v>Bouvet Island (Bouvetoya)</c:v>
                </c:pt>
                <c:pt idx="9">
                  <c:v>Brazil</c:v>
                </c:pt>
                <c:pt idx="10">
                  <c:v>Burundi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Cayman Islands</c:v>
                </c:pt>
                <c:pt idx="15">
                  <c:v>Chad</c:v>
                </c:pt>
                <c:pt idx="16">
                  <c:v>China</c:v>
                </c:pt>
                <c:pt idx="17">
                  <c:v>Christmas Island</c:v>
                </c:pt>
                <c:pt idx="18">
                  <c:v>Cocos (Keeling) Islands</c:v>
                </c:pt>
                <c:pt idx="19">
                  <c:v>Cote d'Ivoire</c:v>
                </c:pt>
                <c:pt idx="20">
                  <c:v>Cuba</c:v>
                </c:pt>
                <c:pt idx="21">
                  <c:v>Czech Republic</c:v>
                </c:pt>
                <c:pt idx="22">
                  <c:v>Denmark</c:v>
                </c:pt>
                <c:pt idx="23">
                  <c:v>Djibouti</c:v>
                </c:pt>
                <c:pt idx="24">
                  <c:v>El Salvador</c:v>
                </c:pt>
                <c:pt idx="25">
                  <c:v>Eritrea</c:v>
                </c:pt>
                <c:pt idx="26">
                  <c:v>Ethiopia</c:v>
                </c:pt>
                <c:pt idx="27">
                  <c:v>Falkland Islands (Malvinas)</c:v>
                </c:pt>
                <c:pt idx="28">
                  <c:v>Finland</c:v>
                </c:pt>
                <c:pt idx="29">
                  <c:v>French Southern Territories</c:v>
                </c:pt>
                <c:pt idx="30">
                  <c:v>Germany</c:v>
                </c:pt>
                <c:pt idx="31">
                  <c:v>Gibraltar</c:v>
                </c:pt>
                <c:pt idx="32">
                  <c:v>Grenada</c:v>
                </c:pt>
                <c:pt idx="33">
                  <c:v>Guadeloupe</c:v>
                </c:pt>
                <c:pt idx="34">
                  <c:v>Guatemala</c:v>
                </c:pt>
                <c:pt idx="35">
                  <c:v>Guernsey</c:v>
                </c:pt>
                <c:pt idx="36">
                  <c:v>Heard Island and McDonald Islands</c:v>
                </c:pt>
                <c:pt idx="37">
                  <c:v>Honduras</c:v>
                </c:pt>
                <c:pt idx="38">
                  <c:v>Hong Kong</c:v>
                </c:pt>
                <c:pt idx="39">
                  <c:v>Jersey</c:v>
                </c:pt>
                <c:pt idx="40">
                  <c:v>Kenya</c:v>
                </c:pt>
                <c:pt idx="41">
                  <c:v>Korea</c:v>
                </c:pt>
                <c:pt idx="42">
                  <c:v>Kuwait</c:v>
                </c:pt>
                <c:pt idx="43">
                  <c:v>Kyrgyz Republic</c:v>
                </c:pt>
                <c:pt idx="44">
                  <c:v>Latvia</c:v>
                </c:pt>
                <c:pt idx="45">
                  <c:v>Liberia</c:v>
                </c:pt>
                <c:pt idx="46">
                  <c:v>Liechtenstein</c:v>
                </c:pt>
                <c:pt idx="47">
                  <c:v>Luxembourg</c:v>
                </c:pt>
                <c:pt idx="48">
                  <c:v>Mali</c:v>
                </c:pt>
                <c:pt idx="49">
                  <c:v>Marshall Islands</c:v>
                </c:pt>
                <c:pt idx="50">
                  <c:v>Mauritius</c:v>
                </c:pt>
                <c:pt idx="51">
                  <c:v>Mayotte</c:v>
                </c:pt>
                <c:pt idx="52">
                  <c:v>Micronesia</c:v>
                </c:pt>
                <c:pt idx="53">
                  <c:v>Monaco</c:v>
                </c:pt>
                <c:pt idx="54">
                  <c:v>Mongolia</c:v>
                </c:pt>
                <c:pt idx="55">
                  <c:v>Nepal</c:v>
                </c:pt>
                <c:pt idx="56">
                  <c:v>Netherlands Antilles</c:v>
                </c:pt>
                <c:pt idx="57">
                  <c:v>Nigeria</c:v>
                </c:pt>
                <c:pt idx="58">
                  <c:v>Northern Mariana Islands</c:v>
                </c:pt>
                <c:pt idx="59">
                  <c:v>Pakistan</c:v>
                </c:pt>
                <c:pt idx="60">
                  <c:v>Palau</c:v>
                </c:pt>
                <c:pt idx="61">
                  <c:v>Papua New Guinea</c:v>
                </c:pt>
                <c:pt idx="62">
                  <c:v>Philippines</c:v>
                </c:pt>
                <c:pt idx="63">
                  <c:v>Reunion</c:v>
                </c:pt>
                <c:pt idx="64">
                  <c:v>Romania</c:v>
                </c:pt>
                <c:pt idx="65">
                  <c:v>South Africa</c:v>
                </c:pt>
                <c:pt idx="66">
                  <c:v>Suriname</c:v>
                </c:pt>
                <c:pt idx="67">
                  <c:v>Svalbard &amp; Jan Mayen Islands</c:v>
                </c:pt>
                <c:pt idx="68">
                  <c:v>Sweden</c:v>
                </c:pt>
                <c:pt idx="69">
                  <c:v>Taiwan</c:v>
                </c:pt>
                <c:pt idx="70">
                  <c:v>Timor-Leste</c:v>
                </c:pt>
                <c:pt idx="71">
                  <c:v>Togo</c:v>
                </c:pt>
                <c:pt idx="72">
                  <c:v>Tonga</c:v>
                </c:pt>
                <c:pt idx="73">
                  <c:v>Trinidad and Tobago</c:v>
                </c:pt>
                <c:pt idx="74">
                  <c:v>Turkey</c:v>
                </c:pt>
                <c:pt idx="75">
                  <c:v>Turkmenistan</c:v>
                </c:pt>
                <c:pt idx="76">
                  <c:v>Uganda</c:v>
                </c:pt>
                <c:pt idx="77">
                  <c:v>United Arab Emirates</c:v>
                </c:pt>
                <c:pt idx="78">
                  <c:v>United States Virgin Islands</c:v>
                </c:pt>
                <c:pt idx="79">
                  <c:v>Uruguay</c:v>
                </c:pt>
                <c:pt idx="80">
                  <c:v>Uzbekistan</c:v>
                </c:pt>
                <c:pt idx="81">
                  <c:v>Vietnam</c:v>
                </c:pt>
                <c:pt idx="82">
                  <c:v>Western Sahara</c:v>
                </c:pt>
                <c:pt idx="83">
                  <c:v>Zimbabwe</c:v>
                </c:pt>
              </c:strCache>
            </c:strRef>
          </c:cat>
          <c:val>
            <c:numRef>
              <c:f>No_of_organisation_by_country!$B$6:$B$90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</c:numCache>
            </c:numRef>
          </c:val>
        </c:ser>
        <c:dLbls>
          <c:showVal val="1"/>
        </c:dLbls>
        <c:overlap val="-25"/>
        <c:axId val="120289536"/>
        <c:axId val="120299520"/>
      </c:barChart>
      <c:catAx>
        <c:axId val="120289536"/>
        <c:scaling>
          <c:orientation val="minMax"/>
        </c:scaling>
        <c:axPos val="b"/>
        <c:majorTickMark val="none"/>
        <c:tickLblPos val="nextTo"/>
        <c:crossAx val="120299520"/>
        <c:crosses val="autoZero"/>
        <c:auto val="1"/>
        <c:lblAlgn val="ctr"/>
        <c:lblOffset val="100"/>
      </c:catAx>
      <c:valAx>
        <c:axId val="120299520"/>
        <c:scaling>
          <c:orientation val="minMax"/>
        </c:scaling>
        <c:delete val="1"/>
        <c:axPos val="l"/>
        <c:numFmt formatCode="General" sourceLinked="1"/>
        <c:tickLblPos val="nextTo"/>
        <c:crossAx val="12028953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57150</xdr:rowOff>
    </xdr:from>
    <xdr:to>
      <xdr:col>8</xdr:col>
      <xdr:colOff>476250</xdr:colOff>
      <xdr:row>3</xdr:row>
      <xdr:rowOff>161925</xdr:rowOff>
    </xdr:to>
    <xdr:sp macro="" textlink="">
      <xdr:nvSpPr>
        <xdr:cNvPr id="2" name="TextBox 1"/>
        <xdr:cNvSpPr txBox="1"/>
      </xdr:nvSpPr>
      <xdr:spPr>
        <a:xfrm>
          <a:off x="2324100" y="438150"/>
          <a:ext cx="3028950" cy="2952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>
              <a:solidFill>
                <a:schemeClr val="bg1"/>
              </a:solidFill>
            </a:rPr>
            <a:t>Table of Content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16</xdr:row>
      <xdr:rowOff>9524</xdr:rowOff>
    </xdr:from>
    <xdr:to>
      <xdr:col>8</xdr:col>
      <xdr:colOff>409575</xdr:colOff>
      <xdr:row>38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0</xdr:row>
      <xdr:rowOff>114300</xdr:rowOff>
    </xdr:from>
    <xdr:to>
      <xdr:col>8</xdr:col>
      <xdr:colOff>266700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16</xdr:row>
      <xdr:rowOff>95250</xdr:rowOff>
    </xdr:from>
    <xdr:to>
      <xdr:col>18</xdr:col>
      <xdr:colOff>600076</xdr:colOff>
      <xdr:row>38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342900</xdr:colOff>
      <xdr:row>1</xdr:row>
      <xdr:rowOff>0</xdr:rowOff>
    </xdr:from>
    <xdr:to>
      <xdr:col>18</xdr:col>
      <xdr:colOff>323850</xdr:colOff>
      <xdr:row>15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1685924</xdr:colOff>
      <xdr:row>0</xdr:row>
      <xdr:rowOff>57151</xdr:rowOff>
    </xdr:from>
    <xdr:to>
      <xdr:col>7</xdr:col>
      <xdr:colOff>971549</xdr:colOff>
      <xdr:row>3</xdr:row>
      <xdr:rowOff>180975</xdr:rowOff>
    </xdr:to>
    <xdr:sp macro="" textlink="">
      <xdr:nvSpPr>
        <xdr:cNvPr id="2" name="TextBox 1"/>
        <xdr:cNvSpPr txBox="1"/>
      </xdr:nvSpPr>
      <xdr:spPr>
        <a:xfrm>
          <a:off x="3552824" y="57151"/>
          <a:ext cx="5591175" cy="695324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Number of  employees in diffrent industry  country wise</a:t>
          </a:r>
        </a:p>
      </xdr:txBody>
    </xdr:sp>
    <xdr:clientData/>
  </xdr:twoCellAnchor>
  <xdr:twoCellAnchor>
    <xdr:from>
      <xdr:col>3</xdr:col>
      <xdr:colOff>742950</xdr:colOff>
      <xdr:row>4</xdr:row>
      <xdr:rowOff>85725</xdr:rowOff>
    </xdr:from>
    <xdr:to>
      <xdr:col>6</xdr:col>
      <xdr:colOff>123825</xdr:colOff>
      <xdr:row>6</xdr:row>
      <xdr:rowOff>142875</xdr:rowOff>
    </xdr:to>
    <xdr:sp macro="" textlink="">
      <xdr:nvSpPr>
        <xdr:cNvPr id="5" name="TextBox 4"/>
        <xdr:cNvSpPr txBox="1"/>
      </xdr:nvSpPr>
      <xdr:spPr>
        <a:xfrm>
          <a:off x="6848475" y="847725"/>
          <a:ext cx="2305050" cy="4381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 algn="ctr"/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 Select Industry neme</a:t>
          </a:r>
        </a:p>
      </xdr:txBody>
    </xdr:sp>
    <xdr:clientData/>
  </xdr:twoCellAnchor>
  <xdr:twoCellAnchor>
    <xdr:from>
      <xdr:col>2</xdr:col>
      <xdr:colOff>114301</xdr:colOff>
      <xdr:row>5</xdr:row>
      <xdr:rowOff>85723</xdr:rowOff>
    </xdr:from>
    <xdr:to>
      <xdr:col>3</xdr:col>
      <xdr:colOff>714376</xdr:colOff>
      <xdr:row>7</xdr:row>
      <xdr:rowOff>123824</xdr:rowOff>
    </xdr:to>
    <xdr:cxnSp macro="">
      <xdr:nvCxnSpPr>
        <xdr:cNvPr id="7" name="Straight Arrow Connector 6"/>
        <xdr:cNvCxnSpPr/>
      </xdr:nvCxnSpPr>
      <xdr:spPr>
        <a:xfrm rot="10800000" flipV="1">
          <a:off x="4943476" y="1038223"/>
          <a:ext cx="1876425" cy="4191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123826</xdr:colOff>
      <xdr:row>7</xdr:row>
      <xdr:rowOff>38100</xdr:rowOff>
    </xdr:from>
    <xdr:to>
      <xdr:col>8</xdr:col>
      <xdr:colOff>1038226</xdr:colOff>
      <xdr:row>24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38101</xdr:colOff>
      <xdr:row>2</xdr:row>
      <xdr:rowOff>104775</xdr:rowOff>
    </xdr:from>
    <xdr:to>
      <xdr:col>9</xdr:col>
      <xdr:colOff>95251</xdr:colOff>
      <xdr:row>17</xdr:row>
      <xdr:rowOff>142874</xdr:rowOff>
    </xdr:to>
    <xdr:sp macro="" textlink="">
      <xdr:nvSpPr>
        <xdr:cNvPr id="2" name="TextBox 1"/>
        <xdr:cNvSpPr txBox="1"/>
      </xdr:nvSpPr>
      <xdr:spPr>
        <a:xfrm>
          <a:off x="9639301" y="485775"/>
          <a:ext cx="3105150" cy="289559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solidFill>
                <a:schemeClr val="bg1"/>
              </a:solidFill>
            </a:rPr>
            <a:t>Using Vlookup to extract orgabisation's </a:t>
          </a:r>
        </a:p>
        <a:p>
          <a:r>
            <a:rPr lang="en-US" sz="1200" b="1">
              <a:solidFill>
                <a:schemeClr val="bg1"/>
              </a:solidFill>
            </a:rPr>
            <a:t>Name Description and  website.</a:t>
          </a:r>
        </a:p>
        <a:p>
          <a:r>
            <a:rPr lang="en-US" sz="1200" b="1">
              <a:solidFill>
                <a:schemeClr val="bg1"/>
              </a:solidFill>
            </a:rPr>
            <a:t>For name&gt; =VLOOKUP(A3, Table1[[Organization Id]:[Name]], 2, FALSE)</a:t>
          </a:r>
        </a:p>
        <a:p>
          <a:endParaRPr lang="en-US" sz="1200" b="1">
            <a:solidFill>
              <a:schemeClr val="bg1"/>
            </a:solidFill>
          </a:endParaRPr>
        </a:p>
        <a:p>
          <a:r>
            <a:rPr lang="en-US" sz="1200" b="1">
              <a:solidFill>
                <a:schemeClr val="bg1"/>
              </a:solidFill>
            </a:rPr>
            <a:t>For Description &gt;</a:t>
          </a:r>
        </a:p>
        <a:p>
          <a:r>
            <a:rPr lang="en-US" sz="1200" b="1">
              <a:solidFill>
                <a:schemeClr val="bg1"/>
              </a:solidFill>
            </a:rPr>
            <a:t>=VLOOKUP(A2, Table1[[Organization Id]:[Description]], 5, FALSE)</a:t>
          </a:r>
        </a:p>
        <a:p>
          <a:endParaRPr lang="en-US" sz="1200" b="1">
            <a:solidFill>
              <a:schemeClr val="bg1"/>
            </a:solidFill>
          </a:endParaRPr>
        </a:p>
        <a:p>
          <a:r>
            <a:rPr lang="en-US" sz="1200" b="1">
              <a:solidFill>
                <a:schemeClr val="bg1"/>
              </a:solidFill>
            </a:rPr>
            <a:t>For</a:t>
          </a:r>
          <a:r>
            <a:rPr lang="en-US" sz="1200" b="1" baseline="0">
              <a:solidFill>
                <a:schemeClr val="bg1"/>
              </a:solidFill>
            </a:rPr>
            <a:t> Website</a:t>
          </a:r>
        </a:p>
        <a:p>
          <a:r>
            <a:rPr lang="en-US" sz="1200" b="1">
              <a:solidFill>
                <a:schemeClr val="bg1"/>
              </a:solidFill>
            </a:rPr>
            <a:t>=VLOOKUP(A2, Table1[[Organization Id]:[Website]], 3, FALSE)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1323975</xdr:colOff>
      <xdr:row>1</xdr:row>
      <xdr:rowOff>19049</xdr:rowOff>
    </xdr:from>
    <xdr:to>
      <xdr:col>5</xdr:col>
      <xdr:colOff>1123950</xdr:colOff>
      <xdr:row>3</xdr:row>
      <xdr:rowOff>76200</xdr:rowOff>
    </xdr:to>
    <xdr:sp macro="" textlink="">
      <xdr:nvSpPr>
        <xdr:cNvPr id="3" name="TextBox 2"/>
        <xdr:cNvSpPr txBox="1"/>
      </xdr:nvSpPr>
      <xdr:spPr>
        <a:xfrm>
          <a:off x="3724275" y="209549"/>
          <a:ext cx="4229100" cy="438151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200" b="1">
              <a:solidFill>
                <a:schemeClr val="bg1"/>
              </a:solidFill>
              <a:latin typeface="Calibri" pitchFamily="34" charset="0"/>
              <a:ea typeface="+mn-ea"/>
              <a:cs typeface="Calibri" pitchFamily="34" charset="0"/>
            </a:rPr>
            <a:t>The number of organizations per industry and the</a:t>
          </a:r>
          <a:r>
            <a:rPr lang="en-US" sz="1200" b="1" baseline="0">
              <a:solidFill>
                <a:schemeClr val="bg1"/>
              </a:solidFill>
              <a:latin typeface="Calibri" pitchFamily="34" charset="0"/>
              <a:ea typeface="+mn-ea"/>
              <a:cs typeface="Calibri" pitchFamily="34" charset="0"/>
            </a:rPr>
            <a:t>  country of the Industry</a:t>
          </a:r>
          <a:endParaRPr lang="en-US" sz="1200" b="1">
            <a:solidFill>
              <a:schemeClr val="bg1"/>
            </a:solidFill>
            <a:latin typeface="Calibri" pitchFamily="34" charset="0"/>
            <a:cs typeface="Calibri" pitchFamily="34" charset="0"/>
          </a:endParaRPr>
        </a:p>
      </xdr:txBody>
    </xdr:sp>
    <xdr:clientData/>
  </xdr:twoCellAnchor>
  <xdr:twoCellAnchor>
    <xdr:from>
      <xdr:col>2</xdr:col>
      <xdr:colOff>333375</xdr:colOff>
      <xdr:row>16</xdr:row>
      <xdr:rowOff>142875</xdr:rowOff>
    </xdr:from>
    <xdr:to>
      <xdr:col>4</xdr:col>
      <xdr:colOff>2124075</xdr:colOff>
      <xdr:row>31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12</xdr:row>
      <xdr:rowOff>180975</xdr:rowOff>
    </xdr:from>
    <xdr:to>
      <xdr:col>10</xdr:col>
      <xdr:colOff>590550</xdr:colOff>
      <xdr:row>15</xdr:row>
      <xdr:rowOff>171450</xdr:rowOff>
    </xdr:to>
    <xdr:sp macro="" textlink="">
      <xdr:nvSpPr>
        <xdr:cNvPr id="2" name="TextBox 1"/>
        <xdr:cNvSpPr txBox="1"/>
      </xdr:nvSpPr>
      <xdr:spPr>
        <a:xfrm>
          <a:off x="7800975" y="2466975"/>
          <a:ext cx="3181350" cy="5619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Number of organizations by size </a:t>
          </a:r>
        </a:p>
        <a:p>
          <a:pPr algn="ctr"/>
          <a:r>
            <a:rPr lang="en-US" sz="1400" b="1">
              <a:solidFill>
                <a:schemeClr val="bg1"/>
              </a:solidFill>
            </a:rPr>
            <a:t>( Small, Medium, Large)</a:t>
          </a:r>
        </a:p>
      </xdr:txBody>
    </xdr:sp>
    <xdr:clientData/>
  </xdr:twoCellAnchor>
  <xdr:twoCellAnchor>
    <xdr:from>
      <xdr:col>6</xdr:col>
      <xdr:colOff>209550</xdr:colOff>
      <xdr:row>4</xdr:row>
      <xdr:rowOff>152400</xdr:rowOff>
    </xdr:from>
    <xdr:to>
      <xdr:col>12</xdr:col>
      <xdr:colOff>409574</xdr:colOff>
      <xdr:row>7</xdr:row>
      <xdr:rowOff>114300</xdr:rowOff>
    </xdr:to>
    <xdr:sp macro="" textlink="">
      <xdr:nvSpPr>
        <xdr:cNvPr id="3" name="TextBox 2"/>
        <xdr:cNvSpPr txBox="1"/>
      </xdr:nvSpPr>
      <xdr:spPr>
        <a:xfrm>
          <a:off x="8305800" y="914400"/>
          <a:ext cx="4190999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 b="1">
              <a:solidFill>
                <a:schemeClr val="bg1"/>
              </a:solidFill>
            </a:rPr>
            <a:t>Using IF()</a:t>
          </a:r>
          <a:r>
            <a:rPr lang="en-US" sz="1400" b="1" baseline="0">
              <a:solidFill>
                <a:schemeClr val="bg1"/>
              </a:solidFill>
            </a:rPr>
            <a:t> function create a new column "Organisation Sizeand", applited  conditional formatting on it.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200027</xdr:colOff>
      <xdr:row>6</xdr:row>
      <xdr:rowOff>38100</xdr:rowOff>
    </xdr:from>
    <xdr:to>
      <xdr:col>6</xdr:col>
      <xdr:colOff>209550</xdr:colOff>
      <xdr:row>6</xdr:row>
      <xdr:rowOff>123824</xdr:rowOff>
    </xdr:to>
    <xdr:cxnSp macro="">
      <xdr:nvCxnSpPr>
        <xdr:cNvPr id="5" name="Straight Arrow Connector 4"/>
        <xdr:cNvCxnSpPr>
          <a:stCxn id="3" idx="1"/>
        </xdr:cNvCxnSpPr>
      </xdr:nvCxnSpPr>
      <xdr:spPr>
        <a:xfrm rot="10800000" flipV="1">
          <a:off x="7334252" y="1181100"/>
          <a:ext cx="971548" cy="8572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8</xdr:row>
      <xdr:rowOff>28575</xdr:rowOff>
    </xdr:from>
    <xdr:to>
      <xdr:col>11</xdr:col>
      <xdr:colOff>361950</xdr:colOff>
      <xdr:row>10</xdr:row>
      <xdr:rowOff>171450</xdr:rowOff>
    </xdr:to>
    <xdr:sp macro="" textlink="">
      <xdr:nvSpPr>
        <xdr:cNvPr id="6" name="TextBox 5"/>
        <xdr:cNvSpPr txBox="1"/>
      </xdr:nvSpPr>
      <xdr:spPr>
        <a:xfrm>
          <a:off x="7715250" y="1552575"/>
          <a:ext cx="4124325" cy="5238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 b="1">
              <a:solidFill>
                <a:schemeClr val="bg1"/>
              </a:solidFill>
            </a:rPr>
            <a:t>Using COUNTIF() function to count </a:t>
          </a:r>
          <a:r>
            <a:rPr lang="en-US" sz="1400" b="1">
              <a:solidFill>
                <a:schemeClr val="bg1"/>
              </a:solidFill>
              <a:latin typeface="+mn-lt"/>
              <a:ea typeface="+mn-ea"/>
              <a:cs typeface="+mn-cs"/>
            </a:rPr>
            <a:t>Number of organizations by size ( Small, Medium, Large)</a:t>
          </a:r>
          <a:endParaRPr lang="en-US" sz="1400" b="1">
            <a:solidFill>
              <a:schemeClr val="bg1"/>
            </a:solidFill>
          </a:endParaRPr>
        </a:p>
        <a:p>
          <a:endParaRPr lang="en-US" sz="1100"/>
        </a:p>
      </xdr:txBody>
    </xdr:sp>
    <xdr:clientData/>
  </xdr:twoCellAnchor>
  <xdr:twoCellAnchor>
    <xdr:from>
      <xdr:col>8</xdr:col>
      <xdr:colOff>676274</xdr:colOff>
      <xdr:row>8</xdr:row>
      <xdr:rowOff>180975</xdr:rowOff>
    </xdr:from>
    <xdr:to>
      <xdr:col>8</xdr:col>
      <xdr:colOff>738187</xdr:colOff>
      <xdr:row>12</xdr:row>
      <xdr:rowOff>180975</xdr:rowOff>
    </xdr:to>
    <xdr:cxnSp macro="">
      <xdr:nvCxnSpPr>
        <xdr:cNvPr id="8" name="Straight Arrow Connector 7"/>
        <xdr:cNvCxnSpPr>
          <a:endCxn id="2" idx="0"/>
        </xdr:cNvCxnSpPr>
      </xdr:nvCxnSpPr>
      <xdr:spPr>
        <a:xfrm rot="16200000" flipH="1">
          <a:off x="9041606" y="2055018"/>
          <a:ext cx="762000" cy="6191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352425</xdr:colOff>
      <xdr:row>1</xdr:row>
      <xdr:rowOff>38100</xdr:rowOff>
    </xdr:from>
    <xdr:to>
      <xdr:col>12</xdr:col>
      <xdr:colOff>495300</xdr:colOff>
      <xdr:row>3</xdr:row>
      <xdr:rowOff>161925</xdr:rowOff>
    </xdr:to>
    <xdr:sp macro="" textlink="">
      <xdr:nvSpPr>
        <xdr:cNvPr id="12" name="TextBox 11"/>
        <xdr:cNvSpPr txBox="1"/>
      </xdr:nvSpPr>
      <xdr:spPr>
        <a:xfrm>
          <a:off x="7486650" y="228600"/>
          <a:ext cx="5095875" cy="5048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 b="1">
              <a:solidFill>
                <a:schemeClr val="bg1"/>
              </a:solidFill>
              <a:latin typeface="+mn-lt"/>
              <a:ea typeface="+mn-ea"/>
              <a:cs typeface="+mn-cs"/>
            </a:rPr>
            <a:t>Using Vlookup to extract orgabisation's Name and  No_of_Emp</a:t>
          </a:r>
          <a:endParaRPr lang="en-US" sz="1400">
            <a:solidFill>
              <a:schemeClr val="bg1"/>
            </a:solidFill>
          </a:endParaRPr>
        </a:p>
        <a:p>
          <a:endParaRPr lang="en-US" sz="1100"/>
        </a:p>
      </xdr:txBody>
    </xdr:sp>
    <xdr:clientData/>
  </xdr:twoCellAnchor>
  <xdr:twoCellAnchor>
    <xdr:from>
      <xdr:col>6</xdr:col>
      <xdr:colOff>142875</xdr:colOff>
      <xdr:row>18</xdr:row>
      <xdr:rowOff>66675</xdr:rowOff>
    </xdr:from>
    <xdr:to>
      <xdr:col>12</xdr:col>
      <xdr:colOff>314325</xdr:colOff>
      <xdr:row>32</xdr:row>
      <xdr:rowOff>133350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7</xdr:row>
      <xdr:rowOff>123825</xdr:rowOff>
    </xdr:from>
    <xdr:to>
      <xdr:col>15</xdr:col>
      <xdr:colOff>590550</xdr:colOff>
      <xdr:row>22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3</xdr:row>
      <xdr:rowOff>9525</xdr:rowOff>
    </xdr:from>
    <xdr:to>
      <xdr:col>12</xdr:col>
      <xdr:colOff>542925</xdr:colOff>
      <xdr:row>5</xdr:row>
      <xdr:rowOff>57150</xdr:rowOff>
    </xdr:to>
    <xdr:sp macro="" textlink="">
      <xdr:nvSpPr>
        <xdr:cNvPr id="4" name="TextBox 3"/>
        <xdr:cNvSpPr txBox="1"/>
      </xdr:nvSpPr>
      <xdr:spPr>
        <a:xfrm>
          <a:off x="5048250" y="200025"/>
          <a:ext cx="5267325" cy="4286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+mn-lt"/>
              <a:ea typeface="+mn-ea"/>
              <a:cs typeface="+mn-cs"/>
            </a:rPr>
            <a:t>Column chart from the PivotTable to visualize this distribution.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85724</xdr:colOff>
      <xdr:row>0</xdr:row>
      <xdr:rowOff>171450</xdr:rowOff>
    </xdr:from>
    <xdr:to>
      <xdr:col>2</xdr:col>
      <xdr:colOff>123824</xdr:colOff>
      <xdr:row>3</xdr:row>
      <xdr:rowOff>95250</xdr:rowOff>
    </xdr:to>
    <xdr:sp macro="" textlink="">
      <xdr:nvSpPr>
        <xdr:cNvPr id="5" name="TextBox 4"/>
        <xdr:cNvSpPr txBox="1"/>
      </xdr:nvSpPr>
      <xdr:spPr>
        <a:xfrm>
          <a:off x="85724" y="171450"/>
          <a:ext cx="3952875" cy="4953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400" b="1">
              <a:solidFill>
                <a:schemeClr val="bg1"/>
              </a:solidFill>
              <a:latin typeface="+mn-lt"/>
              <a:ea typeface="+mn-ea"/>
              <a:cs typeface="+mn-cs"/>
            </a:rPr>
            <a:t>Pivot table showing Number Of   Organisation In each country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sua20august@gmail.com" refreshedDate="45501.741328356482" createdVersion="3" refreshedVersion="3" minRefreshableVersion="3" recordCount="100">
  <cacheSource type="worksheet">
    <worksheetSource name="Table1"/>
  </cacheSource>
  <cacheFields count="9">
    <cacheField name="Index" numFmtId="0">
      <sharedItems containsSemiMixedTypes="0" containsString="0" containsNumber="1" containsInteger="1" minValue="1" maxValue="100"/>
    </cacheField>
    <cacheField name="Organization Id" numFmtId="0">
      <sharedItems/>
    </cacheField>
    <cacheField name="Name" numFmtId="0">
      <sharedItems/>
    </cacheField>
    <cacheField name="Website" numFmtId="0">
      <sharedItems/>
    </cacheField>
    <cacheField name="Country" numFmtId="0">
      <sharedItems count="84">
        <s v="Papua New Guinea"/>
        <s v="Finland"/>
        <s v="China"/>
        <s v="Turkmenistan"/>
        <s v="Mauritius"/>
        <s v="Bahamas"/>
        <s v="Pakistan"/>
        <s v="Heard Island and McDonald Islands"/>
        <s v="Kuwait"/>
        <s v="Uzbekistan"/>
        <s v="Bouvet Island (Bouvetoya)"/>
        <s v="Denmark"/>
        <s v="Liberia"/>
        <s v="United Arab Emirates"/>
        <s v="Sweden"/>
        <s v="Honduras"/>
        <s v="Uganda"/>
        <s v="Hong Kong"/>
        <s v="Botswana"/>
        <s v="Korea"/>
        <s v="Luxembourg"/>
        <s v="Guadeloupe"/>
        <s v="Monaco"/>
        <s v="Belgium"/>
        <s v="South Africa"/>
        <s v="Romania"/>
        <s v="Czech Republic"/>
        <s v="Christmas Island"/>
        <s v="Philippines"/>
        <s v="Australia"/>
        <s v="Chad"/>
        <s v="Zimbabwe"/>
        <s v="Nepal"/>
        <s v="Taiwan"/>
        <s v="Kyrgyz Republic"/>
        <s v="Bolivia"/>
        <s v="Kenya"/>
        <s v="Guatemala"/>
        <s v="Belarus"/>
        <s v="Jersey"/>
        <s v="Grenada"/>
        <s v="Cape Verde"/>
        <s v="Trinidad and Tobago"/>
        <s v="Benin"/>
        <s v="Western Sahara"/>
        <s v="Northern Mariana Islands"/>
        <s v="Germany"/>
        <s v="Canada"/>
        <s v="Tonga"/>
        <s v="French Southern Territories"/>
        <s v="Cote d'Ivoire"/>
        <s v="Mayotte"/>
        <s v="Cayman Islands"/>
        <s v="Nigeria"/>
        <s v="Marshall Islands"/>
        <s v="Palau"/>
        <s v="Turkey"/>
        <s v="Timor-Leste"/>
        <s v="Vietnam"/>
        <s v="Reunion"/>
        <s v="Brazil"/>
        <s v="Eritrea"/>
        <s v="United States Virgin Islands"/>
        <s v="Falkland Islands (Malvinas)"/>
        <s v="Netherlands Antilles"/>
        <s v="Guernsey"/>
        <s v="Uruguay"/>
        <s v="Suriname"/>
        <s v="Mongolia"/>
        <s v="Svalbard &amp; Jan Mayen Islands"/>
        <s v="Togo"/>
        <s v="Latvia"/>
        <s v="Cuba"/>
        <s v="Liechtenstein"/>
        <s v="Djibouti"/>
        <s v="Micronesia"/>
        <s v="Cameroon"/>
        <s v="Cocos (Keeling) Islands"/>
        <s v="Mali"/>
        <s v="Burundi"/>
        <s v="Gibraltar"/>
        <s v="El Salvador"/>
        <s v="Ethiopia"/>
        <s v="Anguilla"/>
      </sharedItems>
    </cacheField>
    <cacheField name="Description" numFmtId="0">
      <sharedItems/>
    </cacheField>
    <cacheField name="Founded" numFmtId="0">
      <sharedItems containsSemiMixedTypes="0" containsString="0" containsNumber="1" containsInteger="1" minValue="1970" maxValue="2021"/>
    </cacheField>
    <cacheField name="Industry" numFmtId="0">
      <sharedItems count="72">
        <s v="Plastics"/>
        <s v="Glass / Ceramics / Concrete"/>
        <s v="Public Safety"/>
        <s v="Automotive"/>
        <s v="Transportation"/>
        <s v="Primary / Secondary Education"/>
        <s v="Publishing Industry"/>
        <s v="Import / Export"/>
        <s v="Outsourcing / Offshoring"/>
        <s v="Food / Beverages"/>
        <s v="Museums / Institutions"/>
        <s v="Medical Practice"/>
        <s v="Maritime"/>
        <s v="Facilities Services"/>
        <s v="Investment Management / Hedge Fund / Private Equity"/>
        <s v="Architecture / Planning"/>
        <s v="Wholesale"/>
        <s v="Construction"/>
        <s v="Luxury Goods / Jewelry"/>
        <s v="Pharmaceuticals"/>
        <s v="Insurance"/>
        <s v="Real Estate / Mortgage"/>
        <s v="Banking / Mortgage"/>
        <s v="Legal Services"/>
        <s v="Logistics / Procurement"/>
        <s v="Civil Engineering"/>
        <s v="Mechanical or Industrial Engineering"/>
        <s v="Hospitality"/>
        <s v="Venture Capital / VC"/>
        <s v="Utilities"/>
        <s v="Human Resources / HR"/>
        <s v="Legislative Office"/>
        <s v="Music"/>
        <s v="Electrical / Electronic Manufacturing"/>
        <s v="Non - Profit / Volunteering"/>
        <s v="Writing / Editing"/>
        <s v="Capital Markets / Hedge Fund / Private Equity"/>
        <s v="Individual / Family Services"/>
        <s v="Online Publishing"/>
        <s v="Civic / Social Organization"/>
        <s v="Arts / Crafts"/>
        <s v="Consumer Goods"/>
        <s v="Printing"/>
        <s v="Mental Health Care"/>
        <s v="Management Consulting"/>
        <s v="Broadcast Media"/>
        <s v="Farming"/>
        <s v="Entertainment / Movie Production"/>
        <s v="International Trade / Development"/>
        <s v="Business Supplies / Equipment"/>
        <s v="Marketing / Advertising / Sales"/>
        <s v="Textiles"/>
        <s v="Consumer Electronics"/>
        <s v="Building Materials"/>
        <s v="Public Relations / PR"/>
        <s v="Information Technology / IT"/>
        <s v="Military Industry"/>
        <s v="Wireless"/>
        <s v="International Affairs"/>
        <s v="Accounting"/>
        <s v="Computer Software / Engineering"/>
        <s v="Law Enforcement"/>
        <s v="Financial Services"/>
        <s v="Religious Institutions"/>
        <s v="Alternative Dispute Resolution"/>
        <s v="Telecommunications"/>
        <s v="Semiconductors"/>
        <s v="Newspapers / Journalism"/>
        <s v="Gambling / Casinos"/>
        <s v="Photography"/>
        <s v="Consumer Services"/>
        <s v="Education Management"/>
      </sharedItems>
    </cacheField>
    <cacheField name="Number of employees" numFmtId="0">
      <sharedItems containsSemiMixedTypes="0" containsString="0" containsNumber="1" containsInteger="1" minValue="236" maxValue="999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s v="FAB0d41d5b5d22c"/>
    <s v="Ferrell LLC"/>
    <s v="https://price.net/"/>
    <x v="0"/>
    <s v="Horizontal empowering knowledgebase"/>
    <n v="1990"/>
    <x v="0"/>
    <n v="3498"/>
  </r>
  <r>
    <n v="2"/>
    <s v="6A7EdDEA9FaDC52"/>
    <s v="Mckinney, Riley and Day"/>
    <s v="http://www.hall-buchanan.info/"/>
    <x v="1"/>
    <s v="User-centric system-worthy leverage"/>
    <n v="2015"/>
    <x v="1"/>
    <n v="4952"/>
  </r>
  <r>
    <n v="3"/>
    <s v="0bFED1ADAE4bcC1"/>
    <s v="Hester Ltd"/>
    <s v="http://sullivan-reed.com/"/>
    <x v="2"/>
    <s v="Switchable scalable moratorium"/>
    <n v="1971"/>
    <x v="2"/>
    <n v="5287"/>
  </r>
  <r>
    <n v="4"/>
    <s v="2bFC1Be8a4ce42f"/>
    <s v="Holder-Sellers"/>
    <s v="https://becker.com/"/>
    <x v="3"/>
    <s v="De-engineered systemic artificial intelligence"/>
    <n v="2004"/>
    <x v="3"/>
    <n v="921"/>
  </r>
  <r>
    <n v="5"/>
    <s v="9eE8A6a4Eb96C24"/>
    <s v="Mayer Group"/>
    <s v="http://www.brewer.com/"/>
    <x v="4"/>
    <s v="Synchronized needs-based challenge"/>
    <n v="1991"/>
    <x v="4"/>
    <n v="7870"/>
  </r>
  <r>
    <n v="6"/>
    <s v="cC757116fe1C085"/>
    <s v="Henry-Thompson"/>
    <s v="http://morse.net/"/>
    <x v="5"/>
    <s v="Face-to-face well-modulated customer loyalty"/>
    <n v="1992"/>
    <x v="5"/>
    <n v="4914"/>
  </r>
  <r>
    <n v="7"/>
    <s v="219233e8aFF1BC3"/>
    <s v="Hansen-Everett"/>
    <s v="https://www.kidd.org/"/>
    <x v="6"/>
    <s v="Seamless disintermediate collaboration"/>
    <n v="2018"/>
    <x v="6"/>
    <n v="7832"/>
  </r>
  <r>
    <n v="8"/>
    <s v="ccc93DCF81a31CD"/>
    <s v="Mcintosh-Mora"/>
    <s v="https://www.brooks.com/"/>
    <x v="7"/>
    <s v="Centralized attitude-oriented capability"/>
    <n v="1970"/>
    <x v="7"/>
    <n v="4389"/>
  </r>
  <r>
    <n v="9"/>
    <s v="0B4F93aA06ED03e"/>
    <s v="Carr Inc"/>
    <s v="http://ross.com/"/>
    <x v="8"/>
    <s v="Distributed impactful customer loyalty"/>
    <n v="1996"/>
    <x v="0"/>
    <n v="8167"/>
  </r>
  <r>
    <n v="10"/>
    <s v="738b5aDe6B1C6A5"/>
    <s v="Gaines Inc"/>
    <s v="http://sandoval-hooper.com/"/>
    <x v="9"/>
    <s v="Multi-lateral scalable protocol"/>
    <n v="1997"/>
    <x v="8"/>
    <n v="9698"/>
  </r>
  <r>
    <n v="11"/>
    <s v="AE61b8Ffebbc476"/>
    <s v="Kidd Group"/>
    <s v="http://www.lyons.com/"/>
    <x v="10"/>
    <s v="Proactive foreground paradigm"/>
    <n v="2001"/>
    <x v="5"/>
    <n v="7473"/>
  </r>
  <r>
    <n v="12"/>
    <s v="eb3B7D06cCdD609"/>
    <s v="Crane-Clarke"/>
    <s v="https://www.sandoval.com/"/>
    <x v="11"/>
    <s v="Front-line clear-thinking encryption"/>
    <n v="2014"/>
    <x v="9"/>
    <n v="9011"/>
  </r>
  <r>
    <n v="13"/>
    <s v="8D0c29189C9798B"/>
    <s v="Keller, Campos and Black"/>
    <s v="https://www.garner.info/"/>
    <x v="12"/>
    <s v="Ameliorated directional emulation"/>
    <n v="2020"/>
    <x v="10"/>
    <n v="2862"/>
  </r>
  <r>
    <n v="14"/>
    <s v="D2c91cc03CA394c"/>
    <s v="Glover-Pope"/>
    <s v="http://www.silva.biz/"/>
    <x v="13"/>
    <s v="Persevering contextually-based approach"/>
    <n v="2013"/>
    <x v="11"/>
    <n v="9079"/>
  </r>
  <r>
    <n v="15"/>
    <s v="C8AC1eaf9C036F4"/>
    <s v="Pacheco-Spears"/>
    <s v="https://aguilar.com/"/>
    <x v="14"/>
    <s v="Secured logistical synergy"/>
    <n v="1984"/>
    <x v="12"/>
    <n v="769"/>
  </r>
  <r>
    <n v="16"/>
    <s v="b5D10A14f7a8AfE"/>
    <s v="Hodge-Ayers"/>
    <s v="http://www.archer-elliott.com/"/>
    <x v="15"/>
    <s v="Future-proofed radical implementation"/>
    <n v="1990"/>
    <x v="13"/>
    <n v="8508"/>
  </r>
  <r>
    <n v="17"/>
    <s v="68139b5C4De03B4"/>
    <s v="Bowers, Guerra and Krause"/>
    <s v="http://www.carrillo-nicholson.com/"/>
    <x v="16"/>
    <s v="De-engineered transitional strategy"/>
    <n v="1972"/>
    <x v="5"/>
    <n v="6986"/>
  </r>
  <r>
    <n v="18"/>
    <s v="5c2EffEfdba2BdF"/>
    <s v="Mckenzie-Melton"/>
    <s v="http://montoya-thompson.com/"/>
    <x v="17"/>
    <s v="Reverse-engineered heuristic alliance"/>
    <n v="1998"/>
    <x v="14"/>
    <n v="4589"/>
  </r>
  <r>
    <n v="19"/>
    <s v="ba179F19F7925f5"/>
    <s v="Branch-Mann"/>
    <s v="http://www.lozano.com/"/>
    <x v="18"/>
    <s v="Adaptive intangible frame"/>
    <n v="1999"/>
    <x v="15"/>
    <n v="7961"/>
  </r>
  <r>
    <n v="20"/>
    <s v="c1Ce9B350BAc66b"/>
    <s v="Weiss and Sons"/>
    <s v="https://barrett.com/"/>
    <x v="19"/>
    <s v="Sharable optimal functionalities"/>
    <n v="2011"/>
    <x v="0"/>
    <n v="5984"/>
  </r>
  <r>
    <n v="21"/>
    <s v="8de40AC4e6EaCa4"/>
    <s v="Velez, Payne and Coffey"/>
    <s v="http://burton.com/"/>
    <x v="20"/>
    <s v="Mandatory coherent synergy"/>
    <n v="1986"/>
    <x v="16"/>
    <n v="5010"/>
  </r>
  <r>
    <n v="22"/>
    <s v="Aad86a4F0385F2d"/>
    <s v="Harrell LLC"/>
    <s v="http://www.frey-rosario.com/"/>
    <x v="21"/>
    <s v="Reverse-engineered mission-critical moratorium"/>
    <n v="2018"/>
    <x v="17"/>
    <n v="2185"/>
  </r>
  <r>
    <n v="23"/>
    <s v="22aC3FFd64fD703"/>
    <s v="Eaton, Reynolds and Vargas"/>
    <s v="http://www.freeman.biz/"/>
    <x v="22"/>
    <s v="Self-enabling multi-tasking process improvement"/>
    <n v="2014"/>
    <x v="18"/>
    <n v="8987"/>
  </r>
  <r>
    <n v="24"/>
    <s v="5Ec4C272bCf085c"/>
    <s v="Robbins-Cummings"/>
    <s v="http://donaldson-wilkins.com/"/>
    <x v="23"/>
    <s v="Organic non-volatile hierarchy"/>
    <n v="1991"/>
    <x v="19"/>
    <n v="5038"/>
  </r>
  <r>
    <n v="25"/>
    <s v="5fDBeA8BB91a000"/>
    <s v="Jenkins Inc"/>
    <s v="http://www.kirk.biz/"/>
    <x v="24"/>
    <s v="Front-line systematic help-desk"/>
    <n v="2002"/>
    <x v="20"/>
    <n v="1215"/>
  </r>
  <r>
    <n v="26"/>
    <s v="dFfD6a6F9AC2d9C"/>
    <s v="Greene, Benjamin and Novak"/>
    <s v="http://www.kent.net/"/>
    <x v="25"/>
    <s v="Centralized leadingedge moratorium"/>
    <n v="2012"/>
    <x v="10"/>
    <n v="4941"/>
  </r>
  <r>
    <n v="27"/>
    <s v="4B217cC5a0674C5"/>
    <s v="Dickson, Richmond and Clay"/>
    <s v="http://everett.com/"/>
    <x v="26"/>
    <s v="Team-oriented tangible complexity"/>
    <n v="1980"/>
    <x v="21"/>
    <n v="3122"/>
  </r>
  <r>
    <n v="28"/>
    <s v="88b1f1cDcf59a37"/>
    <s v="Prince-David"/>
    <s v="http://thompson.com/"/>
    <x v="27"/>
    <s v="Virtual holistic methodology"/>
    <n v="1970"/>
    <x v="22"/>
    <n v="1046"/>
  </r>
  <r>
    <n v="29"/>
    <s v="f9F7bBCAEeC360F"/>
    <s v="Ayala LLC"/>
    <s v="http://www.zhang.com/"/>
    <x v="28"/>
    <s v="Open-source zero administration hierarchy"/>
    <n v="2021"/>
    <x v="23"/>
    <n v="7664"/>
  </r>
  <r>
    <n v="30"/>
    <s v="7Cb3AeFcE4Ba31e"/>
    <s v="Rivas Group"/>
    <s v="https://hebert.org/"/>
    <x v="29"/>
    <s v="Open-architected well-modulated capacity"/>
    <n v="1998"/>
    <x v="24"/>
    <n v="4155"/>
  </r>
  <r>
    <n v="31"/>
    <s v="ccBcC32adcbc530"/>
    <s v="Sloan, Mays and Whitehead"/>
    <s v="http://lawson.com/"/>
    <x v="30"/>
    <s v="Face-to-face high-level conglomeration"/>
    <n v="1997"/>
    <x v="25"/>
    <n v="365"/>
  </r>
  <r>
    <n v="32"/>
    <s v="f5afd686b3d05F5"/>
    <s v="Durham, Allen and Barnes"/>
    <s v="http://chan-stafford.org/"/>
    <x v="31"/>
    <s v="Synergistic web-enabled framework"/>
    <n v="1993"/>
    <x v="26"/>
    <n v="6135"/>
  </r>
  <r>
    <n v="33"/>
    <s v="38C6cfC5074Fa5e"/>
    <s v="Fritz-Franklin"/>
    <s v="http://www.lambert.com/"/>
    <x v="32"/>
    <s v="Automated 4thgeneration website"/>
    <n v="1972"/>
    <x v="27"/>
    <n v="4516"/>
  </r>
  <r>
    <n v="34"/>
    <s v="5Cd7efccCcba38f"/>
    <s v="Burch-Ewing"/>
    <s v="http://cline.net/"/>
    <x v="33"/>
    <s v="User-centric 4thgeneration system engine"/>
    <n v="1981"/>
    <x v="28"/>
    <n v="7443"/>
  </r>
  <r>
    <n v="35"/>
    <s v="9E6Acb51e3F9d6F"/>
    <s v="Glass, Barrera and Turner"/>
    <s v="https://dunlap.com/"/>
    <x v="34"/>
    <s v="Multi-channeled 3rdgeneration open system"/>
    <n v="2020"/>
    <x v="29"/>
    <n v="2610"/>
  </r>
  <r>
    <n v="36"/>
    <s v="4D4d7E18321eaeC"/>
    <s v="Pineda-Cox"/>
    <s v="http://aguilar.org/"/>
    <x v="35"/>
    <s v="Fundamental asynchronous capability"/>
    <n v="2010"/>
    <x v="30"/>
    <n v="1312"/>
  </r>
  <r>
    <n v="37"/>
    <s v="485f5d06B938F2b"/>
    <s v="Baker, Mccann and Macdonald"/>
    <s v="http://www.anderson-barker.com/"/>
    <x v="36"/>
    <s v="Cross-group user-facing focus group"/>
    <n v="2013"/>
    <x v="31"/>
    <n v="1638"/>
  </r>
  <r>
    <n v="38"/>
    <s v="19E3a5Bf6dBDc4F"/>
    <s v="Cuevas-Moss"/>
    <s v="https://dodson-castaneda.net/"/>
    <x v="37"/>
    <s v="Extended human-resource intranet"/>
    <n v="1994"/>
    <x v="32"/>
    <n v="9995"/>
  </r>
  <r>
    <n v="39"/>
    <s v="6883A965c7b68F7"/>
    <s v="Hahn PLC"/>
    <s v="http://newman.com/"/>
    <x v="38"/>
    <s v="Organic logistical leverage"/>
    <n v="2012"/>
    <x v="33"/>
    <n v="3715"/>
  </r>
  <r>
    <n v="40"/>
    <s v="AC5B7AA74Aa4A2E"/>
    <s v="Valentine, Ferguson and Kramer"/>
    <s v="http://stuart.net/"/>
    <x v="39"/>
    <s v="Centralized secondary time-frame"/>
    <n v="1997"/>
    <x v="34"/>
    <n v="3585"/>
  </r>
  <r>
    <n v="41"/>
    <s v="decab0D5027CA6a"/>
    <s v="Arroyo Inc"/>
    <s v="https://www.turner.com/"/>
    <x v="40"/>
    <s v="Managed demand-driven website"/>
    <n v="2006"/>
    <x v="35"/>
    <n v="9067"/>
  </r>
  <r>
    <n v="42"/>
    <s v="dF084FbBb613eea"/>
    <s v="Walls LLC"/>
    <s v="http://www.reese-vasquez.biz/"/>
    <x v="41"/>
    <s v="Self-enabling fresh-thinking installation"/>
    <n v="1989"/>
    <x v="14"/>
    <n v="1678"/>
  </r>
  <r>
    <n v="43"/>
    <s v="A2D89Ab9bCcAd4e"/>
    <s v="Mitchell, Warren and Schneider"/>
    <s v="https://fox.biz/"/>
    <x v="42"/>
    <s v="Enhanced intangible time-frame"/>
    <n v="2021"/>
    <x v="36"/>
    <n v="3816"/>
  </r>
  <r>
    <n v="44"/>
    <s v="77aDc905434a49f"/>
    <s v="Prince PLC"/>
    <s v="https://www.watts.com/"/>
    <x v="14"/>
    <s v="Profit-focused coherent installation"/>
    <n v="2016"/>
    <x v="37"/>
    <n v="7645"/>
  </r>
  <r>
    <n v="45"/>
    <s v="235fdEFE2cfDa5F"/>
    <s v="Brock-Blackwell"/>
    <s v="http://www.small.com/"/>
    <x v="43"/>
    <s v="Secured foreground emulation"/>
    <n v="1986"/>
    <x v="38"/>
    <n v="7034"/>
  </r>
  <r>
    <n v="46"/>
    <s v="1eD64cFe986BBbE"/>
    <s v="Walton-Barnett"/>
    <s v="https://ashley-schaefer.com/"/>
    <x v="44"/>
    <s v="Right-sized clear-thinking flexibility"/>
    <n v="2001"/>
    <x v="18"/>
    <n v="1746"/>
  </r>
  <r>
    <n v="47"/>
    <s v="CbBbFcdd0eaE2cF"/>
    <s v="Bartlett-Arroyo"/>
    <s v="https://cruz.com/"/>
    <x v="45"/>
    <s v="Realigned didactic function"/>
    <n v="1976"/>
    <x v="39"/>
    <n v="3987"/>
  </r>
  <r>
    <n v="48"/>
    <s v="49aECbDaE6aBD53"/>
    <s v="Wallace, Madden and Morris"/>
    <s v="http://www.blevins-fernandez.biz/"/>
    <x v="46"/>
    <s v="Persistent real-time customer loyalty"/>
    <n v="2016"/>
    <x v="19"/>
    <n v="9443"/>
  </r>
  <r>
    <n v="49"/>
    <s v="7b3fe6e7E72bFa4"/>
    <s v="Berg-Sparks"/>
    <s v="https://cisneros-love.com/"/>
    <x v="47"/>
    <s v="Stand-alone static implementation"/>
    <n v="1974"/>
    <x v="40"/>
    <n v="2073"/>
  </r>
  <r>
    <n v="50"/>
    <s v="c6DedA82A8aef7E"/>
    <s v="Gonzales Ltd"/>
    <s v="http://bird.com/"/>
    <x v="48"/>
    <s v="Managed human-resource policy"/>
    <n v="1988"/>
    <x v="41"/>
    <n v="9069"/>
  </r>
  <r>
    <n v="51"/>
    <s v="7D9FBF85cdC3871"/>
    <s v="Lawson and Sons"/>
    <s v="https://www.wong.com/"/>
    <x v="49"/>
    <s v="Compatible analyzing intranet"/>
    <n v="2021"/>
    <x v="40"/>
    <n v="3527"/>
  </r>
  <r>
    <n v="52"/>
    <s v="7dd18Fb7cB07b65"/>
    <s v="Mcguire, Mcconnell and Olsen"/>
    <s v="https://melton-briggs.com/"/>
    <x v="19"/>
    <s v="Profound client-server frame"/>
    <n v="1988"/>
    <x v="42"/>
    <n v="8445"/>
  </r>
  <r>
    <n v="53"/>
    <s v="EF5B55FadccB8Fe"/>
    <s v="Charles-Phillips"/>
    <s v="https://bowman.com/"/>
    <x v="50"/>
    <s v="Monitored client-server implementation"/>
    <n v="2012"/>
    <x v="43"/>
    <n v="3450"/>
  </r>
  <r>
    <n v="54"/>
    <s v="f8D4B99e11fAF5D"/>
    <s v="Odom Ltd"/>
    <s v="https://www.humphrey-hess.com/"/>
    <x v="50"/>
    <s v="Advanced static process improvement"/>
    <n v="2012"/>
    <x v="44"/>
    <n v="1825"/>
  </r>
  <r>
    <n v="55"/>
    <s v="e24D21BFd3bF1E5"/>
    <s v="Richard PLC"/>
    <s v="https://holden-coleman.net/"/>
    <x v="51"/>
    <s v="Object-based optimizing model"/>
    <n v="1971"/>
    <x v="45"/>
    <n v="4942"/>
  </r>
  <r>
    <n v="56"/>
    <s v="B9BdfEB6D3Ca44E"/>
    <s v="Sampson Ltd"/>
    <s v="https://blevins.com/"/>
    <x v="52"/>
    <s v="Intuitive local adapter"/>
    <n v="2005"/>
    <x v="46"/>
    <n v="1418"/>
  </r>
  <r>
    <n v="57"/>
    <s v="2a74D6f3D3B268e"/>
    <s v="Cherry, Le and Callahan"/>
    <s v="https://waller-delacruz.biz/"/>
    <x v="53"/>
    <s v="Universal human-resource collaboration"/>
    <n v="2017"/>
    <x v="47"/>
    <n v="7202"/>
  </r>
  <r>
    <n v="58"/>
    <s v="Bf3F3f62c8aBC33"/>
    <s v="Cherry PLC"/>
    <s v="https://www.avila.info/"/>
    <x v="54"/>
    <s v="Persistent tertiary website"/>
    <n v="1980"/>
    <x v="0"/>
    <n v="8245"/>
  </r>
  <r>
    <n v="59"/>
    <s v="aeBe26B80a7a23c"/>
    <s v="Melton-Nichols"/>
    <s v="https://kennedy.com/"/>
    <x v="55"/>
    <s v="User-friendly clear-thinking productivity"/>
    <n v="2021"/>
    <x v="31"/>
    <n v="8741"/>
  </r>
  <r>
    <n v="60"/>
    <s v="aAeb29ad43886C6"/>
    <s v="Potter-Walsh"/>
    <s v="http://thomas-french.org/"/>
    <x v="56"/>
    <s v="Optional non-volatile open system"/>
    <n v="2008"/>
    <x v="30"/>
    <n v="6923"/>
  </r>
  <r>
    <n v="61"/>
    <s v="bD1bc6bB6d1FeD3"/>
    <s v="Freeman-Chen"/>
    <s v="https://mathis.com/"/>
    <x v="57"/>
    <s v="Phased next generation adapter"/>
    <n v="1973"/>
    <x v="48"/>
    <n v="346"/>
  </r>
  <r>
    <n v="62"/>
    <s v="EB9f456e8b7022a"/>
    <s v="Soto Group"/>
    <s v="https://norris.info/"/>
    <x v="58"/>
    <s v="Enterprise-wide executive installation"/>
    <n v="1988"/>
    <x v="49"/>
    <n v="9097"/>
  </r>
  <r>
    <n v="63"/>
    <s v="Dfef38C51D8DAe3"/>
    <s v="Poole, Cruz and Whitney"/>
    <s v="https://reed.info/"/>
    <x v="59"/>
    <s v="Balanced analyzing groupware"/>
    <n v="1978"/>
    <x v="50"/>
    <n v="2992"/>
  </r>
  <r>
    <n v="64"/>
    <s v="055ffEfB2Dd95B0"/>
    <s v="Riley Ltd"/>
    <s v="http://wiley.com/"/>
    <x v="60"/>
    <s v="Optional exuding superstructure"/>
    <n v="1986"/>
    <x v="51"/>
    <n v="9315"/>
  </r>
  <r>
    <n v="65"/>
    <s v="cBfe4dbAE1699da"/>
    <s v="Erickson, Andrews and Bailey"/>
    <s v="https://www.hobbs-grant.com/"/>
    <x v="61"/>
    <s v="Vision-oriented secondary project"/>
    <n v="2014"/>
    <x v="52"/>
    <n v="7829"/>
  </r>
  <r>
    <n v="66"/>
    <s v="fdFbecbadcdCdf1"/>
    <s v="Wilkinson, Charles and Arroyo"/>
    <s v="http://hunter-mcfarland.com/"/>
    <x v="62"/>
    <s v="Assimilated 24/7 archive"/>
    <n v="1996"/>
    <x v="53"/>
    <n v="602"/>
  </r>
  <r>
    <n v="67"/>
    <s v="5DCb8A5a5ca03c0"/>
    <s v="Floyd Ltd"/>
    <s v="http://www.whitney.com/"/>
    <x v="63"/>
    <s v="Function-based fault-tolerant concept"/>
    <n v="2017"/>
    <x v="54"/>
    <n v="2911"/>
  </r>
  <r>
    <n v="68"/>
    <s v="ce57DCbcFD6d618"/>
    <s v="Newman-Galloway"/>
    <s v="https://www.scott.com/"/>
    <x v="20"/>
    <s v="Enhanced foreground collaboration"/>
    <n v="1987"/>
    <x v="55"/>
    <n v="3934"/>
  </r>
  <r>
    <n v="69"/>
    <s v="5aaD187dc929371"/>
    <s v="Frazier-Butler"/>
    <s v="https://www.daugherty-farley.info/"/>
    <x v="45"/>
    <s v="Persistent interactive circuit"/>
    <n v="1972"/>
    <x v="8"/>
    <n v="5130"/>
  </r>
  <r>
    <n v="70"/>
    <s v="902D7Ac8b6d476b"/>
    <s v="Newton Inc"/>
    <s v="https://www.richmond-manning.info/"/>
    <x v="64"/>
    <s v="Fundamental stable info-mediaries"/>
    <n v="1976"/>
    <x v="56"/>
    <n v="563"/>
  </r>
  <r>
    <n v="71"/>
    <s v="32BB9Ff4d939788"/>
    <s v="Duffy-Levy"/>
    <s v="https://www.potter.com/"/>
    <x v="65"/>
    <s v="Diverse exuding installation"/>
    <n v="1982"/>
    <x v="57"/>
    <n v="6146"/>
  </r>
  <r>
    <n v="72"/>
    <s v="adcB0afbE58bAe3"/>
    <s v="Wagner LLC"/>
    <s v="https://decker-esparza.com/"/>
    <x v="66"/>
    <s v="Reactive attitude-oriented toolset"/>
    <n v="1987"/>
    <x v="58"/>
    <n v="6874"/>
  </r>
  <r>
    <n v="73"/>
    <s v="dfcA1c84AdB61Ac"/>
    <s v="Mccall-Holmes"/>
    <s v="http://www.dean.com/"/>
    <x v="43"/>
    <s v="Object-based value-added database"/>
    <n v="2009"/>
    <x v="23"/>
    <n v="696"/>
  </r>
  <r>
    <n v="74"/>
    <s v="208044AC2fe52F3"/>
    <s v="Massey LLC"/>
    <s v="https://frazier.biz/"/>
    <x v="67"/>
    <s v="Configurable zero administration Graphical User Interface"/>
    <n v="1986"/>
    <x v="59"/>
    <n v="5004"/>
  </r>
  <r>
    <n v="75"/>
    <s v="f3C365f0c1A0623"/>
    <s v="Hicks LLC"/>
    <s v="http://alvarez.biz/"/>
    <x v="6"/>
    <s v="Quality-focused client-server Graphical User Interface"/>
    <n v="1970"/>
    <x v="60"/>
    <n v="8480"/>
  </r>
  <r>
    <n v="76"/>
    <s v="ec5Bdd3CBAfaB93"/>
    <s v="Cole, Russell and Avery"/>
    <s v="http://www.blankenship.com/"/>
    <x v="68"/>
    <s v="De-engineered fault-tolerant challenge"/>
    <n v="2000"/>
    <x v="61"/>
    <n v="7012"/>
  </r>
  <r>
    <n v="77"/>
    <s v="DDB19Be7eeB56B4"/>
    <s v="Cummings-Rojas"/>
    <s v="https://simon-pearson.com/"/>
    <x v="69"/>
    <s v="User-centric modular customer loyalty"/>
    <n v="2012"/>
    <x v="62"/>
    <n v="7529"/>
  </r>
  <r>
    <n v="78"/>
    <s v="dd6CA3d0bc3cAfc"/>
    <s v="Beasley, Greene and Mahoney"/>
    <s v="http://www.petersen-lawrence.com/"/>
    <x v="70"/>
    <s v="Extended content-based methodology"/>
    <n v="1976"/>
    <x v="63"/>
    <n v="869"/>
  </r>
  <r>
    <n v="79"/>
    <s v="A0B9d56e61070e3"/>
    <s v="Beasley, Sims and Allison"/>
    <s v="http://burke.info/"/>
    <x v="71"/>
    <s v="Secured zero tolerance hub"/>
    <n v="1972"/>
    <x v="13"/>
    <n v="6182"/>
  </r>
  <r>
    <n v="80"/>
    <s v="cBa7EFe5D05Adaf"/>
    <s v="Crawford-Rivera"/>
    <s v="https://black-ramirez.org/"/>
    <x v="72"/>
    <s v="Persevering exuding budgetary management"/>
    <n v="1999"/>
    <x v="38"/>
    <n v="7805"/>
  </r>
  <r>
    <n v="81"/>
    <s v="Ea3f6D52Ec73563"/>
    <s v="Montes-Hensley"/>
    <s v="https://krueger.org/"/>
    <x v="73"/>
    <s v="Multi-tiered secondary productivity"/>
    <n v="2009"/>
    <x v="42"/>
    <n v="8433"/>
  </r>
  <r>
    <n v="82"/>
    <s v="bC0CEd48A8000E0"/>
    <s v="Velazquez-Odom"/>
    <s v="https://stokes.com/"/>
    <x v="74"/>
    <s v="Streamlined 6thgeneration function"/>
    <n v="2002"/>
    <x v="64"/>
    <n v="4044"/>
  </r>
  <r>
    <n v="83"/>
    <s v="c89b9b59BC4baa1"/>
    <s v="Eaton-Morales"/>
    <s v="https://www.reeves-graham.com/"/>
    <x v="75"/>
    <s v="Customer-focused explicit frame"/>
    <n v="1990"/>
    <x v="36"/>
    <n v="7013"/>
  </r>
  <r>
    <n v="84"/>
    <s v="FEC51bce8421a7b"/>
    <s v="Roberson, Pennington and Palmer"/>
    <s v="http://www.keith-fisher.com/"/>
    <x v="76"/>
    <s v="Adaptive bi-directional hierarchy"/>
    <n v="1993"/>
    <x v="65"/>
    <n v="5571"/>
  </r>
  <r>
    <n v="85"/>
    <s v="e0E8e27eAc9CAd5"/>
    <s v="George, Russo and Guerra"/>
    <s v="https://drake.com/"/>
    <x v="14"/>
    <s v="Centralized non-volatile capability"/>
    <n v="1989"/>
    <x v="56"/>
    <n v="2880"/>
  </r>
  <r>
    <n v="86"/>
    <s v="B97a6CF9bf5983C"/>
    <s v="Davila Inc"/>
    <s v="https://mcconnell.info/"/>
    <x v="77"/>
    <s v="Profit-focused dedicated frame"/>
    <n v="2017"/>
    <x v="52"/>
    <n v="2215"/>
  </r>
  <r>
    <n v="87"/>
    <s v="a0a6f9b3DbcBEb5"/>
    <s v="Mays-Preston"/>
    <s v="http://www.browning-key.com/"/>
    <x v="78"/>
    <s v="User-centric heuristic focus group"/>
    <n v="2006"/>
    <x v="56"/>
    <n v="5786"/>
  </r>
  <r>
    <n v="88"/>
    <s v="8cC1bDa330a5871"/>
    <s v="Pineda-Morton"/>
    <s v="https://www.carr.com/"/>
    <x v="62"/>
    <s v="Grass-roots methodical info-mediaries"/>
    <n v="1991"/>
    <x v="42"/>
    <n v="6168"/>
  </r>
  <r>
    <n v="89"/>
    <s v="ED889CB2FE9cbd3"/>
    <s v="Huang and Sons"/>
    <s v="https://www.bolton.com/"/>
    <x v="61"/>
    <s v="Re-contextualized dynamic hierarchy"/>
    <n v="1981"/>
    <x v="66"/>
    <n v="7484"/>
  </r>
  <r>
    <n v="90"/>
    <s v="F4Dc1417BC6cb8f"/>
    <s v="Gilbert-Simon"/>
    <s v="https://www.bradford.biz/"/>
    <x v="79"/>
    <s v="Grass-roots radical parallelism"/>
    <n v="1973"/>
    <x v="67"/>
    <n v="1927"/>
  </r>
  <r>
    <n v="91"/>
    <s v="7ABc3c7ecA03B34"/>
    <s v="Sampson-Griffith"/>
    <s v="http://hendricks.org/"/>
    <x v="43"/>
    <s v="Multi-layered composite paradigm"/>
    <n v="1972"/>
    <x v="51"/>
    <n v="3881"/>
  </r>
  <r>
    <n v="92"/>
    <s v="4e0719FBE38e0aB"/>
    <s v="Miles-Dominguez"/>
    <s v="http://www.turner.com/"/>
    <x v="80"/>
    <s v="Organized empowering forecast"/>
    <n v="1996"/>
    <x v="39"/>
    <n v="897"/>
  </r>
  <r>
    <n v="93"/>
    <s v="dEbDAAeDfaed00A"/>
    <s v="Rowe and Sons"/>
    <s v="https://www.simpson.org/"/>
    <x v="81"/>
    <s v="Balanced multimedia knowledgebase"/>
    <n v="1978"/>
    <x v="13"/>
    <n v="8172"/>
  </r>
  <r>
    <n v="94"/>
    <s v="61BDeCfeFD0cEF5"/>
    <s v="Valenzuela, Holmes and Rowland"/>
    <s v="https://www.dorsey.net/"/>
    <x v="33"/>
    <s v="Persistent tertiary focus group"/>
    <n v="1999"/>
    <x v="4"/>
    <n v="1483"/>
  </r>
  <r>
    <n v="95"/>
    <s v="4e91eD25f486110"/>
    <s v="Best, Wade and Shepard"/>
    <s v="https://zimmerman.com/"/>
    <x v="31"/>
    <s v="Innovative background definition"/>
    <n v="1991"/>
    <x v="68"/>
    <n v="4873"/>
  </r>
  <r>
    <n v="96"/>
    <s v="0a0bfFbBbB8eC7c"/>
    <s v="Holmes Group"/>
    <s v="https://mcdowell.org/"/>
    <x v="82"/>
    <s v="Right-sized zero tolerance focus group"/>
    <n v="1975"/>
    <x v="69"/>
    <n v="2988"/>
  </r>
  <r>
    <n v="97"/>
    <s v="BA6Cd9Dae2Efd62"/>
    <s v="Good Ltd"/>
    <s v="http://duffy.com/"/>
    <x v="83"/>
    <s v="Reverse-engineered composite moratorium"/>
    <n v="1971"/>
    <x v="70"/>
    <n v="4292"/>
  </r>
  <r>
    <n v="98"/>
    <s v="E7df80C60Abd7f9"/>
    <s v="Clements-Espinoza"/>
    <s v="http://www.flowers.net/"/>
    <x v="63"/>
    <s v="Progressive modular hub"/>
    <n v="1991"/>
    <x v="45"/>
    <n v="236"/>
  </r>
  <r>
    <n v="99"/>
    <s v="AFc285dbE2fEd24"/>
    <s v="Mendez Inc"/>
    <s v="https://www.burke.net/"/>
    <x v="34"/>
    <s v="User-friendly exuding migration"/>
    <n v="1993"/>
    <x v="71"/>
    <n v="339"/>
  </r>
  <r>
    <n v="100"/>
    <s v="e9eB5A60Cef8354"/>
    <s v="Watkins-Kaiser"/>
    <s v="http://www.herring.com/"/>
    <x v="70"/>
    <s v="Synergistic background access"/>
    <n v="2009"/>
    <x v="62"/>
    <n v="27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10:D12" firstHeaderRow="1" firstDataRow="2" firstDataCol="1" rowPageCount="1" colPageCount="1"/>
  <pivotFields count="9">
    <pivotField showAll="0"/>
    <pivotField showAll="0"/>
    <pivotField showAll="0"/>
    <pivotField showAll="0"/>
    <pivotField axis="axisCol" showAll="0">
      <items count="85">
        <item x="83"/>
        <item x="29"/>
        <item x="5"/>
        <item x="38"/>
        <item x="23"/>
        <item x="43"/>
        <item x="35"/>
        <item x="18"/>
        <item x="10"/>
        <item x="60"/>
        <item x="79"/>
        <item x="76"/>
        <item x="47"/>
        <item x="41"/>
        <item x="52"/>
        <item x="30"/>
        <item x="2"/>
        <item x="27"/>
        <item x="77"/>
        <item x="50"/>
        <item x="72"/>
        <item x="26"/>
        <item x="11"/>
        <item x="74"/>
        <item x="81"/>
        <item x="61"/>
        <item x="82"/>
        <item x="63"/>
        <item x="1"/>
        <item x="49"/>
        <item x="46"/>
        <item x="80"/>
        <item x="40"/>
        <item x="21"/>
        <item x="37"/>
        <item x="65"/>
        <item x="7"/>
        <item x="15"/>
        <item x="17"/>
        <item x="39"/>
        <item x="36"/>
        <item x="19"/>
        <item x="8"/>
        <item x="34"/>
        <item x="71"/>
        <item x="12"/>
        <item x="73"/>
        <item x="20"/>
        <item x="78"/>
        <item x="54"/>
        <item x="4"/>
        <item x="51"/>
        <item x="75"/>
        <item x="22"/>
        <item x="68"/>
        <item x="32"/>
        <item x="64"/>
        <item x="53"/>
        <item x="45"/>
        <item x="6"/>
        <item x="55"/>
        <item x="0"/>
        <item x="28"/>
        <item x="59"/>
        <item x="25"/>
        <item x="24"/>
        <item x="67"/>
        <item x="69"/>
        <item x="14"/>
        <item x="33"/>
        <item x="57"/>
        <item x="70"/>
        <item x="48"/>
        <item x="42"/>
        <item x="56"/>
        <item x="3"/>
        <item x="16"/>
        <item x="13"/>
        <item x="62"/>
        <item x="66"/>
        <item x="9"/>
        <item x="58"/>
        <item x="44"/>
        <item x="31"/>
        <item t="default"/>
      </items>
    </pivotField>
    <pivotField showAll="0"/>
    <pivotField showAll="0"/>
    <pivotField axis="axisPage" multipleItemSelectionAllowed="1" showAll="0">
      <items count="73">
        <item h="1" x="59"/>
        <item h="1" x="64"/>
        <item h="1" x="15"/>
        <item h="1" x="40"/>
        <item h="1" x="3"/>
        <item h="1" x="22"/>
        <item h="1" x="45"/>
        <item x="53"/>
        <item x="49"/>
        <item h="1" x="36"/>
        <item h="1" x="39"/>
        <item h="1" x="25"/>
        <item h="1" x="60"/>
        <item h="1" x="17"/>
        <item h="1" x="52"/>
        <item h="1" x="41"/>
        <item h="1" x="70"/>
        <item h="1" x="71"/>
        <item h="1" x="33"/>
        <item h="1" x="47"/>
        <item h="1" x="13"/>
        <item h="1" x="46"/>
        <item h="1" x="62"/>
        <item h="1" x="9"/>
        <item h="1" x="68"/>
        <item h="1" x="1"/>
        <item h="1" x="27"/>
        <item h="1" x="30"/>
        <item h="1" x="7"/>
        <item h="1" x="37"/>
        <item h="1" x="55"/>
        <item h="1" x="20"/>
        <item h="1" x="58"/>
        <item h="1" x="48"/>
        <item h="1" x="14"/>
        <item h="1" x="61"/>
        <item h="1" x="23"/>
        <item h="1" x="31"/>
        <item h="1" x="24"/>
        <item h="1" x="18"/>
        <item h="1" x="44"/>
        <item h="1" x="12"/>
        <item h="1" x="50"/>
        <item h="1" x="26"/>
        <item h="1" x="11"/>
        <item h="1" x="43"/>
        <item h="1" x="56"/>
        <item h="1" x="10"/>
        <item h="1" x="32"/>
        <item h="1" x="67"/>
        <item h="1" x="34"/>
        <item h="1" x="38"/>
        <item h="1" x="8"/>
        <item h="1" x="19"/>
        <item h="1" x="69"/>
        <item h="1" x="0"/>
        <item h="1" x="5"/>
        <item h="1" x="42"/>
        <item h="1" x="54"/>
        <item h="1" x="2"/>
        <item h="1" x="6"/>
        <item h="1" x="21"/>
        <item h="1" x="63"/>
        <item h="1" x="66"/>
        <item h="1" x="65"/>
        <item h="1" x="51"/>
        <item h="1" x="4"/>
        <item h="1" x="29"/>
        <item h="1" x="28"/>
        <item h="1" x="16"/>
        <item h="1" x="57"/>
        <item h="1" x="35"/>
        <item t="default"/>
      </items>
    </pivotField>
    <pivotField dataField="1" showAll="0"/>
  </pivotFields>
  <rowItems count="1">
    <i/>
  </rowItems>
  <colFields count="1">
    <field x="4"/>
  </colFields>
  <colItems count="3">
    <i>
      <x v="78"/>
    </i>
    <i>
      <x v="81"/>
    </i>
    <i t="grand">
      <x/>
    </i>
  </colItems>
  <pageFields count="1">
    <pageField fld="7" hier="-1"/>
  </pageFields>
  <dataFields count="1">
    <dataField name="Sum of Number of employees" fld="8" baseField="0" baseItem="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8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8:I20" firstHeaderRow="1" firstDataRow="2" firstDataCol="1"/>
  <pivotFields count="9">
    <pivotField showAll="0"/>
    <pivotField dataField="1" showAll="0"/>
    <pivotField showAll="0"/>
    <pivotField showAll="0"/>
    <pivotField axis="axisRow" showAll="0">
      <items count="85">
        <item x="83"/>
        <item x="29"/>
        <item x="5"/>
        <item x="38"/>
        <item x="23"/>
        <item x="43"/>
        <item x="35"/>
        <item x="18"/>
        <item x="10"/>
        <item x="60"/>
        <item x="79"/>
        <item x="76"/>
        <item x="47"/>
        <item x="41"/>
        <item x="52"/>
        <item x="30"/>
        <item x="2"/>
        <item x="27"/>
        <item x="77"/>
        <item x="50"/>
        <item x="72"/>
        <item x="26"/>
        <item x="11"/>
        <item x="74"/>
        <item x="81"/>
        <item x="61"/>
        <item x="82"/>
        <item x="63"/>
        <item x="1"/>
        <item x="49"/>
        <item x="46"/>
        <item x="80"/>
        <item x="40"/>
        <item x="21"/>
        <item x="37"/>
        <item x="65"/>
        <item x="7"/>
        <item x="15"/>
        <item x="17"/>
        <item x="39"/>
        <item x="36"/>
        <item x="19"/>
        <item x="8"/>
        <item x="34"/>
        <item x="71"/>
        <item x="12"/>
        <item x="73"/>
        <item x="20"/>
        <item x="78"/>
        <item x="54"/>
        <item x="4"/>
        <item x="51"/>
        <item x="75"/>
        <item x="22"/>
        <item x="68"/>
        <item x="32"/>
        <item x="64"/>
        <item x="53"/>
        <item x="45"/>
        <item x="6"/>
        <item x="55"/>
        <item x="0"/>
        <item x="28"/>
        <item x="59"/>
        <item x="25"/>
        <item x="24"/>
        <item x="67"/>
        <item x="69"/>
        <item x="14"/>
        <item x="33"/>
        <item x="57"/>
        <item x="70"/>
        <item x="48"/>
        <item x="42"/>
        <item x="56"/>
        <item x="3"/>
        <item x="16"/>
        <item x="13"/>
        <item x="62"/>
        <item x="66"/>
        <item x="9"/>
        <item x="58"/>
        <item x="44"/>
        <item x="31"/>
        <item t="default"/>
      </items>
    </pivotField>
    <pivotField showAll="0"/>
    <pivotField showAll="0"/>
    <pivotField axis="axisCol" showAll="0">
      <items count="73">
        <item h="1" x="59"/>
        <item h="1" x="64"/>
        <item h="1" x="15"/>
        <item h="1" x="40"/>
        <item h="1" x="3"/>
        <item h="1" x="22"/>
        <item x="45"/>
        <item x="53"/>
        <item x="49"/>
        <item x="36"/>
        <item x="39"/>
        <item x="25"/>
        <item x="60"/>
        <item h="1" x="17"/>
        <item h="1" x="52"/>
        <item h="1" x="41"/>
        <item h="1" x="70"/>
        <item h="1" x="71"/>
        <item h="1" x="33"/>
        <item h="1" x="47"/>
        <item h="1" x="13"/>
        <item h="1" x="46"/>
        <item h="1" x="62"/>
        <item h="1" x="9"/>
        <item h="1" x="68"/>
        <item h="1" x="1"/>
        <item h="1" x="27"/>
        <item h="1" x="30"/>
        <item h="1" x="7"/>
        <item h="1" x="37"/>
        <item h="1" x="55"/>
        <item h="1" x="20"/>
        <item h="1" x="58"/>
        <item h="1" x="48"/>
        <item h="1" x="14"/>
        <item h="1" x="61"/>
        <item h="1" x="23"/>
        <item h="1" x="31"/>
        <item h="1" x="24"/>
        <item h="1" x="18"/>
        <item h="1" x="44"/>
        <item h="1" x="12"/>
        <item h="1" x="50"/>
        <item h="1" x="26"/>
        <item h="1" x="11"/>
        <item h="1" x="43"/>
        <item h="1" x="56"/>
        <item h="1" x="10"/>
        <item h="1" x="32"/>
        <item h="1" x="67"/>
        <item h="1" x="34"/>
        <item h="1" x="38"/>
        <item h="1" x="8"/>
        <item h="1" x="19"/>
        <item h="1" x="69"/>
        <item h="1" x="0"/>
        <item h="1" x="5"/>
        <item h="1" x="42"/>
        <item h="1" x="54"/>
        <item h="1" x="2"/>
        <item h="1" x="6"/>
        <item h="1" x="21"/>
        <item h="1" x="63"/>
        <item h="1" x="66"/>
        <item h="1" x="65"/>
        <item h="1" x="51"/>
        <item h="1" x="4"/>
        <item h="1" x="29"/>
        <item h="1" x="28"/>
        <item h="1" x="16"/>
        <item h="1" x="57"/>
        <item h="1" x="35"/>
        <item t="default"/>
      </items>
    </pivotField>
    <pivotField showAll="0"/>
  </pivotFields>
  <rowFields count="1">
    <field x="4"/>
  </rowFields>
  <rowItems count="11">
    <i>
      <x v="15"/>
    </i>
    <i>
      <x v="27"/>
    </i>
    <i>
      <x v="31"/>
    </i>
    <i>
      <x v="51"/>
    </i>
    <i>
      <x v="52"/>
    </i>
    <i>
      <x v="58"/>
    </i>
    <i>
      <x v="59"/>
    </i>
    <i>
      <x v="73"/>
    </i>
    <i>
      <x v="78"/>
    </i>
    <i>
      <x v="81"/>
    </i>
    <i t="grand">
      <x/>
    </i>
  </rowItems>
  <colFields count="1">
    <field x="7"/>
  </colFields>
  <colItems count="8"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Organization Id" fld="1" subtotal="count" baseField="0" baseItem="0"/>
  </dataFields>
  <chartFormats count="21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9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6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8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4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5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6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7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8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9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0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1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2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3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4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5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6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7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8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9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0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1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2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3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4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5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6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7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8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9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0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1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5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6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7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8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9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0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1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2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3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4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5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6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7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8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9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0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1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2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3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4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5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6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7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8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9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0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1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2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3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4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5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6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7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8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9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0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1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2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3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4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5"/>
          </reference>
        </references>
      </pivotArea>
    </chartFormat>
    <chartFormat chart="4" format="6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6"/>
          </reference>
        </references>
      </pivotArea>
    </chartFormat>
    <chartFormat chart="4" format="6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7"/>
          </reference>
        </references>
      </pivotArea>
    </chartFormat>
    <chartFormat chart="4" format="7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8"/>
          </reference>
        </references>
      </pivotArea>
    </chartFormat>
    <chartFormat chart="4" format="7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9"/>
          </reference>
        </references>
      </pivotArea>
    </chartFormat>
    <chartFormat chart="4" format="7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0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1"/>
          </reference>
        </references>
      </pivotArea>
    </chartFormat>
    <chartFormat chart="4" format="7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5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6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7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8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9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0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1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2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3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4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5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6"/>
          </reference>
        </references>
      </pivotArea>
    </chartFormat>
    <chartFormat chart="6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7"/>
          </reference>
        </references>
      </pivotArea>
    </chartFormat>
    <chartFormat chart="6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8"/>
          </reference>
        </references>
      </pivotArea>
    </chartFormat>
    <chartFormat chart="6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9"/>
          </reference>
        </references>
      </pivotArea>
    </chartFormat>
    <chartFormat chart="6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0"/>
          </reference>
        </references>
      </pivotArea>
    </chartFormat>
    <chartFormat chart="6" format="4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1"/>
          </reference>
        </references>
      </pivotArea>
    </chartFormat>
    <chartFormat chart="6" format="4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2"/>
          </reference>
        </references>
      </pivotArea>
    </chartFormat>
    <chartFormat chart="6" format="4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3"/>
          </reference>
        </references>
      </pivotArea>
    </chartFormat>
    <chartFormat chart="6" format="4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4"/>
          </reference>
        </references>
      </pivotArea>
    </chartFormat>
    <chartFormat chart="6" format="4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5"/>
          </reference>
        </references>
      </pivotArea>
    </chartFormat>
    <chartFormat chart="6" format="4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6"/>
          </reference>
        </references>
      </pivotArea>
    </chartFormat>
    <chartFormat chart="6" format="5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7"/>
          </reference>
        </references>
      </pivotArea>
    </chartFormat>
    <chartFormat chart="6" format="5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8"/>
          </reference>
        </references>
      </pivotArea>
    </chartFormat>
    <chartFormat chart="6" format="5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9"/>
          </reference>
        </references>
      </pivotArea>
    </chartFormat>
    <chartFormat chart="6" format="5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0"/>
          </reference>
        </references>
      </pivotArea>
    </chartFormat>
    <chartFormat chart="6" format="5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1"/>
          </reference>
        </references>
      </pivotArea>
    </chartFormat>
    <chartFormat chart="6" format="5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2"/>
          </reference>
        </references>
      </pivotArea>
    </chartFormat>
    <chartFormat chart="6" format="5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3"/>
          </reference>
        </references>
      </pivotArea>
    </chartFormat>
    <chartFormat chart="6" format="5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4"/>
          </reference>
        </references>
      </pivotArea>
    </chartFormat>
    <chartFormat chart="6" format="5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5"/>
          </reference>
        </references>
      </pivotArea>
    </chartFormat>
    <chartFormat chart="6" format="5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6"/>
          </reference>
        </references>
      </pivotArea>
    </chartFormat>
    <chartFormat chart="6" format="6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7"/>
          </reference>
        </references>
      </pivotArea>
    </chartFormat>
    <chartFormat chart="6" format="6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8"/>
          </reference>
        </references>
      </pivotArea>
    </chartFormat>
    <chartFormat chart="6" format="6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9"/>
          </reference>
        </references>
      </pivotArea>
    </chartFormat>
    <chartFormat chart="6" format="6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0"/>
          </reference>
        </references>
      </pivotArea>
    </chartFormat>
    <chartFormat chart="6" format="6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1"/>
          </reference>
        </references>
      </pivotArea>
    </chartFormat>
    <chartFormat chart="6" format="6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2"/>
          </reference>
        </references>
      </pivotArea>
    </chartFormat>
    <chartFormat chart="6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3"/>
          </reference>
        </references>
      </pivotArea>
    </chartFormat>
    <chartFormat chart="6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4"/>
          </reference>
        </references>
      </pivotArea>
    </chartFormat>
    <chartFormat chart="6" format="6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5"/>
          </reference>
        </references>
      </pivotArea>
    </chartFormat>
    <chartFormat chart="6" format="6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6"/>
          </reference>
        </references>
      </pivotArea>
    </chartFormat>
    <chartFormat chart="6" format="7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7"/>
          </reference>
        </references>
      </pivotArea>
    </chartFormat>
    <chartFormat chart="6" format="7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8"/>
          </reference>
        </references>
      </pivotArea>
    </chartFormat>
    <chartFormat chart="6" format="7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9"/>
          </reference>
        </references>
      </pivotArea>
    </chartFormat>
    <chartFormat chart="6" format="7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0"/>
          </reference>
        </references>
      </pivotArea>
    </chartFormat>
    <chartFormat chart="6" format="7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1"/>
          </reference>
        </references>
      </pivotArea>
    </chartFormat>
    <chartFormat chart="6" format="7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7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5:B90" firstHeaderRow="1" firstDataRow="1" firstDataCol="1"/>
  <pivotFields count="9">
    <pivotField showAll="0"/>
    <pivotField dataField="1" showAll="0"/>
    <pivotField showAll="0"/>
    <pivotField showAll="0"/>
    <pivotField axis="axisRow" showAll="0">
      <items count="85">
        <item x="83"/>
        <item x="29"/>
        <item x="5"/>
        <item x="38"/>
        <item x="23"/>
        <item x="43"/>
        <item x="35"/>
        <item x="18"/>
        <item x="10"/>
        <item x="60"/>
        <item x="79"/>
        <item x="76"/>
        <item x="47"/>
        <item x="41"/>
        <item x="52"/>
        <item x="30"/>
        <item x="2"/>
        <item x="27"/>
        <item x="77"/>
        <item x="50"/>
        <item x="72"/>
        <item x="26"/>
        <item x="11"/>
        <item x="74"/>
        <item x="81"/>
        <item x="61"/>
        <item x="82"/>
        <item x="63"/>
        <item x="1"/>
        <item x="49"/>
        <item x="46"/>
        <item x="80"/>
        <item x="40"/>
        <item x="21"/>
        <item x="37"/>
        <item x="65"/>
        <item x="7"/>
        <item x="15"/>
        <item x="17"/>
        <item x="39"/>
        <item x="36"/>
        <item x="19"/>
        <item x="8"/>
        <item x="34"/>
        <item x="71"/>
        <item x="12"/>
        <item x="73"/>
        <item x="20"/>
        <item x="78"/>
        <item x="54"/>
        <item x="4"/>
        <item x="51"/>
        <item x="75"/>
        <item x="22"/>
        <item x="68"/>
        <item x="32"/>
        <item x="64"/>
        <item x="53"/>
        <item x="45"/>
        <item x="6"/>
        <item x="55"/>
        <item x="0"/>
        <item x="28"/>
        <item x="59"/>
        <item x="25"/>
        <item x="24"/>
        <item x="67"/>
        <item x="69"/>
        <item x="14"/>
        <item x="33"/>
        <item x="57"/>
        <item x="70"/>
        <item x="48"/>
        <item x="42"/>
        <item x="56"/>
        <item x="3"/>
        <item x="16"/>
        <item x="13"/>
        <item x="62"/>
        <item x="66"/>
        <item x="9"/>
        <item x="58"/>
        <item x="44"/>
        <item x="31"/>
        <item t="default"/>
      </items>
    </pivotField>
    <pivotField showAll="0"/>
    <pivotField showAll="0"/>
    <pivotField showAll="0"/>
    <pivotField showAll="0"/>
  </pivotFields>
  <rowFields count="1">
    <field x="4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Count of Organization Id" fld="1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I101" totalsRowShown="0">
  <autoFilter ref="A1:I101"/>
  <tableColumns count="9">
    <tableColumn id="1" name="Index"/>
    <tableColumn id="2" name="Organization Id"/>
    <tableColumn id="3" name="Name"/>
    <tableColumn id="4" name="Website"/>
    <tableColumn id="5" name="Country"/>
    <tableColumn id="6" name="Description"/>
    <tableColumn id="7" name="Founded"/>
    <tableColumn id="8" name="Industry"/>
    <tableColumn id="9" name="Number of employe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2" totalsRowShown="0">
  <autoFilter ref="A1:I2"/>
  <tableColumns count="9">
    <tableColumn id="1" name="Index"/>
    <tableColumn id="2" name="Organization Id"/>
    <tableColumn id="3" name="Name"/>
    <tableColumn id="4" name="Website"/>
    <tableColumn id="5" name="Country"/>
    <tableColumn id="6" name="Description"/>
    <tableColumn id="7" name="Founded"/>
    <tableColumn id="8" name="Industry"/>
    <tableColumn id="9" name="Number of employee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H17:J18" totalsRowShown="0" headerRowDxfId="4" dataDxfId="3">
  <autoFilter ref="H17:J18"/>
  <tableColumns count="3">
    <tableColumn id="1" name="Large" dataDxfId="2">
      <calculatedColumnFormula>COUNTIF(D2:D101,"Large")</calculatedColumnFormula>
    </tableColumn>
    <tableColumn id="2" name="Medium" dataDxfId="1">
      <calculatedColumnFormula>COUNTIF(D2:D101,"Medium")</calculatedColumnFormula>
    </tableColumn>
    <tableColumn id="3" name="Small" dataDxfId="0">
      <calculatedColumnFormula>COUNTIF(D2:D101,"Small")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zoomScale="110" zoomScaleNormal="110" workbookViewId="0">
      <selection activeCell="L8" sqref="L8"/>
    </sheetView>
  </sheetViews>
  <sheetFormatPr defaultRowHeight="15"/>
  <sheetData>
    <row r="1" spans="1:15">
      <c r="A1" s="17"/>
    </row>
    <row r="3" spans="1:15">
      <c r="A3" s="17"/>
      <c r="B3" s="18"/>
      <c r="C3" s="18"/>
      <c r="D3" s="18"/>
      <c r="E3" s="18"/>
      <c r="F3" s="18"/>
      <c r="G3" s="18"/>
    </row>
    <row r="4" spans="1:15">
      <c r="B4" s="18"/>
      <c r="C4" s="18"/>
      <c r="D4" s="18"/>
      <c r="E4" s="18"/>
      <c r="F4" s="18"/>
      <c r="G4" s="18"/>
    </row>
    <row r="5" spans="1:15" ht="18.75" customHeight="1">
      <c r="B5" s="13"/>
      <c r="C5" s="20"/>
      <c r="D5" s="19"/>
      <c r="E5" s="19"/>
      <c r="F5" s="19"/>
      <c r="G5" s="19"/>
    </row>
    <row r="6" spans="1:15" ht="24.95" customHeight="1">
      <c r="B6" s="13"/>
      <c r="C6" s="19"/>
      <c r="D6" s="22" t="s">
        <v>583</v>
      </c>
      <c r="E6" s="23"/>
      <c r="F6" s="23"/>
      <c r="G6" s="23"/>
      <c r="H6" s="24"/>
      <c r="I6" s="24"/>
      <c r="J6" s="24"/>
      <c r="K6" s="24"/>
      <c r="L6" s="24"/>
      <c r="M6" s="24"/>
    </row>
    <row r="7" spans="1:15" ht="24.95" customHeight="1">
      <c r="B7" s="13"/>
      <c r="C7" s="21"/>
      <c r="D7" s="22" t="s">
        <v>584</v>
      </c>
      <c r="E7" s="23"/>
      <c r="F7" s="23"/>
      <c r="G7" s="23"/>
      <c r="H7" s="24"/>
      <c r="I7" s="24"/>
      <c r="J7" s="24"/>
      <c r="K7" s="24"/>
      <c r="L7" s="24"/>
      <c r="M7" s="24"/>
    </row>
    <row r="8" spans="1:15" ht="24.95" customHeight="1">
      <c r="B8" s="13"/>
      <c r="C8" s="19"/>
      <c r="D8" s="22" t="s">
        <v>585</v>
      </c>
      <c r="E8" s="23"/>
      <c r="F8" s="23"/>
      <c r="G8" s="23"/>
      <c r="H8" s="24"/>
      <c r="I8" s="24"/>
      <c r="J8" s="24"/>
      <c r="K8" s="24"/>
      <c r="L8" s="24"/>
      <c r="M8" s="24"/>
    </row>
    <row r="9" spans="1:15" ht="24.95" customHeight="1">
      <c r="B9" s="13"/>
      <c r="C9" s="19"/>
      <c r="D9" s="22" t="s">
        <v>593</v>
      </c>
      <c r="E9" s="23"/>
      <c r="F9" s="23"/>
      <c r="G9" s="23"/>
      <c r="H9" s="23"/>
      <c r="I9" s="25" t="s">
        <v>591</v>
      </c>
      <c r="J9" s="25"/>
      <c r="K9" s="24"/>
      <c r="L9" s="24"/>
      <c r="M9" s="24"/>
    </row>
    <row r="10" spans="1:15" ht="24.95" customHeight="1">
      <c r="B10" s="13"/>
      <c r="C10" s="21"/>
      <c r="D10" s="26" t="s">
        <v>586</v>
      </c>
      <c r="E10" s="26"/>
      <c r="F10" s="26"/>
      <c r="G10" s="26"/>
      <c r="H10" s="26"/>
      <c r="I10" s="27" t="s">
        <v>577</v>
      </c>
      <c r="J10" s="27"/>
      <c r="K10" s="27"/>
      <c r="L10" s="24"/>
      <c r="M10" s="24"/>
    </row>
    <row r="11" spans="1:15" ht="24.95" customHeight="1">
      <c r="B11" s="13"/>
      <c r="C11" s="19"/>
      <c r="D11" s="22" t="s">
        <v>592</v>
      </c>
      <c r="E11" s="23"/>
      <c r="F11" s="23"/>
      <c r="G11" s="23"/>
      <c r="H11" s="24"/>
      <c r="I11" s="25" t="s">
        <v>578</v>
      </c>
      <c r="J11" s="25"/>
      <c r="K11" s="25"/>
      <c r="L11" s="24"/>
      <c r="M11" s="24"/>
    </row>
    <row r="12" spans="1:15" ht="24.95" customHeight="1">
      <c r="B12" s="13"/>
      <c r="C12" s="21"/>
      <c r="D12" s="22" t="s">
        <v>587</v>
      </c>
      <c r="E12" s="23"/>
      <c r="F12" s="23"/>
      <c r="G12" s="23"/>
      <c r="H12" s="24"/>
      <c r="I12" s="24"/>
      <c r="J12" s="24"/>
      <c r="K12" s="24"/>
      <c r="L12" s="25" t="s">
        <v>579</v>
      </c>
      <c r="M12" s="25"/>
    </row>
    <row r="13" spans="1:15" ht="24.95" customHeight="1">
      <c r="B13" s="13"/>
      <c r="C13" s="19"/>
      <c r="D13" s="22" t="s">
        <v>588</v>
      </c>
      <c r="E13" s="23"/>
      <c r="F13" s="23"/>
      <c r="G13" s="23"/>
      <c r="H13" s="24"/>
      <c r="I13" s="24"/>
      <c r="J13" s="24"/>
      <c r="K13" s="24"/>
      <c r="L13" s="25" t="s">
        <v>580</v>
      </c>
      <c r="M13" s="25"/>
      <c r="N13" s="25"/>
    </row>
    <row r="14" spans="1:15" ht="24.95" customHeight="1">
      <c r="B14" s="13"/>
      <c r="C14" s="21"/>
      <c r="D14" s="22" t="s">
        <v>589</v>
      </c>
      <c r="E14" s="23"/>
      <c r="F14" s="23"/>
      <c r="G14" s="23"/>
      <c r="H14" s="24"/>
      <c r="I14" s="24"/>
      <c r="J14" s="24"/>
      <c r="K14" s="24"/>
      <c r="L14" s="25" t="s">
        <v>581</v>
      </c>
      <c r="M14" s="25"/>
      <c r="N14" s="25"/>
    </row>
    <row r="15" spans="1:15" ht="24.95" customHeight="1">
      <c r="B15" s="13"/>
      <c r="C15" s="19"/>
      <c r="D15" s="22" t="s">
        <v>590</v>
      </c>
      <c r="E15" s="23"/>
      <c r="F15" s="23"/>
      <c r="G15" s="23"/>
      <c r="H15" s="24"/>
      <c r="I15" s="24"/>
      <c r="J15" s="24"/>
      <c r="K15" s="24"/>
      <c r="L15" s="25" t="s">
        <v>582</v>
      </c>
      <c r="M15" s="25"/>
      <c r="N15" s="25"/>
      <c r="O15" s="25"/>
    </row>
    <row r="16" spans="1:15" ht="15.75" customHeight="1">
      <c r="B16" s="13"/>
      <c r="C16" s="21"/>
      <c r="D16" s="19"/>
      <c r="E16" s="19"/>
      <c r="F16" s="19"/>
      <c r="G16" s="19"/>
    </row>
  </sheetData>
  <mergeCells count="8">
    <mergeCell ref="I9:J9"/>
    <mergeCell ref="D10:H10"/>
    <mergeCell ref="L15:O15"/>
    <mergeCell ref="L14:N14"/>
    <mergeCell ref="L13:N13"/>
    <mergeCell ref="L12:M12"/>
    <mergeCell ref="I11:K11"/>
    <mergeCell ref="I10:K10"/>
  </mergeCells>
  <hyperlinks>
    <hyperlink ref="I10" location="'organizations-clean'!A1" display="'organizations-clean'!A1"/>
    <hyperlink ref="I11" location="Employee_per_industry!A1" display="Employee_per_industry!A1"/>
    <hyperlink ref="L12" location="VLOOKUP!A1" display="VLOOKUP!A1"/>
    <hyperlink ref="L13" location="no_of_org_per_indusrt!A1" display="no_of_org_per_indusrt!A1"/>
    <hyperlink ref="L14" location="Organisation_size!A1" display="Organisation_size!A1"/>
    <hyperlink ref="L15" location="No_of_organisation_by_country!A1" display="No_of_organisation_by_country!A1"/>
    <hyperlink ref="I9" location="Dashboard!A1" display="Dashboard!A1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9" sqref="J19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8:G16"/>
  <sheetViews>
    <sheetView tabSelected="1" workbookViewId="0">
      <selection activeCell="K7" sqref="K7"/>
    </sheetView>
  </sheetViews>
  <sheetFormatPr defaultRowHeight="15"/>
  <cols>
    <col min="1" max="1" width="28" customWidth="1"/>
    <col min="2" max="2" width="25.85546875" customWidth="1"/>
    <col min="3" max="3" width="8.5703125" customWidth="1"/>
    <col min="4" max="4" width="11.28515625" customWidth="1"/>
    <col min="5" max="100" width="16.28515625" bestFit="1" customWidth="1"/>
    <col min="101" max="101" width="11.28515625" bestFit="1" customWidth="1"/>
  </cols>
  <sheetData>
    <row r="8" spans="1:7">
      <c r="A8" s="2" t="s">
        <v>7</v>
      </c>
      <c r="B8" t="s">
        <v>594</v>
      </c>
    </row>
    <row r="10" spans="1:7">
      <c r="B10" s="2" t="s">
        <v>567</v>
      </c>
    </row>
    <row r="11" spans="1:7">
      <c r="B11" t="s">
        <v>387</v>
      </c>
      <c r="C11" t="s">
        <v>363</v>
      </c>
      <c r="D11" t="s">
        <v>566</v>
      </c>
    </row>
    <row r="12" spans="1:7">
      <c r="A12" t="s">
        <v>568</v>
      </c>
      <c r="B12" s="4">
        <v>602</v>
      </c>
      <c r="C12" s="4">
        <v>9097</v>
      </c>
      <c r="D12" s="4">
        <v>9699</v>
      </c>
    </row>
    <row r="16" spans="1:7">
      <c r="G16" t="s">
        <v>569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B3" sqref="A2:I101"/>
    </sheetView>
  </sheetViews>
  <sheetFormatPr defaultRowHeight="15"/>
  <cols>
    <col min="1" max="1" width="8.28515625" bestFit="1" customWidth="1"/>
    <col min="2" max="2" width="18.140625" bestFit="1" customWidth="1"/>
    <col min="3" max="3" width="31.85546875" bestFit="1" customWidth="1"/>
    <col min="4" max="4" width="35.85546875" bestFit="1" customWidth="1"/>
    <col min="5" max="5" width="32.28515625" bestFit="1" customWidth="1"/>
    <col min="6" max="6" width="53.140625" bestFit="1" customWidth="1"/>
    <col min="7" max="7" width="11.140625" bestFit="1" customWidth="1"/>
    <col min="8" max="8" width="51" bestFit="1" customWidth="1"/>
    <col min="9" max="9" width="23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1990</v>
      </c>
      <c r="H2" t="s">
        <v>14</v>
      </c>
      <c r="I2">
        <v>3498</v>
      </c>
    </row>
    <row r="3" spans="1:9">
      <c r="A3">
        <v>2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>
        <v>2015</v>
      </c>
      <c r="H3" t="s">
        <v>20</v>
      </c>
      <c r="I3">
        <v>4952</v>
      </c>
    </row>
    <row r="4" spans="1:9">
      <c r="A4">
        <v>3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>
        <v>1971</v>
      </c>
      <c r="H4" t="s">
        <v>26</v>
      </c>
      <c r="I4">
        <v>5287</v>
      </c>
    </row>
    <row r="5" spans="1:9">
      <c r="A5">
        <v>4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>
        <v>2004</v>
      </c>
      <c r="H5" t="s">
        <v>32</v>
      </c>
      <c r="I5">
        <v>921</v>
      </c>
    </row>
    <row r="6" spans="1:9">
      <c r="A6">
        <v>5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>
        <v>1991</v>
      </c>
      <c r="H6" t="s">
        <v>38</v>
      </c>
      <c r="I6">
        <v>7870</v>
      </c>
    </row>
    <row r="7" spans="1:9">
      <c r="A7">
        <v>6</v>
      </c>
      <c r="B7" t="s">
        <v>39</v>
      </c>
      <c r="C7" t="s">
        <v>40</v>
      </c>
      <c r="D7" t="s">
        <v>41</v>
      </c>
      <c r="E7" t="s">
        <v>42</v>
      </c>
      <c r="F7" t="s">
        <v>43</v>
      </c>
      <c r="G7">
        <v>1992</v>
      </c>
      <c r="H7" t="s">
        <v>44</v>
      </c>
      <c r="I7">
        <v>4914</v>
      </c>
    </row>
    <row r="8" spans="1:9">
      <c r="A8">
        <v>7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G8">
        <v>2018</v>
      </c>
      <c r="H8" t="s">
        <v>50</v>
      </c>
      <c r="I8">
        <v>7832</v>
      </c>
    </row>
    <row r="9" spans="1:9">
      <c r="A9">
        <v>8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>
        <v>1970</v>
      </c>
      <c r="H9" t="s">
        <v>56</v>
      </c>
      <c r="I9">
        <v>4389</v>
      </c>
    </row>
    <row r="10" spans="1:9">
      <c r="A10">
        <v>9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>
        <v>1996</v>
      </c>
      <c r="H10" t="s">
        <v>14</v>
      </c>
      <c r="I10">
        <v>8167</v>
      </c>
    </row>
    <row r="11" spans="1:9">
      <c r="A11">
        <v>10</v>
      </c>
      <c r="B11" t="s">
        <v>62</v>
      </c>
      <c r="C11" t="s">
        <v>63</v>
      </c>
      <c r="D11" t="s">
        <v>64</v>
      </c>
      <c r="E11" t="s">
        <v>65</v>
      </c>
      <c r="F11" t="s">
        <v>66</v>
      </c>
      <c r="G11">
        <v>1997</v>
      </c>
      <c r="H11" t="s">
        <v>67</v>
      </c>
      <c r="I11">
        <v>9698</v>
      </c>
    </row>
    <row r="12" spans="1:9">
      <c r="A12">
        <v>11</v>
      </c>
      <c r="B12" t="s">
        <v>68</v>
      </c>
      <c r="C12" t="s">
        <v>69</v>
      </c>
      <c r="D12" t="s">
        <v>70</v>
      </c>
      <c r="E12" t="s">
        <v>71</v>
      </c>
      <c r="F12" t="s">
        <v>72</v>
      </c>
      <c r="G12">
        <v>2001</v>
      </c>
      <c r="H12" t="s">
        <v>44</v>
      </c>
      <c r="I12">
        <v>7473</v>
      </c>
    </row>
    <row r="13" spans="1:9">
      <c r="A13">
        <v>12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  <c r="G13">
        <v>2014</v>
      </c>
      <c r="H13" t="s">
        <v>78</v>
      </c>
      <c r="I13">
        <v>9011</v>
      </c>
    </row>
    <row r="14" spans="1:9">
      <c r="A14">
        <v>13</v>
      </c>
      <c r="B14" t="s">
        <v>79</v>
      </c>
      <c r="C14" t="s">
        <v>80</v>
      </c>
      <c r="D14" t="s">
        <v>81</v>
      </c>
      <c r="E14" t="s">
        <v>82</v>
      </c>
      <c r="F14" t="s">
        <v>83</v>
      </c>
      <c r="G14">
        <v>2020</v>
      </c>
      <c r="H14" t="s">
        <v>84</v>
      </c>
      <c r="I14">
        <v>2862</v>
      </c>
    </row>
    <row r="15" spans="1:9">
      <c r="A15">
        <v>14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>
        <v>2013</v>
      </c>
      <c r="H15" t="s">
        <v>90</v>
      </c>
      <c r="I15">
        <v>9079</v>
      </c>
    </row>
    <row r="16" spans="1:9">
      <c r="A16">
        <v>15</v>
      </c>
      <c r="B16" t="s">
        <v>91</v>
      </c>
      <c r="C16" t="s">
        <v>92</v>
      </c>
      <c r="D16" t="s">
        <v>93</v>
      </c>
      <c r="E16" t="s">
        <v>94</v>
      </c>
      <c r="F16" t="s">
        <v>95</v>
      </c>
      <c r="G16">
        <v>1984</v>
      </c>
      <c r="H16" t="s">
        <v>96</v>
      </c>
      <c r="I16">
        <v>769</v>
      </c>
    </row>
    <row r="17" spans="1:9">
      <c r="A17">
        <v>16</v>
      </c>
      <c r="B17" t="s">
        <v>97</v>
      </c>
      <c r="C17" t="s">
        <v>98</v>
      </c>
      <c r="D17" t="s">
        <v>99</v>
      </c>
      <c r="E17" t="s">
        <v>100</v>
      </c>
      <c r="F17" t="s">
        <v>101</v>
      </c>
      <c r="G17">
        <v>1990</v>
      </c>
      <c r="H17" t="s">
        <v>102</v>
      </c>
      <c r="I17">
        <v>8508</v>
      </c>
    </row>
    <row r="18" spans="1:9">
      <c r="A18">
        <v>17</v>
      </c>
      <c r="B18" t="s">
        <v>103</v>
      </c>
      <c r="C18" t="s">
        <v>104</v>
      </c>
      <c r="D18" t="s">
        <v>105</v>
      </c>
      <c r="E18" t="s">
        <v>106</v>
      </c>
      <c r="F18" t="s">
        <v>107</v>
      </c>
      <c r="G18">
        <v>1972</v>
      </c>
      <c r="H18" t="s">
        <v>44</v>
      </c>
      <c r="I18">
        <v>6986</v>
      </c>
    </row>
    <row r="19" spans="1:9">
      <c r="A19">
        <v>18</v>
      </c>
      <c r="B19" t="s">
        <v>108</v>
      </c>
      <c r="C19" t="s">
        <v>109</v>
      </c>
      <c r="D19" t="s">
        <v>110</v>
      </c>
      <c r="E19" t="s">
        <v>111</v>
      </c>
      <c r="F19" t="s">
        <v>112</v>
      </c>
      <c r="G19">
        <v>1998</v>
      </c>
      <c r="H19" t="s">
        <v>113</v>
      </c>
      <c r="I19">
        <v>4589</v>
      </c>
    </row>
    <row r="20" spans="1:9">
      <c r="A20">
        <v>19</v>
      </c>
      <c r="B20" t="s">
        <v>114</v>
      </c>
      <c r="C20" t="s">
        <v>115</v>
      </c>
      <c r="D20" t="s">
        <v>116</v>
      </c>
      <c r="E20" t="s">
        <v>117</v>
      </c>
      <c r="F20" t="s">
        <v>118</v>
      </c>
      <c r="G20">
        <v>1999</v>
      </c>
      <c r="H20" t="s">
        <v>119</v>
      </c>
      <c r="I20">
        <v>7961</v>
      </c>
    </row>
    <row r="21" spans="1:9">
      <c r="A21">
        <v>20</v>
      </c>
      <c r="B21" t="s">
        <v>120</v>
      </c>
      <c r="C21" t="s">
        <v>121</v>
      </c>
      <c r="D21" t="s">
        <v>122</v>
      </c>
      <c r="E21" t="s">
        <v>123</v>
      </c>
      <c r="F21" t="s">
        <v>124</v>
      </c>
      <c r="G21">
        <v>2011</v>
      </c>
      <c r="H21" t="s">
        <v>14</v>
      </c>
      <c r="I21">
        <v>5984</v>
      </c>
    </row>
    <row r="22" spans="1:9">
      <c r="A22">
        <v>21</v>
      </c>
      <c r="B22" t="s">
        <v>125</v>
      </c>
      <c r="C22" t="s">
        <v>126</v>
      </c>
      <c r="D22" t="s">
        <v>127</v>
      </c>
      <c r="E22" t="s">
        <v>128</v>
      </c>
      <c r="F22" t="s">
        <v>129</v>
      </c>
      <c r="G22">
        <v>1986</v>
      </c>
      <c r="H22" t="s">
        <v>130</v>
      </c>
      <c r="I22">
        <v>5010</v>
      </c>
    </row>
    <row r="23" spans="1:9">
      <c r="A23">
        <v>22</v>
      </c>
      <c r="B23" t="s">
        <v>131</v>
      </c>
      <c r="C23" t="s">
        <v>132</v>
      </c>
      <c r="D23" t="s">
        <v>133</v>
      </c>
      <c r="E23" t="s">
        <v>134</v>
      </c>
      <c r="F23" t="s">
        <v>135</v>
      </c>
      <c r="G23">
        <v>2018</v>
      </c>
      <c r="H23" t="s">
        <v>136</v>
      </c>
      <c r="I23">
        <v>2185</v>
      </c>
    </row>
    <row r="24" spans="1:9">
      <c r="A24">
        <v>23</v>
      </c>
      <c r="B24" t="s">
        <v>137</v>
      </c>
      <c r="C24" t="s">
        <v>138</v>
      </c>
      <c r="D24" t="s">
        <v>139</v>
      </c>
      <c r="E24" t="s">
        <v>140</v>
      </c>
      <c r="F24" t="s">
        <v>141</v>
      </c>
      <c r="G24">
        <v>2014</v>
      </c>
      <c r="H24" t="s">
        <v>142</v>
      </c>
      <c r="I24">
        <v>8987</v>
      </c>
    </row>
    <row r="25" spans="1:9">
      <c r="A25">
        <v>24</v>
      </c>
      <c r="B25" t="s">
        <v>143</v>
      </c>
      <c r="C25" t="s">
        <v>144</v>
      </c>
      <c r="D25" t="s">
        <v>145</v>
      </c>
      <c r="E25" t="s">
        <v>146</v>
      </c>
      <c r="F25" t="s">
        <v>147</v>
      </c>
      <c r="G25">
        <v>1991</v>
      </c>
      <c r="H25" t="s">
        <v>148</v>
      </c>
      <c r="I25">
        <v>5038</v>
      </c>
    </row>
    <row r="26" spans="1:9">
      <c r="A26">
        <v>25</v>
      </c>
      <c r="B26" t="s">
        <v>149</v>
      </c>
      <c r="C26" t="s">
        <v>150</v>
      </c>
      <c r="D26" t="s">
        <v>151</v>
      </c>
      <c r="E26" t="s">
        <v>152</v>
      </c>
      <c r="F26" t="s">
        <v>153</v>
      </c>
      <c r="G26">
        <v>2002</v>
      </c>
      <c r="H26" t="s">
        <v>154</v>
      </c>
      <c r="I26">
        <v>1215</v>
      </c>
    </row>
    <row r="27" spans="1:9">
      <c r="A27">
        <v>26</v>
      </c>
      <c r="B27" t="s">
        <v>155</v>
      </c>
      <c r="C27" t="s">
        <v>156</v>
      </c>
      <c r="D27" t="s">
        <v>157</v>
      </c>
      <c r="E27" t="s">
        <v>158</v>
      </c>
      <c r="F27" t="s">
        <v>159</v>
      </c>
      <c r="G27">
        <v>2012</v>
      </c>
      <c r="H27" t="s">
        <v>84</v>
      </c>
      <c r="I27">
        <v>4941</v>
      </c>
    </row>
    <row r="28" spans="1:9">
      <c r="A28">
        <v>27</v>
      </c>
      <c r="B28" t="s">
        <v>160</v>
      </c>
      <c r="C28" t="s">
        <v>161</v>
      </c>
      <c r="D28" t="s">
        <v>162</v>
      </c>
      <c r="E28" t="s">
        <v>163</v>
      </c>
      <c r="F28" t="s">
        <v>164</v>
      </c>
      <c r="G28">
        <v>1980</v>
      </c>
      <c r="H28" t="s">
        <v>165</v>
      </c>
      <c r="I28">
        <v>3122</v>
      </c>
    </row>
    <row r="29" spans="1:9">
      <c r="A29">
        <v>28</v>
      </c>
      <c r="B29" t="s">
        <v>166</v>
      </c>
      <c r="C29" t="s">
        <v>167</v>
      </c>
      <c r="D29" t="s">
        <v>168</v>
      </c>
      <c r="E29" t="s">
        <v>169</v>
      </c>
      <c r="F29" t="s">
        <v>170</v>
      </c>
      <c r="G29">
        <v>1970</v>
      </c>
      <c r="H29" t="s">
        <v>171</v>
      </c>
      <c r="I29">
        <v>1046</v>
      </c>
    </row>
    <row r="30" spans="1:9">
      <c r="A30">
        <v>29</v>
      </c>
      <c r="B30" t="s">
        <v>172</v>
      </c>
      <c r="C30" t="s">
        <v>173</v>
      </c>
      <c r="D30" t="s">
        <v>174</v>
      </c>
      <c r="E30" t="s">
        <v>175</v>
      </c>
      <c r="F30" t="s">
        <v>176</v>
      </c>
      <c r="G30">
        <v>2021</v>
      </c>
      <c r="H30" t="s">
        <v>177</v>
      </c>
      <c r="I30">
        <v>7664</v>
      </c>
    </row>
    <row r="31" spans="1:9">
      <c r="A31">
        <v>30</v>
      </c>
      <c r="B31" t="s">
        <v>178</v>
      </c>
      <c r="C31" t="s">
        <v>179</v>
      </c>
      <c r="D31" t="s">
        <v>180</v>
      </c>
      <c r="E31" t="s">
        <v>181</v>
      </c>
      <c r="F31" t="s">
        <v>182</v>
      </c>
      <c r="G31">
        <v>1998</v>
      </c>
      <c r="H31" t="s">
        <v>183</v>
      </c>
      <c r="I31">
        <v>4155</v>
      </c>
    </row>
    <row r="32" spans="1:9">
      <c r="A32">
        <v>31</v>
      </c>
      <c r="B32" t="s">
        <v>184</v>
      </c>
      <c r="C32" t="s">
        <v>185</v>
      </c>
      <c r="D32" t="s">
        <v>186</v>
      </c>
      <c r="E32" t="s">
        <v>187</v>
      </c>
      <c r="F32" t="s">
        <v>188</v>
      </c>
      <c r="G32">
        <v>1997</v>
      </c>
      <c r="H32" t="s">
        <v>189</v>
      </c>
      <c r="I32">
        <v>365</v>
      </c>
    </row>
    <row r="33" spans="1:9">
      <c r="A33">
        <v>32</v>
      </c>
      <c r="B33" t="s">
        <v>190</v>
      </c>
      <c r="C33" t="s">
        <v>191</v>
      </c>
      <c r="D33" t="s">
        <v>192</v>
      </c>
      <c r="E33" t="s">
        <v>193</v>
      </c>
      <c r="F33" t="s">
        <v>194</v>
      </c>
      <c r="G33">
        <v>1993</v>
      </c>
      <c r="H33" t="s">
        <v>195</v>
      </c>
      <c r="I33">
        <v>6135</v>
      </c>
    </row>
    <row r="34" spans="1:9">
      <c r="A34">
        <v>33</v>
      </c>
      <c r="B34" t="s">
        <v>196</v>
      </c>
      <c r="C34" t="s">
        <v>197</v>
      </c>
      <c r="D34" t="s">
        <v>198</v>
      </c>
      <c r="E34" t="s">
        <v>199</v>
      </c>
      <c r="F34" t="s">
        <v>200</v>
      </c>
      <c r="G34">
        <v>1972</v>
      </c>
      <c r="H34" t="s">
        <v>201</v>
      </c>
      <c r="I34">
        <v>4516</v>
      </c>
    </row>
    <row r="35" spans="1:9">
      <c r="A35">
        <v>34</v>
      </c>
      <c r="B35" t="s">
        <v>202</v>
      </c>
      <c r="C35" t="s">
        <v>203</v>
      </c>
      <c r="D35" t="s">
        <v>204</v>
      </c>
      <c r="E35" t="s">
        <v>205</v>
      </c>
      <c r="F35" t="s">
        <v>206</v>
      </c>
      <c r="G35">
        <v>1981</v>
      </c>
      <c r="H35" t="s">
        <v>207</v>
      </c>
      <c r="I35">
        <v>7443</v>
      </c>
    </row>
    <row r="36" spans="1:9">
      <c r="A36">
        <v>35</v>
      </c>
      <c r="B36" t="s">
        <v>208</v>
      </c>
      <c r="C36" t="s">
        <v>209</v>
      </c>
      <c r="D36" t="s">
        <v>210</v>
      </c>
      <c r="E36" t="s">
        <v>211</v>
      </c>
      <c r="F36" t="s">
        <v>212</v>
      </c>
      <c r="G36">
        <v>2020</v>
      </c>
      <c r="H36" t="s">
        <v>213</v>
      </c>
      <c r="I36">
        <v>2610</v>
      </c>
    </row>
    <row r="37" spans="1:9">
      <c r="A37">
        <v>36</v>
      </c>
      <c r="B37" t="s">
        <v>214</v>
      </c>
      <c r="C37" t="s">
        <v>215</v>
      </c>
      <c r="D37" t="s">
        <v>216</v>
      </c>
      <c r="E37" t="s">
        <v>217</v>
      </c>
      <c r="F37" t="s">
        <v>218</v>
      </c>
      <c r="G37">
        <v>2010</v>
      </c>
      <c r="H37" t="s">
        <v>219</v>
      </c>
      <c r="I37">
        <v>1312</v>
      </c>
    </row>
    <row r="38" spans="1:9">
      <c r="A38">
        <v>37</v>
      </c>
      <c r="B38" t="s">
        <v>220</v>
      </c>
      <c r="C38" t="s">
        <v>221</v>
      </c>
      <c r="D38" t="s">
        <v>222</v>
      </c>
      <c r="E38" t="s">
        <v>223</v>
      </c>
      <c r="F38" t="s">
        <v>224</v>
      </c>
      <c r="G38">
        <v>2013</v>
      </c>
      <c r="H38" t="s">
        <v>225</v>
      </c>
      <c r="I38">
        <v>1638</v>
      </c>
    </row>
    <row r="39" spans="1:9">
      <c r="A39">
        <v>38</v>
      </c>
      <c r="B39" t="s">
        <v>226</v>
      </c>
      <c r="C39" t="s">
        <v>227</v>
      </c>
      <c r="D39" t="s">
        <v>228</v>
      </c>
      <c r="E39" t="s">
        <v>229</v>
      </c>
      <c r="F39" t="s">
        <v>230</v>
      </c>
      <c r="G39">
        <v>1994</v>
      </c>
      <c r="H39" t="s">
        <v>231</v>
      </c>
      <c r="I39">
        <v>9995</v>
      </c>
    </row>
    <row r="40" spans="1:9">
      <c r="A40">
        <v>39</v>
      </c>
      <c r="B40" t="s">
        <v>232</v>
      </c>
      <c r="C40" t="s">
        <v>233</v>
      </c>
      <c r="D40" t="s">
        <v>234</v>
      </c>
      <c r="E40" t="s">
        <v>235</v>
      </c>
      <c r="F40" t="s">
        <v>236</v>
      </c>
      <c r="G40">
        <v>2012</v>
      </c>
      <c r="H40" t="s">
        <v>237</v>
      </c>
      <c r="I40">
        <v>3715</v>
      </c>
    </row>
    <row r="41" spans="1:9">
      <c r="A41">
        <v>40</v>
      </c>
      <c r="B41" t="s">
        <v>238</v>
      </c>
      <c r="C41" t="s">
        <v>239</v>
      </c>
      <c r="D41" t="s">
        <v>240</v>
      </c>
      <c r="E41" t="s">
        <v>241</v>
      </c>
      <c r="F41" t="s">
        <v>242</v>
      </c>
      <c r="G41">
        <v>1997</v>
      </c>
      <c r="H41" t="s">
        <v>243</v>
      </c>
      <c r="I41">
        <v>3585</v>
      </c>
    </row>
    <row r="42" spans="1:9">
      <c r="A42">
        <v>41</v>
      </c>
      <c r="B42" t="s">
        <v>244</v>
      </c>
      <c r="C42" t="s">
        <v>245</v>
      </c>
      <c r="D42" t="s">
        <v>246</v>
      </c>
      <c r="E42" t="s">
        <v>247</v>
      </c>
      <c r="F42" t="s">
        <v>248</v>
      </c>
      <c r="G42">
        <v>2006</v>
      </c>
      <c r="H42" t="s">
        <v>249</v>
      </c>
      <c r="I42">
        <v>9067</v>
      </c>
    </row>
    <row r="43" spans="1:9">
      <c r="A43">
        <v>42</v>
      </c>
      <c r="B43" t="s">
        <v>250</v>
      </c>
      <c r="C43" t="s">
        <v>251</v>
      </c>
      <c r="D43" t="s">
        <v>252</v>
      </c>
      <c r="E43" t="s">
        <v>253</v>
      </c>
      <c r="F43" t="s">
        <v>254</v>
      </c>
      <c r="G43">
        <v>1989</v>
      </c>
      <c r="H43" t="s">
        <v>113</v>
      </c>
      <c r="I43">
        <v>1678</v>
      </c>
    </row>
    <row r="44" spans="1:9">
      <c r="A44">
        <v>43</v>
      </c>
      <c r="B44" t="s">
        <v>255</v>
      </c>
      <c r="C44" t="s">
        <v>256</v>
      </c>
      <c r="D44" t="s">
        <v>257</v>
      </c>
      <c r="E44" t="s">
        <v>258</v>
      </c>
      <c r="F44" t="s">
        <v>259</v>
      </c>
      <c r="G44">
        <v>2021</v>
      </c>
      <c r="H44" t="s">
        <v>260</v>
      </c>
      <c r="I44">
        <v>3816</v>
      </c>
    </row>
    <row r="45" spans="1:9">
      <c r="A45">
        <v>44</v>
      </c>
      <c r="B45" t="s">
        <v>261</v>
      </c>
      <c r="C45" t="s">
        <v>262</v>
      </c>
      <c r="D45" t="s">
        <v>263</v>
      </c>
      <c r="E45" t="s">
        <v>94</v>
      </c>
      <c r="F45" t="s">
        <v>264</v>
      </c>
      <c r="G45">
        <v>2016</v>
      </c>
      <c r="H45" t="s">
        <v>265</v>
      </c>
      <c r="I45">
        <v>7645</v>
      </c>
    </row>
    <row r="46" spans="1:9">
      <c r="A46">
        <v>45</v>
      </c>
      <c r="B46" t="s">
        <v>266</v>
      </c>
      <c r="C46" t="s">
        <v>267</v>
      </c>
      <c r="D46" t="s">
        <v>268</v>
      </c>
      <c r="E46" t="s">
        <v>269</v>
      </c>
      <c r="F46" t="s">
        <v>270</v>
      </c>
      <c r="G46">
        <v>1986</v>
      </c>
      <c r="H46" t="s">
        <v>271</v>
      </c>
      <c r="I46">
        <v>7034</v>
      </c>
    </row>
    <row r="47" spans="1:9">
      <c r="A47">
        <v>46</v>
      </c>
      <c r="B47" t="s">
        <v>272</v>
      </c>
      <c r="C47" t="s">
        <v>273</v>
      </c>
      <c r="D47" t="s">
        <v>274</v>
      </c>
      <c r="E47" t="s">
        <v>275</v>
      </c>
      <c r="F47" t="s">
        <v>276</v>
      </c>
      <c r="G47">
        <v>2001</v>
      </c>
      <c r="H47" t="s">
        <v>142</v>
      </c>
      <c r="I47">
        <v>1746</v>
      </c>
    </row>
    <row r="48" spans="1:9">
      <c r="A48">
        <v>47</v>
      </c>
      <c r="B48" t="s">
        <v>277</v>
      </c>
      <c r="C48" t="s">
        <v>278</v>
      </c>
      <c r="D48" t="s">
        <v>279</v>
      </c>
      <c r="E48" t="s">
        <v>280</v>
      </c>
      <c r="F48" t="s">
        <v>281</v>
      </c>
      <c r="G48">
        <v>1976</v>
      </c>
      <c r="H48" t="s">
        <v>282</v>
      </c>
      <c r="I48">
        <v>3987</v>
      </c>
    </row>
    <row r="49" spans="1:9">
      <c r="A49">
        <v>48</v>
      </c>
      <c r="B49" t="s">
        <v>283</v>
      </c>
      <c r="C49" t="s">
        <v>284</v>
      </c>
      <c r="D49" t="s">
        <v>285</v>
      </c>
      <c r="E49" t="s">
        <v>286</v>
      </c>
      <c r="F49" t="s">
        <v>287</v>
      </c>
      <c r="G49">
        <v>2016</v>
      </c>
      <c r="H49" t="s">
        <v>148</v>
      </c>
      <c r="I49">
        <v>9443</v>
      </c>
    </row>
    <row r="50" spans="1:9">
      <c r="A50">
        <v>49</v>
      </c>
      <c r="B50" t="s">
        <v>288</v>
      </c>
      <c r="C50" t="s">
        <v>289</v>
      </c>
      <c r="D50" t="s">
        <v>290</v>
      </c>
      <c r="E50" t="s">
        <v>291</v>
      </c>
      <c r="F50" t="s">
        <v>292</v>
      </c>
      <c r="G50">
        <v>1974</v>
      </c>
      <c r="H50" t="s">
        <v>293</v>
      </c>
      <c r="I50">
        <v>2073</v>
      </c>
    </row>
    <row r="51" spans="1:9">
      <c r="A51">
        <v>50</v>
      </c>
      <c r="B51" t="s">
        <v>294</v>
      </c>
      <c r="C51" t="s">
        <v>295</v>
      </c>
      <c r="D51" t="s">
        <v>296</v>
      </c>
      <c r="E51" t="s">
        <v>297</v>
      </c>
      <c r="F51" t="s">
        <v>298</v>
      </c>
      <c r="G51">
        <v>1988</v>
      </c>
      <c r="H51" t="s">
        <v>299</v>
      </c>
      <c r="I51">
        <v>9069</v>
      </c>
    </row>
    <row r="52" spans="1:9">
      <c r="A52">
        <v>51</v>
      </c>
      <c r="B52" t="s">
        <v>300</v>
      </c>
      <c r="C52" t="s">
        <v>301</v>
      </c>
      <c r="D52" t="s">
        <v>302</v>
      </c>
      <c r="E52" t="s">
        <v>303</v>
      </c>
      <c r="F52" t="s">
        <v>304</v>
      </c>
      <c r="G52">
        <v>2021</v>
      </c>
      <c r="H52" t="s">
        <v>293</v>
      </c>
      <c r="I52">
        <v>3527</v>
      </c>
    </row>
    <row r="53" spans="1:9">
      <c r="A53">
        <v>52</v>
      </c>
      <c r="B53" t="s">
        <v>305</v>
      </c>
      <c r="C53" t="s">
        <v>306</v>
      </c>
      <c r="D53" t="s">
        <v>307</v>
      </c>
      <c r="E53" t="s">
        <v>123</v>
      </c>
      <c r="F53" t="s">
        <v>308</v>
      </c>
      <c r="G53">
        <v>1988</v>
      </c>
      <c r="H53" t="s">
        <v>309</v>
      </c>
      <c r="I53">
        <v>8445</v>
      </c>
    </row>
    <row r="54" spans="1:9">
      <c r="A54">
        <v>53</v>
      </c>
      <c r="B54" t="s">
        <v>310</v>
      </c>
      <c r="C54" t="s">
        <v>311</v>
      </c>
      <c r="D54" t="s">
        <v>312</v>
      </c>
      <c r="E54" t="s">
        <v>313</v>
      </c>
      <c r="F54" t="s">
        <v>314</v>
      </c>
      <c r="G54">
        <v>2012</v>
      </c>
      <c r="H54" t="s">
        <v>315</v>
      </c>
      <c r="I54">
        <v>3450</v>
      </c>
    </row>
    <row r="55" spans="1:9">
      <c r="A55">
        <v>54</v>
      </c>
      <c r="B55" t="s">
        <v>316</v>
      </c>
      <c r="C55" t="s">
        <v>317</v>
      </c>
      <c r="D55" t="s">
        <v>318</v>
      </c>
      <c r="E55" t="s">
        <v>313</v>
      </c>
      <c r="F55" t="s">
        <v>319</v>
      </c>
      <c r="G55">
        <v>2012</v>
      </c>
      <c r="H55" t="s">
        <v>320</v>
      </c>
      <c r="I55">
        <v>1825</v>
      </c>
    </row>
    <row r="56" spans="1:9">
      <c r="A56">
        <v>55</v>
      </c>
      <c r="B56" t="s">
        <v>321</v>
      </c>
      <c r="C56" t="s">
        <v>322</v>
      </c>
      <c r="D56" t="s">
        <v>323</v>
      </c>
      <c r="E56" t="s">
        <v>324</v>
      </c>
      <c r="F56" t="s">
        <v>325</v>
      </c>
      <c r="G56">
        <v>1971</v>
      </c>
      <c r="H56" t="s">
        <v>326</v>
      </c>
      <c r="I56">
        <v>4942</v>
      </c>
    </row>
    <row r="57" spans="1:9">
      <c r="A57">
        <v>56</v>
      </c>
      <c r="B57" t="s">
        <v>327</v>
      </c>
      <c r="C57" t="s">
        <v>328</v>
      </c>
      <c r="D57" t="s">
        <v>329</v>
      </c>
      <c r="E57" t="s">
        <v>330</v>
      </c>
      <c r="F57" t="s">
        <v>331</v>
      </c>
      <c r="G57">
        <v>2005</v>
      </c>
      <c r="H57" t="s">
        <v>332</v>
      </c>
      <c r="I57">
        <v>1418</v>
      </c>
    </row>
    <row r="58" spans="1:9">
      <c r="A58">
        <v>57</v>
      </c>
      <c r="B58" t="s">
        <v>333</v>
      </c>
      <c r="C58" t="s">
        <v>334</v>
      </c>
      <c r="D58" t="s">
        <v>335</v>
      </c>
      <c r="E58" t="s">
        <v>336</v>
      </c>
      <c r="F58" t="s">
        <v>337</v>
      </c>
      <c r="G58">
        <v>2017</v>
      </c>
      <c r="H58" t="s">
        <v>338</v>
      </c>
      <c r="I58">
        <v>7202</v>
      </c>
    </row>
    <row r="59" spans="1:9">
      <c r="A59">
        <v>58</v>
      </c>
      <c r="B59" t="s">
        <v>339</v>
      </c>
      <c r="C59" t="s">
        <v>340</v>
      </c>
      <c r="D59" t="s">
        <v>341</v>
      </c>
      <c r="E59" t="s">
        <v>342</v>
      </c>
      <c r="F59" t="s">
        <v>343</v>
      </c>
      <c r="G59">
        <v>1980</v>
      </c>
      <c r="H59" t="s">
        <v>14</v>
      </c>
      <c r="I59">
        <v>8245</v>
      </c>
    </row>
    <row r="60" spans="1:9">
      <c r="A60">
        <v>59</v>
      </c>
      <c r="B60" t="s">
        <v>344</v>
      </c>
      <c r="C60" t="s">
        <v>345</v>
      </c>
      <c r="D60" t="s">
        <v>346</v>
      </c>
      <c r="E60" t="s">
        <v>347</v>
      </c>
      <c r="F60" t="s">
        <v>348</v>
      </c>
      <c r="G60">
        <v>2021</v>
      </c>
      <c r="H60" t="s">
        <v>225</v>
      </c>
      <c r="I60">
        <v>8741</v>
      </c>
    </row>
    <row r="61" spans="1:9">
      <c r="A61">
        <v>60</v>
      </c>
      <c r="B61" t="s">
        <v>349</v>
      </c>
      <c r="C61" t="s">
        <v>350</v>
      </c>
      <c r="D61" t="s">
        <v>351</v>
      </c>
      <c r="E61" t="s">
        <v>352</v>
      </c>
      <c r="F61" t="s">
        <v>353</v>
      </c>
      <c r="G61">
        <v>2008</v>
      </c>
      <c r="H61" t="s">
        <v>219</v>
      </c>
      <c r="I61">
        <v>6923</v>
      </c>
    </row>
    <row r="62" spans="1:9">
      <c r="A62">
        <v>61</v>
      </c>
      <c r="B62" t="s">
        <v>354</v>
      </c>
      <c r="C62" t="s">
        <v>355</v>
      </c>
      <c r="D62" t="s">
        <v>356</v>
      </c>
      <c r="E62" t="s">
        <v>357</v>
      </c>
      <c r="F62" t="s">
        <v>358</v>
      </c>
      <c r="G62">
        <v>1973</v>
      </c>
      <c r="H62" t="s">
        <v>359</v>
      </c>
      <c r="I62">
        <v>346</v>
      </c>
    </row>
    <row r="63" spans="1:9">
      <c r="A63">
        <v>62</v>
      </c>
      <c r="B63" t="s">
        <v>360</v>
      </c>
      <c r="C63" t="s">
        <v>361</v>
      </c>
      <c r="D63" t="s">
        <v>362</v>
      </c>
      <c r="E63" t="s">
        <v>363</v>
      </c>
      <c r="F63" t="s">
        <v>364</v>
      </c>
      <c r="G63">
        <v>1988</v>
      </c>
      <c r="H63" t="s">
        <v>365</v>
      </c>
      <c r="I63">
        <v>9097</v>
      </c>
    </row>
    <row r="64" spans="1:9">
      <c r="A64">
        <v>63</v>
      </c>
      <c r="B64" t="s">
        <v>366</v>
      </c>
      <c r="C64" t="s">
        <v>367</v>
      </c>
      <c r="D64" t="s">
        <v>368</v>
      </c>
      <c r="E64" t="s">
        <v>369</v>
      </c>
      <c r="F64" t="s">
        <v>370</v>
      </c>
      <c r="G64">
        <v>1978</v>
      </c>
      <c r="H64" t="s">
        <v>371</v>
      </c>
      <c r="I64">
        <v>2992</v>
      </c>
    </row>
    <row r="65" spans="1:9">
      <c r="A65">
        <v>64</v>
      </c>
      <c r="B65" t="s">
        <v>372</v>
      </c>
      <c r="C65" t="s">
        <v>373</v>
      </c>
      <c r="D65" t="s">
        <v>374</v>
      </c>
      <c r="E65" t="s">
        <v>375</v>
      </c>
      <c r="F65" t="s">
        <v>376</v>
      </c>
      <c r="G65">
        <v>1986</v>
      </c>
      <c r="H65" t="s">
        <v>377</v>
      </c>
      <c r="I65">
        <v>9315</v>
      </c>
    </row>
    <row r="66" spans="1:9">
      <c r="A66">
        <v>65</v>
      </c>
      <c r="B66" t="s">
        <v>378</v>
      </c>
      <c r="C66" t="s">
        <v>379</v>
      </c>
      <c r="D66" t="s">
        <v>380</v>
      </c>
      <c r="E66" t="s">
        <v>381</v>
      </c>
      <c r="F66" t="s">
        <v>382</v>
      </c>
      <c r="G66">
        <v>2014</v>
      </c>
      <c r="H66" t="s">
        <v>383</v>
      </c>
      <c r="I66">
        <v>7829</v>
      </c>
    </row>
    <row r="67" spans="1:9">
      <c r="A67">
        <v>66</v>
      </c>
      <c r="B67" t="s">
        <v>384</v>
      </c>
      <c r="C67" t="s">
        <v>385</v>
      </c>
      <c r="D67" t="s">
        <v>386</v>
      </c>
      <c r="E67" t="s">
        <v>387</v>
      </c>
      <c r="F67" t="s">
        <v>388</v>
      </c>
      <c r="G67">
        <v>1996</v>
      </c>
      <c r="H67" t="s">
        <v>389</v>
      </c>
      <c r="I67">
        <v>602</v>
      </c>
    </row>
    <row r="68" spans="1:9">
      <c r="A68">
        <v>67</v>
      </c>
      <c r="B68" t="s">
        <v>390</v>
      </c>
      <c r="C68" t="s">
        <v>391</v>
      </c>
      <c r="D68" t="s">
        <v>392</v>
      </c>
      <c r="E68" t="s">
        <v>393</v>
      </c>
      <c r="F68" t="s">
        <v>394</v>
      </c>
      <c r="G68">
        <v>2017</v>
      </c>
      <c r="H68" t="s">
        <v>395</v>
      </c>
      <c r="I68">
        <v>2911</v>
      </c>
    </row>
    <row r="69" spans="1:9">
      <c r="A69">
        <v>68</v>
      </c>
      <c r="B69" t="s">
        <v>396</v>
      </c>
      <c r="C69" t="s">
        <v>397</v>
      </c>
      <c r="D69" t="s">
        <v>398</v>
      </c>
      <c r="E69" t="s">
        <v>128</v>
      </c>
      <c r="F69" t="s">
        <v>399</v>
      </c>
      <c r="G69">
        <v>1987</v>
      </c>
      <c r="H69" t="s">
        <v>400</v>
      </c>
      <c r="I69">
        <v>3934</v>
      </c>
    </row>
    <row r="70" spans="1:9">
      <c r="A70">
        <v>69</v>
      </c>
      <c r="B70" t="s">
        <v>401</v>
      </c>
      <c r="C70" t="s">
        <v>402</v>
      </c>
      <c r="D70" t="s">
        <v>403</v>
      </c>
      <c r="E70" t="s">
        <v>280</v>
      </c>
      <c r="F70" t="s">
        <v>404</v>
      </c>
      <c r="G70">
        <v>1972</v>
      </c>
      <c r="H70" t="s">
        <v>67</v>
      </c>
      <c r="I70">
        <v>5130</v>
      </c>
    </row>
    <row r="71" spans="1:9">
      <c r="A71">
        <v>70</v>
      </c>
      <c r="B71" t="s">
        <v>405</v>
      </c>
      <c r="C71" t="s">
        <v>406</v>
      </c>
      <c r="D71" t="s">
        <v>407</v>
      </c>
      <c r="E71" t="s">
        <v>408</v>
      </c>
      <c r="F71" t="s">
        <v>409</v>
      </c>
      <c r="G71">
        <v>1976</v>
      </c>
      <c r="H71" t="s">
        <v>410</v>
      </c>
      <c r="I71">
        <v>563</v>
      </c>
    </row>
    <row r="72" spans="1:9">
      <c r="A72">
        <v>71</v>
      </c>
      <c r="B72" t="s">
        <v>411</v>
      </c>
      <c r="C72" t="s">
        <v>412</v>
      </c>
      <c r="D72" t="s">
        <v>413</v>
      </c>
      <c r="E72" t="s">
        <v>414</v>
      </c>
      <c r="F72" t="s">
        <v>415</v>
      </c>
      <c r="G72">
        <v>1982</v>
      </c>
      <c r="H72" t="s">
        <v>416</v>
      </c>
      <c r="I72">
        <v>6146</v>
      </c>
    </row>
    <row r="73" spans="1:9">
      <c r="A73">
        <v>72</v>
      </c>
      <c r="B73" t="s">
        <v>417</v>
      </c>
      <c r="C73" t="s">
        <v>418</v>
      </c>
      <c r="D73" t="s">
        <v>419</v>
      </c>
      <c r="E73" t="s">
        <v>420</v>
      </c>
      <c r="F73" t="s">
        <v>421</v>
      </c>
      <c r="G73">
        <v>1987</v>
      </c>
      <c r="H73" t="s">
        <v>422</v>
      </c>
      <c r="I73">
        <v>6874</v>
      </c>
    </row>
    <row r="74" spans="1:9">
      <c r="A74">
        <v>73</v>
      </c>
      <c r="B74" t="s">
        <v>423</v>
      </c>
      <c r="C74" t="s">
        <v>424</v>
      </c>
      <c r="D74" t="s">
        <v>425</v>
      </c>
      <c r="E74" t="s">
        <v>269</v>
      </c>
      <c r="F74" t="s">
        <v>426</v>
      </c>
      <c r="G74">
        <v>2009</v>
      </c>
      <c r="H74" t="s">
        <v>177</v>
      </c>
      <c r="I74">
        <v>696</v>
      </c>
    </row>
    <row r="75" spans="1:9">
      <c r="A75">
        <v>74</v>
      </c>
      <c r="B75" t="s">
        <v>427</v>
      </c>
      <c r="C75" t="s">
        <v>428</v>
      </c>
      <c r="D75" t="s">
        <v>429</v>
      </c>
      <c r="E75" t="s">
        <v>430</v>
      </c>
      <c r="F75" t="s">
        <v>431</v>
      </c>
      <c r="G75">
        <v>1986</v>
      </c>
      <c r="H75" t="s">
        <v>432</v>
      </c>
      <c r="I75">
        <v>5004</v>
      </c>
    </row>
    <row r="76" spans="1:9">
      <c r="A76">
        <v>75</v>
      </c>
      <c r="B76" t="s">
        <v>433</v>
      </c>
      <c r="C76" t="s">
        <v>434</v>
      </c>
      <c r="D76" t="s">
        <v>435</v>
      </c>
      <c r="E76" t="s">
        <v>48</v>
      </c>
      <c r="F76" t="s">
        <v>436</v>
      </c>
      <c r="G76">
        <v>1970</v>
      </c>
      <c r="H76" t="s">
        <v>437</v>
      </c>
      <c r="I76">
        <v>8480</v>
      </c>
    </row>
    <row r="77" spans="1:9">
      <c r="A77">
        <v>76</v>
      </c>
      <c r="B77" t="s">
        <v>438</v>
      </c>
      <c r="C77" t="s">
        <v>439</v>
      </c>
      <c r="D77" t="s">
        <v>440</v>
      </c>
      <c r="E77" t="s">
        <v>441</v>
      </c>
      <c r="F77" t="s">
        <v>442</v>
      </c>
      <c r="G77">
        <v>2000</v>
      </c>
      <c r="H77" t="s">
        <v>443</v>
      </c>
      <c r="I77">
        <v>7012</v>
      </c>
    </row>
    <row r="78" spans="1:9">
      <c r="A78">
        <v>77</v>
      </c>
      <c r="B78" t="s">
        <v>444</v>
      </c>
      <c r="C78" t="s">
        <v>445</v>
      </c>
      <c r="D78" t="s">
        <v>446</v>
      </c>
      <c r="E78" t="s">
        <v>447</v>
      </c>
      <c r="F78" t="s">
        <v>448</v>
      </c>
      <c r="G78">
        <v>2012</v>
      </c>
      <c r="H78" t="s">
        <v>449</v>
      </c>
      <c r="I78">
        <v>7529</v>
      </c>
    </row>
    <row r="79" spans="1:9">
      <c r="A79">
        <v>78</v>
      </c>
      <c r="B79" t="s">
        <v>450</v>
      </c>
      <c r="C79" t="s">
        <v>451</v>
      </c>
      <c r="D79" t="s">
        <v>452</v>
      </c>
      <c r="E79" t="s">
        <v>453</v>
      </c>
      <c r="F79" t="s">
        <v>454</v>
      </c>
      <c r="G79">
        <v>1976</v>
      </c>
      <c r="H79" t="s">
        <v>455</v>
      </c>
      <c r="I79">
        <v>869</v>
      </c>
    </row>
    <row r="80" spans="1:9">
      <c r="A80">
        <v>79</v>
      </c>
      <c r="B80" t="s">
        <v>456</v>
      </c>
      <c r="C80" t="s">
        <v>457</v>
      </c>
      <c r="D80" t="s">
        <v>458</v>
      </c>
      <c r="E80" t="s">
        <v>459</v>
      </c>
      <c r="F80" t="s">
        <v>460</v>
      </c>
      <c r="G80">
        <v>1972</v>
      </c>
      <c r="H80" t="s">
        <v>102</v>
      </c>
      <c r="I80">
        <v>6182</v>
      </c>
    </row>
    <row r="81" spans="1:9">
      <c r="A81">
        <v>80</v>
      </c>
      <c r="B81" t="s">
        <v>461</v>
      </c>
      <c r="C81" t="s">
        <v>462</v>
      </c>
      <c r="D81" t="s">
        <v>463</v>
      </c>
      <c r="E81" t="s">
        <v>464</v>
      </c>
      <c r="F81" t="s">
        <v>465</v>
      </c>
      <c r="G81">
        <v>1999</v>
      </c>
      <c r="H81" t="s">
        <v>271</v>
      </c>
      <c r="I81">
        <v>7805</v>
      </c>
    </row>
    <row r="82" spans="1:9">
      <c r="A82">
        <v>81</v>
      </c>
      <c r="B82" t="s">
        <v>466</v>
      </c>
      <c r="C82" t="s">
        <v>467</v>
      </c>
      <c r="D82" t="s">
        <v>468</v>
      </c>
      <c r="E82" t="s">
        <v>469</v>
      </c>
      <c r="F82" t="s">
        <v>470</v>
      </c>
      <c r="G82">
        <v>2009</v>
      </c>
      <c r="H82" t="s">
        <v>309</v>
      </c>
      <c r="I82">
        <v>8433</v>
      </c>
    </row>
    <row r="83" spans="1:9">
      <c r="A83">
        <v>82</v>
      </c>
      <c r="B83" t="s">
        <v>471</v>
      </c>
      <c r="C83" t="s">
        <v>472</v>
      </c>
      <c r="D83" t="s">
        <v>473</v>
      </c>
      <c r="E83" t="s">
        <v>474</v>
      </c>
      <c r="F83" t="s">
        <v>475</v>
      </c>
      <c r="G83">
        <v>2002</v>
      </c>
      <c r="H83" t="s">
        <v>476</v>
      </c>
      <c r="I83">
        <v>4044</v>
      </c>
    </row>
    <row r="84" spans="1:9">
      <c r="A84">
        <v>83</v>
      </c>
      <c r="B84" t="s">
        <v>477</v>
      </c>
      <c r="C84" t="s">
        <v>478</v>
      </c>
      <c r="D84" t="s">
        <v>479</v>
      </c>
      <c r="E84" t="s">
        <v>480</v>
      </c>
      <c r="F84" t="s">
        <v>481</v>
      </c>
      <c r="G84">
        <v>1990</v>
      </c>
      <c r="H84" t="s">
        <v>260</v>
      </c>
      <c r="I84">
        <v>7013</v>
      </c>
    </row>
    <row r="85" spans="1:9">
      <c r="A85">
        <v>84</v>
      </c>
      <c r="B85" t="s">
        <v>482</v>
      </c>
      <c r="C85" t="s">
        <v>483</v>
      </c>
      <c r="D85" t="s">
        <v>484</v>
      </c>
      <c r="E85" t="s">
        <v>485</v>
      </c>
      <c r="F85" t="s">
        <v>486</v>
      </c>
      <c r="G85">
        <v>1993</v>
      </c>
      <c r="H85" t="s">
        <v>487</v>
      </c>
      <c r="I85">
        <v>5571</v>
      </c>
    </row>
    <row r="86" spans="1:9">
      <c r="A86">
        <v>85</v>
      </c>
      <c r="B86" t="s">
        <v>488</v>
      </c>
      <c r="C86" t="s">
        <v>489</v>
      </c>
      <c r="D86" t="s">
        <v>490</v>
      </c>
      <c r="E86" t="s">
        <v>94</v>
      </c>
      <c r="F86" t="s">
        <v>491</v>
      </c>
      <c r="G86">
        <v>1989</v>
      </c>
      <c r="H86" t="s">
        <v>410</v>
      </c>
      <c r="I86">
        <v>2880</v>
      </c>
    </row>
    <row r="87" spans="1:9">
      <c r="A87">
        <v>86</v>
      </c>
      <c r="B87" t="s">
        <v>492</v>
      </c>
      <c r="C87" t="s">
        <v>493</v>
      </c>
      <c r="D87" t="s">
        <v>494</v>
      </c>
      <c r="E87" t="s">
        <v>495</v>
      </c>
      <c r="F87" t="s">
        <v>496</v>
      </c>
      <c r="G87">
        <v>2017</v>
      </c>
      <c r="H87" t="s">
        <v>383</v>
      </c>
      <c r="I87">
        <v>2215</v>
      </c>
    </row>
    <row r="88" spans="1:9">
      <c r="A88">
        <v>87</v>
      </c>
      <c r="B88" t="s">
        <v>497</v>
      </c>
      <c r="C88" t="s">
        <v>498</v>
      </c>
      <c r="D88" t="s">
        <v>499</v>
      </c>
      <c r="E88" t="s">
        <v>500</v>
      </c>
      <c r="F88" t="s">
        <v>501</v>
      </c>
      <c r="G88">
        <v>2006</v>
      </c>
      <c r="H88" t="s">
        <v>410</v>
      </c>
      <c r="I88">
        <v>5786</v>
      </c>
    </row>
    <row r="89" spans="1:9">
      <c r="A89">
        <v>88</v>
      </c>
      <c r="B89" t="s">
        <v>502</v>
      </c>
      <c r="C89" t="s">
        <v>503</v>
      </c>
      <c r="D89" t="s">
        <v>504</v>
      </c>
      <c r="E89" t="s">
        <v>387</v>
      </c>
      <c r="F89" t="s">
        <v>505</v>
      </c>
      <c r="G89">
        <v>1991</v>
      </c>
      <c r="H89" t="s">
        <v>309</v>
      </c>
      <c r="I89">
        <v>6168</v>
      </c>
    </row>
    <row r="90" spans="1:9">
      <c r="A90">
        <v>89</v>
      </c>
      <c r="B90" t="s">
        <v>506</v>
      </c>
      <c r="C90" t="s">
        <v>507</v>
      </c>
      <c r="D90" t="s">
        <v>508</v>
      </c>
      <c r="E90" t="s">
        <v>381</v>
      </c>
      <c r="F90" t="s">
        <v>509</v>
      </c>
      <c r="G90">
        <v>1981</v>
      </c>
      <c r="H90" t="s">
        <v>510</v>
      </c>
      <c r="I90">
        <v>7484</v>
      </c>
    </row>
    <row r="91" spans="1:9">
      <c r="A91">
        <v>90</v>
      </c>
      <c r="B91" t="s">
        <v>511</v>
      </c>
      <c r="C91" t="s">
        <v>512</v>
      </c>
      <c r="D91" t="s">
        <v>513</v>
      </c>
      <c r="E91" t="s">
        <v>514</v>
      </c>
      <c r="F91" t="s">
        <v>515</v>
      </c>
      <c r="G91">
        <v>1973</v>
      </c>
      <c r="H91" t="s">
        <v>516</v>
      </c>
      <c r="I91">
        <v>1927</v>
      </c>
    </row>
    <row r="92" spans="1:9">
      <c r="A92">
        <v>91</v>
      </c>
      <c r="B92" t="s">
        <v>517</v>
      </c>
      <c r="C92" t="s">
        <v>518</v>
      </c>
      <c r="D92" t="s">
        <v>519</v>
      </c>
      <c r="E92" t="s">
        <v>269</v>
      </c>
      <c r="F92" t="s">
        <v>520</v>
      </c>
      <c r="G92">
        <v>1972</v>
      </c>
      <c r="H92" t="s">
        <v>377</v>
      </c>
      <c r="I92">
        <v>3881</v>
      </c>
    </row>
    <row r="93" spans="1:9">
      <c r="A93">
        <v>92</v>
      </c>
      <c r="B93" s="1" t="s">
        <v>521</v>
      </c>
      <c r="C93" t="s">
        <v>522</v>
      </c>
      <c r="D93" t="s">
        <v>523</v>
      </c>
      <c r="E93" t="s">
        <v>524</v>
      </c>
      <c r="F93" t="s">
        <v>525</v>
      </c>
      <c r="G93">
        <v>1996</v>
      </c>
      <c r="H93" t="s">
        <v>282</v>
      </c>
      <c r="I93">
        <v>897</v>
      </c>
    </row>
    <row r="94" spans="1:9">
      <c r="A94">
        <v>93</v>
      </c>
      <c r="B94" t="s">
        <v>526</v>
      </c>
      <c r="C94" t="s">
        <v>527</v>
      </c>
      <c r="D94" t="s">
        <v>528</v>
      </c>
      <c r="E94" t="s">
        <v>529</v>
      </c>
      <c r="F94" t="s">
        <v>530</v>
      </c>
      <c r="G94">
        <v>1978</v>
      </c>
      <c r="H94" t="s">
        <v>102</v>
      </c>
      <c r="I94">
        <v>8172</v>
      </c>
    </row>
    <row r="95" spans="1:9">
      <c r="A95">
        <v>94</v>
      </c>
      <c r="B95" t="s">
        <v>531</v>
      </c>
      <c r="C95" t="s">
        <v>532</v>
      </c>
      <c r="D95" t="s">
        <v>533</v>
      </c>
      <c r="E95" t="s">
        <v>205</v>
      </c>
      <c r="F95" t="s">
        <v>534</v>
      </c>
      <c r="G95">
        <v>1999</v>
      </c>
      <c r="H95" t="s">
        <v>38</v>
      </c>
      <c r="I95">
        <v>1483</v>
      </c>
    </row>
    <row r="96" spans="1:9">
      <c r="A96">
        <v>95</v>
      </c>
      <c r="B96" t="s">
        <v>535</v>
      </c>
      <c r="C96" t="s">
        <v>536</v>
      </c>
      <c r="D96" t="s">
        <v>537</v>
      </c>
      <c r="E96" t="s">
        <v>193</v>
      </c>
      <c r="F96" t="s">
        <v>538</v>
      </c>
      <c r="G96">
        <v>1991</v>
      </c>
      <c r="H96" t="s">
        <v>539</v>
      </c>
      <c r="I96">
        <v>4873</v>
      </c>
    </row>
    <row r="97" spans="1:9">
      <c r="A97">
        <v>96</v>
      </c>
      <c r="B97" t="s">
        <v>540</v>
      </c>
      <c r="C97" t="s">
        <v>541</v>
      </c>
      <c r="D97" t="s">
        <v>542</v>
      </c>
      <c r="E97" t="s">
        <v>543</v>
      </c>
      <c r="F97" t="s">
        <v>544</v>
      </c>
      <c r="G97">
        <v>1975</v>
      </c>
      <c r="H97" t="s">
        <v>545</v>
      </c>
      <c r="I97">
        <v>2988</v>
      </c>
    </row>
    <row r="98" spans="1:9">
      <c r="A98">
        <v>97</v>
      </c>
      <c r="B98" t="s">
        <v>546</v>
      </c>
      <c r="C98" t="s">
        <v>547</v>
      </c>
      <c r="D98" t="s">
        <v>548</v>
      </c>
      <c r="E98" t="s">
        <v>549</v>
      </c>
      <c r="F98" t="s">
        <v>550</v>
      </c>
      <c r="G98">
        <v>1971</v>
      </c>
      <c r="H98" t="s">
        <v>551</v>
      </c>
      <c r="I98">
        <v>4292</v>
      </c>
    </row>
    <row r="99" spans="1:9">
      <c r="A99">
        <v>98</v>
      </c>
      <c r="B99" t="s">
        <v>552</v>
      </c>
      <c r="C99" t="s">
        <v>553</v>
      </c>
      <c r="D99" t="s">
        <v>554</v>
      </c>
      <c r="E99" t="s">
        <v>393</v>
      </c>
      <c r="F99" t="s">
        <v>555</v>
      </c>
      <c r="G99">
        <v>1991</v>
      </c>
      <c r="H99" t="s">
        <v>326</v>
      </c>
      <c r="I99">
        <v>236</v>
      </c>
    </row>
    <row r="100" spans="1:9">
      <c r="A100">
        <v>99</v>
      </c>
      <c r="B100" t="s">
        <v>556</v>
      </c>
      <c r="C100" t="s">
        <v>557</v>
      </c>
      <c r="D100" t="s">
        <v>558</v>
      </c>
      <c r="E100" t="s">
        <v>211</v>
      </c>
      <c r="F100" t="s">
        <v>559</v>
      </c>
      <c r="G100">
        <v>1993</v>
      </c>
      <c r="H100" t="s">
        <v>560</v>
      </c>
      <c r="I100">
        <v>339</v>
      </c>
    </row>
    <row r="101" spans="1:9">
      <c r="A101">
        <v>100</v>
      </c>
      <c r="B101" t="s">
        <v>561</v>
      </c>
      <c r="C101" t="s">
        <v>562</v>
      </c>
      <c r="D101" t="s">
        <v>563</v>
      </c>
      <c r="E101" t="s">
        <v>453</v>
      </c>
      <c r="F101" t="s">
        <v>564</v>
      </c>
      <c r="G101">
        <v>2009</v>
      </c>
      <c r="H101" t="s">
        <v>449</v>
      </c>
      <c r="I101">
        <v>2785</v>
      </c>
    </row>
    <row r="105" spans="1:9">
      <c r="B105" t="str">
        <f>VLOOKUP(A2, Table1[], 3, FALSE)</f>
        <v>Ferrell LLC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D102"/>
  <sheetViews>
    <sheetView workbookViewId="0">
      <selection activeCell="B3" sqref="B3"/>
    </sheetView>
  </sheetViews>
  <sheetFormatPr defaultRowHeight="15"/>
  <cols>
    <col min="1" max="1" width="23.140625" style="7" customWidth="1"/>
    <col min="2" max="2" width="31.85546875" style="7" bestFit="1" customWidth="1"/>
    <col min="3" max="3" width="53.140625" style="7" bestFit="1" customWidth="1"/>
    <col min="4" max="4" width="35.85546875" style="7" bestFit="1" customWidth="1"/>
    <col min="5" max="16384" width="9.140625" style="7"/>
  </cols>
  <sheetData>
    <row r="1" spans="1:4">
      <c r="A1" s="5" t="s">
        <v>571</v>
      </c>
      <c r="B1" s="6" t="s">
        <v>2</v>
      </c>
      <c r="C1" s="6" t="s">
        <v>5</v>
      </c>
      <c r="D1" s="6" t="s">
        <v>3</v>
      </c>
    </row>
    <row r="2" spans="1:4">
      <c r="A2" s="8" t="s">
        <v>9</v>
      </c>
      <c r="B2" s="7" t="str">
        <f>VLOOKUP(A2, Table1[[Organization Id]:[Name]], 2, FALSE)</f>
        <v>Ferrell LLC</v>
      </c>
      <c r="C2" s="9" t="str">
        <f>VLOOKUP(A2, Table1[[Organization Id]:[Description]], 5, FALSE)</f>
        <v>Horizontal empowering knowledgebase</v>
      </c>
      <c r="D2" s="7" t="str">
        <f>VLOOKUP(A2, Table1[[Organization Id]:[Website]], 3, FALSE)</f>
        <v>https://price.net/</v>
      </c>
    </row>
    <row r="3" spans="1:4">
      <c r="A3" s="8" t="s">
        <v>15</v>
      </c>
      <c r="B3" s="7" t="str">
        <f>VLOOKUP(A3, Table1[[Organization Id]:[Name]], 2, FALSE)</f>
        <v>Mckinney, Riley and Day</v>
      </c>
      <c r="C3" s="7" t="str">
        <f>VLOOKUP(A3, Table1[[Organization Id]:[Description]], 5, FALSE)</f>
        <v>User-centric system-worthy leverage</v>
      </c>
      <c r="D3" s="7" t="str">
        <f>VLOOKUP(A3, Table1[[Organization Id]:[Website]], 3, FALSE)</f>
        <v>http://www.hall-buchanan.info/</v>
      </c>
    </row>
    <row r="4" spans="1:4">
      <c r="A4" s="8" t="s">
        <v>21</v>
      </c>
      <c r="B4" s="7" t="str">
        <f>VLOOKUP(A4, Table1[[Organization Id]:[Name]], 2, FALSE)</f>
        <v>Hester Ltd</v>
      </c>
      <c r="C4" s="7" t="str">
        <f>VLOOKUP(A4, Table1[[Organization Id]:[Description]], 5, FALSE)</f>
        <v>Switchable scalable moratorium</v>
      </c>
      <c r="D4" s="7" t="str">
        <f>VLOOKUP(A4, Table1[[Organization Id]:[Website]], 3, FALSE)</f>
        <v>http://sullivan-reed.com/</v>
      </c>
    </row>
    <row r="5" spans="1:4">
      <c r="A5" s="8" t="s">
        <v>27</v>
      </c>
      <c r="B5" s="7" t="str">
        <f>VLOOKUP(A5, Table1[[Organization Id]:[Name]], 2, FALSE)</f>
        <v>Holder-Sellers</v>
      </c>
      <c r="C5" s="7" t="str">
        <f>VLOOKUP(A5, Table1[[Organization Id]:[Description]], 5, FALSE)</f>
        <v>De-engineered systemic artificial intelligence</v>
      </c>
      <c r="D5" s="7" t="str">
        <f>VLOOKUP(A5, Table1[[Organization Id]:[Website]], 3, FALSE)</f>
        <v>https://becker.com/</v>
      </c>
    </row>
    <row r="6" spans="1:4">
      <c r="A6" s="8" t="s">
        <v>33</v>
      </c>
      <c r="B6" s="7" t="str">
        <f>VLOOKUP(A6, Table1[[Organization Id]:[Name]], 2, FALSE)</f>
        <v>Mayer Group</v>
      </c>
      <c r="C6" s="7" t="str">
        <f>VLOOKUP(A6, Table1[[Organization Id]:[Description]], 5, FALSE)</f>
        <v>Synchronized needs-based challenge</v>
      </c>
      <c r="D6" s="7" t="str">
        <f>VLOOKUP(A6, Table1[[Organization Id]:[Website]], 3, FALSE)</f>
        <v>http://www.brewer.com/</v>
      </c>
    </row>
    <row r="7" spans="1:4">
      <c r="A7" s="8" t="s">
        <v>39</v>
      </c>
      <c r="B7" s="7" t="str">
        <f>VLOOKUP(A7, Table1[[Organization Id]:[Name]], 2, FALSE)</f>
        <v>Henry-Thompson</v>
      </c>
      <c r="C7" s="7" t="str">
        <f>VLOOKUP(A7, Table1[[Organization Id]:[Description]], 5, FALSE)</f>
        <v>Face-to-face well-modulated customer loyalty</v>
      </c>
      <c r="D7" s="7" t="str">
        <f>VLOOKUP(A7, Table1[[Organization Id]:[Website]], 3, FALSE)</f>
        <v>http://morse.net/</v>
      </c>
    </row>
    <row r="8" spans="1:4">
      <c r="A8" s="8" t="s">
        <v>45</v>
      </c>
      <c r="B8" s="7" t="str">
        <f>VLOOKUP(A8, Table1[[Organization Id]:[Name]], 2, FALSE)</f>
        <v>Hansen-Everett</v>
      </c>
      <c r="C8" s="7" t="str">
        <f>VLOOKUP(A8, Table1[[Organization Id]:[Description]], 5, FALSE)</f>
        <v>Seamless disintermediate collaboration</v>
      </c>
      <c r="D8" s="7" t="str">
        <f>VLOOKUP(A8, Table1[[Organization Id]:[Website]], 3, FALSE)</f>
        <v>https://www.kidd.org/</v>
      </c>
    </row>
    <row r="9" spans="1:4">
      <c r="A9" s="8" t="s">
        <v>51</v>
      </c>
      <c r="B9" s="7" t="str">
        <f>VLOOKUP(A9, Table1[[Organization Id]:[Name]], 2, FALSE)</f>
        <v>Mcintosh-Mora</v>
      </c>
      <c r="C9" s="7" t="str">
        <f>VLOOKUP(A9, Table1[[Organization Id]:[Description]], 5, FALSE)</f>
        <v>Centralized attitude-oriented capability</v>
      </c>
      <c r="D9" s="7" t="str">
        <f>VLOOKUP(A9, Table1[[Organization Id]:[Website]], 3, FALSE)</f>
        <v>https://www.brooks.com/</v>
      </c>
    </row>
    <row r="10" spans="1:4">
      <c r="A10" s="8" t="s">
        <v>57</v>
      </c>
      <c r="B10" s="7" t="str">
        <f>VLOOKUP(A10, Table1[[Organization Id]:[Name]], 2, FALSE)</f>
        <v>Carr Inc</v>
      </c>
      <c r="C10" s="7" t="str">
        <f>VLOOKUP(A10, Table1[[Organization Id]:[Description]], 5, FALSE)</f>
        <v>Distributed impactful customer loyalty</v>
      </c>
      <c r="D10" s="7" t="str">
        <f>VLOOKUP(A10, Table1[[Organization Id]:[Website]], 3, FALSE)</f>
        <v>http://ross.com/</v>
      </c>
    </row>
    <row r="11" spans="1:4">
      <c r="A11" s="8" t="s">
        <v>62</v>
      </c>
      <c r="B11" s="7" t="str">
        <f>VLOOKUP(A11, Table1[[Organization Id]:[Name]], 2, FALSE)</f>
        <v>Gaines Inc</v>
      </c>
      <c r="C11" s="7" t="str">
        <f>VLOOKUP(A11, Table1[[Organization Id]:[Description]], 5, FALSE)</f>
        <v>Multi-lateral scalable protocol</v>
      </c>
      <c r="D11" s="7" t="str">
        <f>VLOOKUP(A11, Table1[[Organization Id]:[Website]], 3, FALSE)</f>
        <v>http://sandoval-hooper.com/</v>
      </c>
    </row>
    <row r="12" spans="1:4">
      <c r="A12" s="8" t="s">
        <v>68</v>
      </c>
      <c r="B12" s="7" t="str">
        <f>VLOOKUP(A12, Table1[[Organization Id]:[Name]], 2, FALSE)</f>
        <v>Kidd Group</v>
      </c>
      <c r="C12" s="7" t="str">
        <f>VLOOKUP(A12, Table1[[Organization Id]:[Description]], 5, FALSE)</f>
        <v>Proactive foreground paradigm</v>
      </c>
      <c r="D12" s="7" t="str">
        <f>VLOOKUP(A12, Table1[[Organization Id]:[Website]], 3, FALSE)</f>
        <v>http://www.lyons.com/</v>
      </c>
    </row>
    <row r="13" spans="1:4">
      <c r="A13" s="8" t="s">
        <v>73</v>
      </c>
      <c r="B13" s="7" t="str">
        <f>VLOOKUP(A13, Table1[[Organization Id]:[Name]], 2, FALSE)</f>
        <v>Crane-Clarke</v>
      </c>
      <c r="C13" s="7" t="str">
        <f>VLOOKUP(A13, Table1[[Organization Id]:[Description]], 5, FALSE)</f>
        <v>Front-line clear-thinking encryption</v>
      </c>
      <c r="D13" s="7" t="str">
        <f>VLOOKUP(A13, Table1[[Organization Id]:[Website]], 3, FALSE)</f>
        <v>https://www.sandoval.com/</v>
      </c>
    </row>
    <row r="14" spans="1:4">
      <c r="A14" s="8" t="s">
        <v>79</v>
      </c>
      <c r="B14" s="7" t="str">
        <f>VLOOKUP(A14, Table1[[Organization Id]:[Name]], 2, FALSE)</f>
        <v>Keller, Campos and Black</v>
      </c>
      <c r="C14" s="7" t="str">
        <f>VLOOKUP(A14, Table1[[Organization Id]:[Description]], 5, FALSE)</f>
        <v>Ameliorated directional emulation</v>
      </c>
      <c r="D14" s="7" t="str">
        <f>VLOOKUP(A14, Table1[[Organization Id]:[Website]], 3, FALSE)</f>
        <v>https://www.garner.info/</v>
      </c>
    </row>
    <row r="15" spans="1:4">
      <c r="A15" s="8" t="s">
        <v>85</v>
      </c>
      <c r="B15" s="7" t="str">
        <f>VLOOKUP(A15, Table1[[Organization Id]:[Name]], 2, FALSE)</f>
        <v>Glover-Pope</v>
      </c>
      <c r="C15" s="7" t="str">
        <f>VLOOKUP(A15, Table1[[Organization Id]:[Description]], 5, FALSE)</f>
        <v>Persevering contextually-based approach</v>
      </c>
      <c r="D15" s="7" t="str">
        <f>VLOOKUP(A15, Table1[[Organization Id]:[Website]], 3, FALSE)</f>
        <v>http://www.silva.biz/</v>
      </c>
    </row>
    <row r="16" spans="1:4">
      <c r="A16" s="8" t="s">
        <v>91</v>
      </c>
      <c r="B16" s="7" t="str">
        <f>VLOOKUP(A16, Table1[[Organization Id]:[Name]], 2, FALSE)</f>
        <v>Pacheco-Spears</v>
      </c>
      <c r="C16" s="7" t="str">
        <f>VLOOKUP(A16, Table1[[Organization Id]:[Description]], 5, FALSE)</f>
        <v>Secured logistical synergy</v>
      </c>
      <c r="D16" s="7" t="str">
        <f>VLOOKUP(A16, Table1[[Organization Id]:[Website]], 3, FALSE)</f>
        <v>https://aguilar.com/</v>
      </c>
    </row>
    <row r="17" spans="1:4">
      <c r="A17" s="8" t="s">
        <v>97</v>
      </c>
      <c r="B17" s="7" t="str">
        <f>VLOOKUP(A17, Table1[[Organization Id]:[Name]], 2, FALSE)</f>
        <v>Hodge-Ayers</v>
      </c>
      <c r="C17" s="7" t="str">
        <f>VLOOKUP(A17, Table1[[Organization Id]:[Description]], 5, FALSE)</f>
        <v>Future-proofed radical implementation</v>
      </c>
      <c r="D17" s="7" t="str">
        <f>VLOOKUP(A17, Table1[[Organization Id]:[Website]], 3, FALSE)</f>
        <v>http://www.archer-elliott.com/</v>
      </c>
    </row>
    <row r="18" spans="1:4">
      <c r="A18" s="8" t="s">
        <v>103</v>
      </c>
      <c r="B18" s="7" t="str">
        <f>VLOOKUP(A18, Table1[[Organization Id]:[Name]], 2, FALSE)</f>
        <v>Bowers, Guerra and Krause</v>
      </c>
      <c r="C18" s="7" t="str">
        <f>VLOOKUP(A18, Table1[[Organization Id]:[Description]], 5, FALSE)</f>
        <v>De-engineered transitional strategy</v>
      </c>
      <c r="D18" s="7" t="str">
        <f>VLOOKUP(A18, Table1[[Organization Id]:[Website]], 3, FALSE)</f>
        <v>http://www.carrillo-nicholson.com/</v>
      </c>
    </row>
    <row r="19" spans="1:4">
      <c r="A19" s="8" t="s">
        <v>108</v>
      </c>
      <c r="B19" s="7" t="str">
        <f>VLOOKUP(A19, Table1[[Organization Id]:[Name]], 2, FALSE)</f>
        <v>Mckenzie-Melton</v>
      </c>
      <c r="C19" s="7" t="str">
        <f>VLOOKUP(A19, Table1[[Organization Id]:[Description]], 5, FALSE)</f>
        <v>Reverse-engineered heuristic alliance</v>
      </c>
      <c r="D19" s="7" t="str">
        <f>VLOOKUP(A19, Table1[[Organization Id]:[Website]], 3, FALSE)</f>
        <v>http://montoya-thompson.com/</v>
      </c>
    </row>
    <row r="20" spans="1:4">
      <c r="A20" s="8" t="s">
        <v>114</v>
      </c>
      <c r="B20" s="7" t="str">
        <f>VLOOKUP(A20, Table1[[Organization Id]:[Name]], 2, FALSE)</f>
        <v>Branch-Mann</v>
      </c>
      <c r="C20" s="7" t="str">
        <f>VLOOKUP(A20, Table1[[Organization Id]:[Description]], 5, FALSE)</f>
        <v>Adaptive intangible frame</v>
      </c>
      <c r="D20" s="7" t="str">
        <f>VLOOKUP(A20, Table1[[Organization Id]:[Website]], 3, FALSE)</f>
        <v>http://www.lozano.com/</v>
      </c>
    </row>
    <row r="21" spans="1:4">
      <c r="A21" s="8" t="s">
        <v>120</v>
      </c>
      <c r="B21" s="7" t="str">
        <f>VLOOKUP(A21, Table1[[Organization Id]:[Name]], 2, FALSE)</f>
        <v>Weiss and Sons</v>
      </c>
      <c r="C21" s="7" t="str">
        <f>VLOOKUP(A21, Table1[[Organization Id]:[Description]], 5, FALSE)</f>
        <v>Sharable optimal functionalities</v>
      </c>
      <c r="D21" s="7" t="str">
        <f>VLOOKUP(A21, Table1[[Organization Id]:[Website]], 3, FALSE)</f>
        <v>https://barrett.com/</v>
      </c>
    </row>
    <row r="22" spans="1:4">
      <c r="A22" s="8" t="s">
        <v>125</v>
      </c>
      <c r="B22" s="7" t="str">
        <f>VLOOKUP(A22, Table1[[Organization Id]:[Name]], 2, FALSE)</f>
        <v>Velez, Payne and Coffey</v>
      </c>
      <c r="C22" s="7" t="str">
        <f>VLOOKUP(A22, Table1[[Organization Id]:[Description]], 5, FALSE)</f>
        <v>Mandatory coherent synergy</v>
      </c>
      <c r="D22" s="7" t="str">
        <f>VLOOKUP(A22, Table1[[Organization Id]:[Website]], 3, FALSE)</f>
        <v>http://burton.com/</v>
      </c>
    </row>
    <row r="23" spans="1:4">
      <c r="A23" s="8" t="s">
        <v>131</v>
      </c>
      <c r="B23" s="7" t="str">
        <f>VLOOKUP(A23, Table1[[Organization Id]:[Name]], 2, FALSE)</f>
        <v>Harrell LLC</v>
      </c>
      <c r="C23" s="7" t="str">
        <f>VLOOKUP(A23, Table1[[Organization Id]:[Description]], 5, FALSE)</f>
        <v>Reverse-engineered mission-critical moratorium</v>
      </c>
      <c r="D23" s="7" t="str">
        <f>VLOOKUP(A23, Table1[[Organization Id]:[Website]], 3, FALSE)</f>
        <v>http://www.frey-rosario.com/</v>
      </c>
    </row>
    <row r="24" spans="1:4">
      <c r="A24" s="8" t="s">
        <v>137</v>
      </c>
      <c r="B24" s="7" t="str">
        <f>VLOOKUP(A24, Table1[[Organization Id]:[Name]], 2, FALSE)</f>
        <v>Eaton, Reynolds and Vargas</v>
      </c>
      <c r="C24" s="7" t="str">
        <f>VLOOKUP(A24, Table1[[Organization Id]:[Description]], 5, FALSE)</f>
        <v>Self-enabling multi-tasking process improvement</v>
      </c>
      <c r="D24" s="7" t="str">
        <f>VLOOKUP(A24, Table1[[Organization Id]:[Website]], 3, FALSE)</f>
        <v>http://www.freeman.biz/</v>
      </c>
    </row>
    <row r="25" spans="1:4">
      <c r="A25" s="8" t="s">
        <v>143</v>
      </c>
      <c r="B25" s="7" t="str">
        <f>VLOOKUP(A25, Table1[[Organization Id]:[Name]], 2, FALSE)</f>
        <v>Robbins-Cummings</v>
      </c>
      <c r="C25" s="7" t="str">
        <f>VLOOKUP(A25, Table1[[Organization Id]:[Description]], 5, FALSE)</f>
        <v>Organic non-volatile hierarchy</v>
      </c>
      <c r="D25" s="7" t="str">
        <f>VLOOKUP(A25, Table1[[Organization Id]:[Website]], 3, FALSE)</f>
        <v>http://donaldson-wilkins.com/</v>
      </c>
    </row>
    <row r="26" spans="1:4">
      <c r="A26" s="8" t="s">
        <v>149</v>
      </c>
      <c r="B26" s="7" t="str">
        <f>VLOOKUP(A26, Table1[[Organization Id]:[Name]], 2, FALSE)</f>
        <v>Jenkins Inc</v>
      </c>
      <c r="C26" s="7" t="str">
        <f>VLOOKUP(A26, Table1[[Organization Id]:[Description]], 5, FALSE)</f>
        <v>Front-line systematic help-desk</v>
      </c>
      <c r="D26" s="7" t="str">
        <f>VLOOKUP(A26, Table1[[Organization Id]:[Website]], 3, FALSE)</f>
        <v>http://www.kirk.biz/</v>
      </c>
    </row>
    <row r="27" spans="1:4">
      <c r="A27" s="8" t="s">
        <v>155</v>
      </c>
      <c r="B27" s="7" t="str">
        <f>VLOOKUP(A27, Table1[[Organization Id]:[Name]], 2, FALSE)</f>
        <v>Greene, Benjamin and Novak</v>
      </c>
      <c r="C27" s="7" t="str">
        <f>VLOOKUP(A27, Table1[[Organization Id]:[Description]], 5, FALSE)</f>
        <v>Centralized leadingedge moratorium</v>
      </c>
      <c r="D27" s="7" t="str">
        <f>VLOOKUP(A27, Table1[[Organization Id]:[Website]], 3, FALSE)</f>
        <v>http://www.kent.net/</v>
      </c>
    </row>
    <row r="28" spans="1:4">
      <c r="A28" s="8" t="s">
        <v>160</v>
      </c>
      <c r="B28" s="7" t="str">
        <f>VLOOKUP(A28, Table1[[Organization Id]:[Name]], 2, FALSE)</f>
        <v>Dickson, Richmond and Clay</v>
      </c>
      <c r="C28" s="7" t="str">
        <f>VLOOKUP(A28, Table1[[Organization Id]:[Description]], 5, FALSE)</f>
        <v>Team-oriented tangible complexity</v>
      </c>
      <c r="D28" s="7" t="str">
        <f>VLOOKUP(A28, Table1[[Organization Id]:[Website]], 3, FALSE)</f>
        <v>http://everett.com/</v>
      </c>
    </row>
    <row r="29" spans="1:4">
      <c r="A29" s="8" t="s">
        <v>166</v>
      </c>
      <c r="B29" s="7" t="str">
        <f>VLOOKUP(A29, Table1[[Organization Id]:[Name]], 2, FALSE)</f>
        <v>Prince-David</v>
      </c>
      <c r="C29" s="7" t="str">
        <f>VLOOKUP(A29, Table1[[Organization Id]:[Description]], 5, FALSE)</f>
        <v>Virtual holistic methodology</v>
      </c>
      <c r="D29" s="7" t="str">
        <f>VLOOKUP(A29, Table1[[Organization Id]:[Website]], 3, FALSE)</f>
        <v>http://thompson.com/</v>
      </c>
    </row>
    <row r="30" spans="1:4">
      <c r="A30" s="8" t="s">
        <v>172</v>
      </c>
      <c r="B30" s="7" t="str">
        <f>VLOOKUP(A30, Table1[[Organization Id]:[Name]], 2, FALSE)</f>
        <v>Ayala LLC</v>
      </c>
      <c r="C30" s="7" t="str">
        <f>VLOOKUP(A30, Table1[[Organization Id]:[Description]], 5, FALSE)</f>
        <v>Open-source zero administration hierarchy</v>
      </c>
      <c r="D30" s="7" t="str">
        <f>VLOOKUP(A30, Table1[[Organization Id]:[Website]], 3, FALSE)</f>
        <v>http://www.zhang.com/</v>
      </c>
    </row>
    <row r="31" spans="1:4">
      <c r="A31" s="8" t="s">
        <v>178</v>
      </c>
      <c r="B31" s="7" t="str">
        <f>VLOOKUP(A31, Table1[[Organization Id]:[Name]], 2, FALSE)</f>
        <v>Rivas Group</v>
      </c>
      <c r="C31" s="7" t="str">
        <f>VLOOKUP(A31, Table1[[Organization Id]:[Description]], 5, FALSE)</f>
        <v>Open-architected well-modulated capacity</v>
      </c>
      <c r="D31" s="7" t="str">
        <f>VLOOKUP(A31, Table1[[Organization Id]:[Website]], 3, FALSE)</f>
        <v>https://hebert.org/</v>
      </c>
    </row>
    <row r="32" spans="1:4">
      <c r="A32" s="8" t="s">
        <v>184</v>
      </c>
      <c r="B32" s="7" t="str">
        <f>VLOOKUP(A32, Table1[[Organization Id]:[Name]], 2, FALSE)</f>
        <v>Sloan, Mays and Whitehead</v>
      </c>
      <c r="C32" s="7" t="str">
        <f>VLOOKUP(A32, Table1[[Organization Id]:[Description]], 5, FALSE)</f>
        <v>Face-to-face high-level conglomeration</v>
      </c>
      <c r="D32" s="7" t="str">
        <f>VLOOKUP(A32, Table1[[Organization Id]:[Website]], 3, FALSE)</f>
        <v>http://lawson.com/</v>
      </c>
    </row>
    <row r="33" spans="1:4">
      <c r="A33" s="8" t="s">
        <v>190</v>
      </c>
      <c r="B33" s="7" t="str">
        <f>VLOOKUP(A33, Table1[[Organization Id]:[Name]], 2, FALSE)</f>
        <v>Durham, Allen and Barnes</v>
      </c>
      <c r="C33" s="7" t="str">
        <f>VLOOKUP(A33, Table1[[Organization Id]:[Description]], 5, FALSE)</f>
        <v>Synergistic web-enabled framework</v>
      </c>
      <c r="D33" s="7" t="str">
        <f>VLOOKUP(A33, Table1[[Organization Id]:[Website]], 3, FALSE)</f>
        <v>http://chan-stafford.org/</v>
      </c>
    </row>
    <row r="34" spans="1:4">
      <c r="A34" s="8" t="s">
        <v>196</v>
      </c>
      <c r="B34" s="7" t="str">
        <f>VLOOKUP(A34, Table1[[Organization Id]:[Name]], 2, FALSE)</f>
        <v>Fritz-Franklin</v>
      </c>
      <c r="C34" s="7" t="str">
        <f>VLOOKUP(A34, Table1[[Organization Id]:[Description]], 5, FALSE)</f>
        <v>Automated 4thgeneration website</v>
      </c>
      <c r="D34" s="7" t="str">
        <f>VLOOKUP(A34, Table1[[Organization Id]:[Website]], 3, FALSE)</f>
        <v>http://www.lambert.com/</v>
      </c>
    </row>
    <row r="35" spans="1:4">
      <c r="A35" s="8" t="s">
        <v>202</v>
      </c>
      <c r="B35" s="7" t="str">
        <f>VLOOKUP(A35, Table1[[Organization Id]:[Name]], 2, FALSE)</f>
        <v>Burch-Ewing</v>
      </c>
      <c r="C35" s="7" t="str">
        <f>VLOOKUP(A35, Table1[[Organization Id]:[Description]], 5, FALSE)</f>
        <v>User-centric 4thgeneration system engine</v>
      </c>
      <c r="D35" s="7" t="str">
        <f>VLOOKUP(A35, Table1[[Organization Id]:[Website]], 3, FALSE)</f>
        <v>http://cline.net/</v>
      </c>
    </row>
    <row r="36" spans="1:4">
      <c r="A36" s="8" t="s">
        <v>208</v>
      </c>
      <c r="B36" s="7" t="str">
        <f>VLOOKUP(A36, Table1[[Organization Id]:[Name]], 2, FALSE)</f>
        <v>Glass, Barrera and Turner</v>
      </c>
      <c r="C36" s="7" t="str">
        <f>VLOOKUP(A36, Table1[[Organization Id]:[Description]], 5, FALSE)</f>
        <v>Multi-channeled 3rdgeneration open system</v>
      </c>
      <c r="D36" s="7" t="str">
        <f>VLOOKUP(A36, Table1[[Organization Id]:[Website]], 3, FALSE)</f>
        <v>https://dunlap.com/</v>
      </c>
    </row>
    <row r="37" spans="1:4">
      <c r="A37" s="8" t="s">
        <v>214</v>
      </c>
      <c r="B37" s="7" t="str">
        <f>VLOOKUP(A37, Table1[[Organization Id]:[Name]], 2, FALSE)</f>
        <v>Pineda-Cox</v>
      </c>
      <c r="C37" s="7" t="str">
        <f>VLOOKUP(A37, Table1[[Organization Id]:[Description]], 5, FALSE)</f>
        <v>Fundamental asynchronous capability</v>
      </c>
      <c r="D37" s="7" t="str">
        <f>VLOOKUP(A37, Table1[[Organization Id]:[Website]], 3, FALSE)</f>
        <v>http://aguilar.org/</v>
      </c>
    </row>
    <row r="38" spans="1:4">
      <c r="A38" s="8" t="s">
        <v>220</v>
      </c>
      <c r="B38" s="7" t="str">
        <f>VLOOKUP(A38, Table1[[Organization Id]:[Name]], 2, FALSE)</f>
        <v>Baker, Mccann and Macdonald</v>
      </c>
      <c r="C38" s="7" t="str">
        <f>VLOOKUP(A38, Table1[[Organization Id]:[Description]], 5, FALSE)</f>
        <v>Cross-group user-facing focus group</v>
      </c>
      <c r="D38" s="7" t="str">
        <f>VLOOKUP(A38, Table1[[Organization Id]:[Website]], 3, FALSE)</f>
        <v>http://www.anderson-barker.com/</v>
      </c>
    </row>
    <row r="39" spans="1:4">
      <c r="A39" s="8" t="s">
        <v>226</v>
      </c>
      <c r="B39" s="7" t="str">
        <f>VLOOKUP(A39, Table1[[Organization Id]:[Name]], 2, FALSE)</f>
        <v>Cuevas-Moss</v>
      </c>
      <c r="C39" s="7" t="str">
        <f>VLOOKUP(A39, Table1[[Organization Id]:[Description]], 5, FALSE)</f>
        <v>Extended human-resource intranet</v>
      </c>
      <c r="D39" s="7" t="str">
        <f>VLOOKUP(A39, Table1[[Organization Id]:[Website]], 3, FALSE)</f>
        <v>https://dodson-castaneda.net/</v>
      </c>
    </row>
    <row r="40" spans="1:4">
      <c r="A40" s="8" t="s">
        <v>232</v>
      </c>
      <c r="B40" s="7" t="str">
        <f>VLOOKUP(A40, Table1[[Organization Id]:[Name]], 2, FALSE)</f>
        <v>Hahn PLC</v>
      </c>
      <c r="C40" s="7" t="str">
        <f>VLOOKUP(A40, Table1[[Organization Id]:[Description]], 5, FALSE)</f>
        <v>Organic logistical leverage</v>
      </c>
      <c r="D40" s="7" t="str">
        <f>VLOOKUP(A40, Table1[[Organization Id]:[Website]], 3, FALSE)</f>
        <v>http://newman.com/</v>
      </c>
    </row>
    <row r="41" spans="1:4">
      <c r="A41" s="8" t="s">
        <v>238</v>
      </c>
      <c r="B41" s="7" t="str">
        <f>VLOOKUP(A41, Table1[[Organization Id]:[Name]], 2, FALSE)</f>
        <v>Valentine, Ferguson and Kramer</v>
      </c>
      <c r="C41" s="7" t="str">
        <f>VLOOKUP(A41, Table1[[Organization Id]:[Description]], 5, FALSE)</f>
        <v>Centralized secondary time-frame</v>
      </c>
      <c r="D41" s="7" t="str">
        <f>VLOOKUP(A41, Table1[[Organization Id]:[Website]], 3, FALSE)</f>
        <v>http://stuart.net/</v>
      </c>
    </row>
    <row r="42" spans="1:4">
      <c r="A42" s="8" t="s">
        <v>244</v>
      </c>
      <c r="B42" s="7" t="str">
        <f>VLOOKUP(A42, Table1[[Organization Id]:[Name]], 2, FALSE)</f>
        <v>Arroyo Inc</v>
      </c>
      <c r="C42" s="7" t="str">
        <f>VLOOKUP(A42, Table1[[Organization Id]:[Description]], 5, FALSE)</f>
        <v>Managed demand-driven website</v>
      </c>
      <c r="D42" s="7" t="str">
        <f>VLOOKUP(A42, Table1[[Organization Id]:[Website]], 3, FALSE)</f>
        <v>https://www.turner.com/</v>
      </c>
    </row>
    <row r="43" spans="1:4">
      <c r="A43" s="8" t="s">
        <v>250</v>
      </c>
      <c r="B43" s="7" t="str">
        <f>VLOOKUP(A43, Table1[[Organization Id]:[Name]], 2, FALSE)</f>
        <v>Walls LLC</v>
      </c>
      <c r="C43" s="7" t="str">
        <f>VLOOKUP(A43, Table1[[Organization Id]:[Description]], 5, FALSE)</f>
        <v>Self-enabling fresh-thinking installation</v>
      </c>
      <c r="D43" s="7" t="str">
        <f>VLOOKUP(A43, Table1[[Organization Id]:[Website]], 3, FALSE)</f>
        <v>http://www.reese-vasquez.biz/</v>
      </c>
    </row>
    <row r="44" spans="1:4">
      <c r="A44" s="8" t="s">
        <v>255</v>
      </c>
      <c r="B44" s="7" t="str">
        <f>VLOOKUP(A44, Table1[[Organization Id]:[Name]], 2, FALSE)</f>
        <v>Mitchell, Warren and Schneider</v>
      </c>
      <c r="C44" s="7" t="str">
        <f>VLOOKUP(A44, Table1[[Organization Id]:[Description]], 5, FALSE)</f>
        <v>Enhanced intangible time-frame</v>
      </c>
      <c r="D44" s="7" t="str">
        <f>VLOOKUP(A44, Table1[[Organization Id]:[Website]], 3, FALSE)</f>
        <v>https://fox.biz/</v>
      </c>
    </row>
    <row r="45" spans="1:4">
      <c r="A45" s="8" t="s">
        <v>261</v>
      </c>
      <c r="B45" s="7" t="str">
        <f>VLOOKUP(A45, Table1[[Organization Id]:[Name]], 2, FALSE)</f>
        <v>Prince PLC</v>
      </c>
      <c r="C45" s="7" t="str">
        <f>VLOOKUP(A45, Table1[[Organization Id]:[Description]], 5, FALSE)</f>
        <v>Profit-focused coherent installation</v>
      </c>
      <c r="D45" s="7" t="str">
        <f>VLOOKUP(A45, Table1[[Organization Id]:[Website]], 3, FALSE)</f>
        <v>https://www.watts.com/</v>
      </c>
    </row>
    <row r="46" spans="1:4">
      <c r="A46" s="8" t="s">
        <v>266</v>
      </c>
      <c r="B46" s="7" t="str">
        <f>VLOOKUP(A46, Table1[[Organization Id]:[Name]], 2, FALSE)</f>
        <v>Brock-Blackwell</v>
      </c>
      <c r="C46" s="7" t="str">
        <f>VLOOKUP(A46, Table1[[Organization Id]:[Description]], 5, FALSE)</f>
        <v>Secured foreground emulation</v>
      </c>
      <c r="D46" s="7" t="str">
        <f>VLOOKUP(A46, Table1[[Organization Id]:[Website]], 3, FALSE)</f>
        <v>http://www.small.com/</v>
      </c>
    </row>
    <row r="47" spans="1:4">
      <c r="A47" s="8" t="s">
        <v>272</v>
      </c>
      <c r="B47" s="7" t="str">
        <f>VLOOKUP(A47, Table1[[Organization Id]:[Name]], 2, FALSE)</f>
        <v>Walton-Barnett</v>
      </c>
      <c r="C47" s="7" t="str">
        <f>VLOOKUP(A47, Table1[[Organization Id]:[Description]], 5, FALSE)</f>
        <v>Right-sized clear-thinking flexibility</v>
      </c>
      <c r="D47" s="7" t="str">
        <f>VLOOKUP(A47, Table1[[Organization Id]:[Website]], 3, FALSE)</f>
        <v>https://ashley-schaefer.com/</v>
      </c>
    </row>
    <row r="48" spans="1:4">
      <c r="A48" s="8" t="s">
        <v>277</v>
      </c>
      <c r="B48" s="7" t="str">
        <f>VLOOKUP(A48, Table1[[Organization Id]:[Name]], 2, FALSE)</f>
        <v>Bartlett-Arroyo</v>
      </c>
      <c r="C48" s="7" t="str">
        <f>VLOOKUP(A48, Table1[[Organization Id]:[Description]], 5, FALSE)</f>
        <v>Realigned didactic function</v>
      </c>
      <c r="D48" s="7" t="str">
        <f>VLOOKUP(A48, Table1[[Organization Id]:[Website]], 3, FALSE)</f>
        <v>https://cruz.com/</v>
      </c>
    </row>
    <row r="49" spans="1:4">
      <c r="A49" s="8" t="s">
        <v>283</v>
      </c>
      <c r="B49" s="7" t="str">
        <f>VLOOKUP(A49, Table1[[Organization Id]:[Name]], 2, FALSE)</f>
        <v>Wallace, Madden and Morris</v>
      </c>
      <c r="C49" s="7" t="str">
        <f>VLOOKUP(A49, Table1[[Organization Id]:[Description]], 5, FALSE)</f>
        <v>Persistent real-time customer loyalty</v>
      </c>
      <c r="D49" s="7" t="str">
        <f>VLOOKUP(A49, Table1[[Organization Id]:[Website]], 3, FALSE)</f>
        <v>http://www.blevins-fernandez.biz/</v>
      </c>
    </row>
    <row r="50" spans="1:4">
      <c r="A50" s="8" t="s">
        <v>288</v>
      </c>
      <c r="B50" s="7" t="str">
        <f>VLOOKUP(A50, Table1[[Organization Id]:[Name]], 2, FALSE)</f>
        <v>Berg-Sparks</v>
      </c>
      <c r="C50" s="7" t="str">
        <f>VLOOKUP(A50, Table1[[Organization Id]:[Description]], 5, FALSE)</f>
        <v>Stand-alone static implementation</v>
      </c>
      <c r="D50" s="7" t="str">
        <f>VLOOKUP(A50, Table1[[Organization Id]:[Website]], 3, FALSE)</f>
        <v>https://cisneros-love.com/</v>
      </c>
    </row>
    <row r="51" spans="1:4">
      <c r="A51" s="8" t="s">
        <v>294</v>
      </c>
      <c r="B51" s="7" t="str">
        <f>VLOOKUP(A51, Table1[[Organization Id]:[Name]], 2, FALSE)</f>
        <v>Gonzales Ltd</v>
      </c>
      <c r="C51" s="7" t="str">
        <f>VLOOKUP(A51, Table1[[Organization Id]:[Description]], 5, FALSE)</f>
        <v>Managed human-resource policy</v>
      </c>
      <c r="D51" s="7" t="str">
        <f>VLOOKUP(A51, Table1[[Organization Id]:[Website]], 3, FALSE)</f>
        <v>http://bird.com/</v>
      </c>
    </row>
    <row r="52" spans="1:4">
      <c r="A52" s="8" t="s">
        <v>300</v>
      </c>
      <c r="B52" s="7" t="str">
        <f>VLOOKUP(A52, Table1[[Organization Id]:[Name]], 2, FALSE)</f>
        <v>Lawson and Sons</v>
      </c>
      <c r="C52" s="7" t="str">
        <f>VLOOKUP(A52, Table1[[Organization Id]:[Description]], 5, FALSE)</f>
        <v>Compatible analyzing intranet</v>
      </c>
      <c r="D52" s="7" t="str">
        <f>VLOOKUP(A52, Table1[[Organization Id]:[Website]], 3, FALSE)</f>
        <v>https://www.wong.com/</v>
      </c>
    </row>
    <row r="53" spans="1:4">
      <c r="A53" s="8" t="s">
        <v>305</v>
      </c>
      <c r="B53" s="7" t="str">
        <f>VLOOKUP(A53, Table1[[Organization Id]:[Name]], 2, FALSE)</f>
        <v>Mcguire, Mcconnell and Olsen</v>
      </c>
      <c r="C53" s="7" t="str">
        <f>VLOOKUP(A53, Table1[[Organization Id]:[Description]], 5, FALSE)</f>
        <v>Profound client-server frame</v>
      </c>
      <c r="D53" s="7" t="str">
        <f>VLOOKUP(A53, Table1[[Organization Id]:[Website]], 3, FALSE)</f>
        <v>https://melton-briggs.com/</v>
      </c>
    </row>
    <row r="54" spans="1:4">
      <c r="A54" s="8" t="s">
        <v>310</v>
      </c>
      <c r="B54" s="7" t="str">
        <f>VLOOKUP(A54, Table1[[Organization Id]:[Name]], 2, FALSE)</f>
        <v>Charles-Phillips</v>
      </c>
      <c r="C54" s="7" t="str">
        <f>VLOOKUP(A54, Table1[[Organization Id]:[Description]], 5, FALSE)</f>
        <v>Monitored client-server implementation</v>
      </c>
      <c r="D54" s="7" t="str">
        <f>VLOOKUP(A54, Table1[[Organization Id]:[Website]], 3, FALSE)</f>
        <v>https://bowman.com/</v>
      </c>
    </row>
    <row r="55" spans="1:4">
      <c r="A55" s="8" t="s">
        <v>316</v>
      </c>
      <c r="B55" s="7" t="str">
        <f>VLOOKUP(A55, Table1[[Organization Id]:[Name]], 2, FALSE)</f>
        <v>Odom Ltd</v>
      </c>
      <c r="C55" s="7" t="str">
        <f>VLOOKUP(A55, Table1[[Organization Id]:[Description]], 5, FALSE)</f>
        <v>Advanced static process improvement</v>
      </c>
      <c r="D55" s="7" t="str">
        <f>VLOOKUP(A55, Table1[[Organization Id]:[Website]], 3, FALSE)</f>
        <v>https://www.humphrey-hess.com/</v>
      </c>
    </row>
    <row r="56" spans="1:4">
      <c r="A56" s="8" t="s">
        <v>321</v>
      </c>
      <c r="B56" s="7" t="str">
        <f>VLOOKUP(A56, Table1[[Organization Id]:[Name]], 2, FALSE)</f>
        <v>Richard PLC</v>
      </c>
      <c r="C56" s="7" t="str">
        <f>VLOOKUP(A56, Table1[[Organization Id]:[Description]], 5, FALSE)</f>
        <v>Object-based optimizing model</v>
      </c>
      <c r="D56" s="7" t="str">
        <f>VLOOKUP(A56, Table1[[Organization Id]:[Website]], 3, FALSE)</f>
        <v>https://holden-coleman.net/</v>
      </c>
    </row>
    <row r="57" spans="1:4">
      <c r="A57" s="8" t="s">
        <v>327</v>
      </c>
      <c r="B57" s="7" t="str">
        <f>VLOOKUP(A57, Table1[[Organization Id]:[Name]], 2, FALSE)</f>
        <v>Sampson Ltd</v>
      </c>
      <c r="C57" s="7" t="str">
        <f>VLOOKUP(A57, Table1[[Organization Id]:[Description]], 5, FALSE)</f>
        <v>Intuitive local adapter</v>
      </c>
      <c r="D57" s="7" t="str">
        <f>VLOOKUP(A57, Table1[[Organization Id]:[Website]], 3, FALSE)</f>
        <v>https://blevins.com/</v>
      </c>
    </row>
    <row r="58" spans="1:4">
      <c r="A58" s="8" t="s">
        <v>333</v>
      </c>
      <c r="B58" s="7" t="str">
        <f>VLOOKUP(A58, Table1[[Organization Id]:[Name]], 2, FALSE)</f>
        <v>Cherry, Le and Callahan</v>
      </c>
      <c r="C58" s="7" t="str">
        <f>VLOOKUP(A58, Table1[[Organization Id]:[Description]], 5, FALSE)</f>
        <v>Universal human-resource collaboration</v>
      </c>
      <c r="D58" s="7" t="str">
        <f>VLOOKUP(A58, Table1[[Organization Id]:[Website]], 3, FALSE)</f>
        <v>https://waller-delacruz.biz/</v>
      </c>
    </row>
    <row r="59" spans="1:4">
      <c r="A59" s="8" t="s">
        <v>339</v>
      </c>
      <c r="B59" s="7" t="str">
        <f>VLOOKUP(A59, Table1[[Organization Id]:[Name]], 2, FALSE)</f>
        <v>Cherry PLC</v>
      </c>
      <c r="C59" s="7" t="str">
        <f>VLOOKUP(A59, Table1[[Organization Id]:[Description]], 5, FALSE)</f>
        <v>Persistent tertiary website</v>
      </c>
      <c r="D59" s="7" t="str">
        <f>VLOOKUP(A59, Table1[[Organization Id]:[Website]], 3, FALSE)</f>
        <v>https://www.avila.info/</v>
      </c>
    </row>
    <row r="60" spans="1:4">
      <c r="A60" s="8" t="s">
        <v>344</v>
      </c>
      <c r="B60" s="7" t="str">
        <f>VLOOKUP(A60, Table1[[Organization Id]:[Name]], 2, FALSE)</f>
        <v>Melton-Nichols</v>
      </c>
      <c r="C60" s="7" t="str">
        <f>VLOOKUP(A60, Table1[[Organization Id]:[Description]], 5, FALSE)</f>
        <v>User-friendly clear-thinking productivity</v>
      </c>
      <c r="D60" s="7" t="str">
        <f>VLOOKUP(A60, Table1[[Organization Id]:[Website]], 3, FALSE)</f>
        <v>https://kennedy.com/</v>
      </c>
    </row>
    <row r="61" spans="1:4">
      <c r="A61" s="8" t="s">
        <v>349</v>
      </c>
      <c r="B61" s="7" t="str">
        <f>VLOOKUP(A61, Table1[[Organization Id]:[Name]], 2, FALSE)</f>
        <v>Potter-Walsh</v>
      </c>
      <c r="C61" s="7" t="str">
        <f>VLOOKUP(A61, Table1[[Organization Id]:[Description]], 5, FALSE)</f>
        <v>Optional non-volatile open system</v>
      </c>
      <c r="D61" s="7" t="str">
        <f>VLOOKUP(A61, Table1[[Organization Id]:[Website]], 3, FALSE)</f>
        <v>http://thomas-french.org/</v>
      </c>
    </row>
    <row r="62" spans="1:4">
      <c r="A62" s="8" t="s">
        <v>354</v>
      </c>
      <c r="B62" s="7" t="str">
        <f>VLOOKUP(A62, Table1[[Organization Id]:[Name]], 2, FALSE)</f>
        <v>Freeman-Chen</v>
      </c>
      <c r="C62" s="7" t="str">
        <f>VLOOKUP(A62, Table1[[Organization Id]:[Description]], 5, FALSE)</f>
        <v>Phased next generation adapter</v>
      </c>
      <c r="D62" s="7" t="str">
        <f>VLOOKUP(A62, Table1[[Organization Id]:[Website]], 3, FALSE)</f>
        <v>https://mathis.com/</v>
      </c>
    </row>
    <row r="63" spans="1:4">
      <c r="A63" s="8" t="s">
        <v>360</v>
      </c>
      <c r="B63" s="7" t="str">
        <f>VLOOKUP(A63, Table1[[Organization Id]:[Name]], 2, FALSE)</f>
        <v>Soto Group</v>
      </c>
      <c r="C63" s="7" t="str">
        <f>VLOOKUP(A63, Table1[[Organization Id]:[Description]], 5, FALSE)</f>
        <v>Enterprise-wide executive installation</v>
      </c>
      <c r="D63" s="7" t="str">
        <f>VLOOKUP(A63, Table1[[Organization Id]:[Website]], 3, FALSE)</f>
        <v>https://norris.info/</v>
      </c>
    </row>
    <row r="64" spans="1:4">
      <c r="A64" s="8" t="s">
        <v>366</v>
      </c>
      <c r="B64" s="7" t="str">
        <f>VLOOKUP(A64, Table1[[Organization Id]:[Name]], 2, FALSE)</f>
        <v>Poole, Cruz and Whitney</v>
      </c>
      <c r="C64" s="7" t="str">
        <f>VLOOKUP(A64, Table1[[Organization Id]:[Description]], 5, FALSE)</f>
        <v>Balanced analyzing groupware</v>
      </c>
      <c r="D64" s="7" t="str">
        <f>VLOOKUP(A64, Table1[[Organization Id]:[Website]], 3, FALSE)</f>
        <v>https://reed.info/</v>
      </c>
    </row>
    <row r="65" spans="1:4">
      <c r="A65" s="8" t="s">
        <v>372</v>
      </c>
      <c r="B65" s="7" t="str">
        <f>VLOOKUP(A65, Table1[[Organization Id]:[Name]], 2, FALSE)</f>
        <v>Riley Ltd</v>
      </c>
      <c r="C65" s="7" t="str">
        <f>VLOOKUP(A65, Table1[[Organization Id]:[Description]], 5, FALSE)</f>
        <v>Optional exuding superstructure</v>
      </c>
      <c r="D65" s="7" t="str">
        <f>VLOOKUP(A65, Table1[[Organization Id]:[Website]], 3, FALSE)</f>
        <v>http://wiley.com/</v>
      </c>
    </row>
    <row r="66" spans="1:4">
      <c r="A66" s="8" t="s">
        <v>378</v>
      </c>
      <c r="B66" s="7" t="str">
        <f>VLOOKUP(A66, Table1[[Organization Id]:[Name]], 2, FALSE)</f>
        <v>Erickson, Andrews and Bailey</v>
      </c>
      <c r="C66" s="7" t="str">
        <f>VLOOKUP(A66, Table1[[Organization Id]:[Description]], 5, FALSE)</f>
        <v>Vision-oriented secondary project</v>
      </c>
      <c r="D66" s="7" t="str">
        <f>VLOOKUP(A66, Table1[[Organization Id]:[Website]], 3, FALSE)</f>
        <v>https://www.hobbs-grant.com/</v>
      </c>
    </row>
    <row r="67" spans="1:4">
      <c r="A67" s="8" t="s">
        <v>384</v>
      </c>
      <c r="B67" s="7" t="str">
        <f>VLOOKUP(A67, Table1[[Organization Id]:[Name]], 2, FALSE)</f>
        <v>Wilkinson, Charles and Arroyo</v>
      </c>
      <c r="C67" s="7" t="str">
        <f>VLOOKUP(A67, Table1[[Organization Id]:[Description]], 5, FALSE)</f>
        <v>Assimilated 24/7 archive</v>
      </c>
      <c r="D67" s="7" t="str">
        <f>VLOOKUP(A67, Table1[[Organization Id]:[Website]], 3, FALSE)</f>
        <v>http://hunter-mcfarland.com/</v>
      </c>
    </row>
    <row r="68" spans="1:4">
      <c r="A68" s="8" t="s">
        <v>390</v>
      </c>
      <c r="B68" s="7" t="str">
        <f>VLOOKUP(A68, Table1[[Organization Id]:[Name]], 2, FALSE)</f>
        <v>Floyd Ltd</v>
      </c>
      <c r="C68" s="7" t="str">
        <f>VLOOKUP(A68, Table1[[Organization Id]:[Description]], 5, FALSE)</f>
        <v>Function-based fault-tolerant concept</v>
      </c>
      <c r="D68" s="7" t="str">
        <f>VLOOKUP(A68, Table1[[Organization Id]:[Website]], 3, FALSE)</f>
        <v>http://www.whitney.com/</v>
      </c>
    </row>
    <row r="69" spans="1:4">
      <c r="A69" s="8" t="s">
        <v>396</v>
      </c>
      <c r="B69" s="7" t="str">
        <f>VLOOKUP(A69, Table1[[Organization Id]:[Name]], 2, FALSE)</f>
        <v>Newman-Galloway</v>
      </c>
      <c r="C69" s="7" t="str">
        <f>VLOOKUP(A69, Table1[[Organization Id]:[Description]], 5, FALSE)</f>
        <v>Enhanced foreground collaboration</v>
      </c>
      <c r="D69" s="7" t="str">
        <f>VLOOKUP(A69, Table1[[Organization Id]:[Website]], 3, FALSE)</f>
        <v>https://www.scott.com/</v>
      </c>
    </row>
    <row r="70" spans="1:4">
      <c r="A70" s="8" t="s">
        <v>401</v>
      </c>
      <c r="B70" s="7" t="str">
        <f>VLOOKUP(A70, Table1[[Organization Id]:[Name]], 2, FALSE)</f>
        <v>Frazier-Butler</v>
      </c>
      <c r="C70" s="7" t="str">
        <f>VLOOKUP(A70, Table1[[Organization Id]:[Description]], 5, FALSE)</f>
        <v>Persistent interactive circuit</v>
      </c>
      <c r="D70" s="7" t="str">
        <f>VLOOKUP(A70, Table1[[Organization Id]:[Website]], 3, FALSE)</f>
        <v>https://www.daugherty-farley.info/</v>
      </c>
    </row>
    <row r="71" spans="1:4">
      <c r="A71" s="8" t="s">
        <v>405</v>
      </c>
      <c r="B71" s="7" t="str">
        <f>VLOOKUP(A71, Table1[[Organization Id]:[Name]], 2, FALSE)</f>
        <v>Newton Inc</v>
      </c>
      <c r="C71" s="7" t="str">
        <f>VLOOKUP(A71, Table1[[Organization Id]:[Description]], 5, FALSE)</f>
        <v>Fundamental stable info-mediaries</v>
      </c>
      <c r="D71" s="7" t="str">
        <f>VLOOKUP(A71, Table1[[Organization Id]:[Website]], 3, FALSE)</f>
        <v>https://www.richmond-manning.info/</v>
      </c>
    </row>
    <row r="72" spans="1:4">
      <c r="A72" s="8" t="s">
        <v>411</v>
      </c>
      <c r="B72" s="7" t="str">
        <f>VLOOKUP(A72, Table1[[Organization Id]:[Name]], 2, FALSE)</f>
        <v>Duffy-Levy</v>
      </c>
      <c r="C72" s="7" t="str">
        <f>VLOOKUP(A72, Table1[[Organization Id]:[Description]], 5, FALSE)</f>
        <v>Diverse exuding installation</v>
      </c>
      <c r="D72" s="7" t="str">
        <f>VLOOKUP(A72, Table1[[Organization Id]:[Website]], 3, FALSE)</f>
        <v>https://www.potter.com/</v>
      </c>
    </row>
    <row r="73" spans="1:4">
      <c r="A73" s="8" t="s">
        <v>417</v>
      </c>
      <c r="B73" s="7" t="str">
        <f>VLOOKUP(A73, Table1[[Organization Id]:[Name]], 2, FALSE)</f>
        <v>Wagner LLC</v>
      </c>
      <c r="C73" s="7" t="str">
        <f>VLOOKUP(A73, Table1[[Organization Id]:[Description]], 5, FALSE)</f>
        <v>Reactive attitude-oriented toolset</v>
      </c>
      <c r="D73" s="7" t="str">
        <f>VLOOKUP(A73, Table1[[Organization Id]:[Website]], 3, FALSE)</f>
        <v>https://decker-esparza.com/</v>
      </c>
    </row>
    <row r="74" spans="1:4">
      <c r="A74" s="8" t="s">
        <v>423</v>
      </c>
      <c r="B74" s="7" t="str">
        <f>VLOOKUP(A74, Table1[[Organization Id]:[Name]], 2, FALSE)</f>
        <v>Mccall-Holmes</v>
      </c>
      <c r="C74" s="7" t="str">
        <f>VLOOKUP(A74, Table1[[Organization Id]:[Description]], 5, FALSE)</f>
        <v>Object-based value-added database</v>
      </c>
      <c r="D74" s="7" t="str">
        <f>VLOOKUP(A74, Table1[[Organization Id]:[Website]], 3, FALSE)</f>
        <v>http://www.dean.com/</v>
      </c>
    </row>
    <row r="75" spans="1:4">
      <c r="A75" s="8" t="s">
        <v>427</v>
      </c>
      <c r="B75" s="7" t="str">
        <f>VLOOKUP(A75, Table1[[Organization Id]:[Name]], 2, FALSE)</f>
        <v>Massey LLC</v>
      </c>
      <c r="C75" s="7" t="str">
        <f>VLOOKUP(A75, Table1[[Organization Id]:[Description]], 5, FALSE)</f>
        <v>Configurable zero administration Graphical User Interface</v>
      </c>
      <c r="D75" s="7" t="str">
        <f>VLOOKUP(A75, Table1[[Organization Id]:[Website]], 3, FALSE)</f>
        <v>https://frazier.biz/</v>
      </c>
    </row>
    <row r="76" spans="1:4">
      <c r="A76" s="8" t="s">
        <v>433</v>
      </c>
      <c r="B76" s="7" t="str">
        <f>VLOOKUP(A76, Table1[[Organization Id]:[Name]], 2, FALSE)</f>
        <v>Hicks LLC</v>
      </c>
      <c r="C76" s="7" t="str">
        <f>VLOOKUP(A76, Table1[[Organization Id]:[Description]], 5, FALSE)</f>
        <v>Quality-focused client-server Graphical User Interface</v>
      </c>
      <c r="D76" s="7" t="str">
        <f>VLOOKUP(A76, Table1[[Organization Id]:[Website]], 3, FALSE)</f>
        <v>http://alvarez.biz/</v>
      </c>
    </row>
    <row r="77" spans="1:4">
      <c r="A77" s="8" t="s">
        <v>438</v>
      </c>
      <c r="B77" s="7" t="str">
        <f>VLOOKUP(A77, Table1[[Organization Id]:[Name]], 2, FALSE)</f>
        <v>Cole, Russell and Avery</v>
      </c>
      <c r="C77" s="7" t="str">
        <f>VLOOKUP(A77, Table1[[Organization Id]:[Description]], 5, FALSE)</f>
        <v>De-engineered fault-tolerant challenge</v>
      </c>
      <c r="D77" s="7" t="str">
        <f>VLOOKUP(A77, Table1[[Organization Id]:[Website]], 3, FALSE)</f>
        <v>http://www.blankenship.com/</v>
      </c>
    </row>
    <row r="78" spans="1:4">
      <c r="A78" s="8" t="s">
        <v>444</v>
      </c>
      <c r="B78" s="7" t="str">
        <f>VLOOKUP(A78, Table1[[Organization Id]:[Name]], 2, FALSE)</f>
        <v>Cummings-Rojas</v>
      </c>
      <c r="C78" s="7" t="str">
        <f>VLOOKUP(A78, Table1[[Organization Id]:[Description]], 5, FALSE)</f>
        <v>User-centric modular customer loyalty</v>
      </c>
      <c r="D78" s="7" t="str">
        <f>VLOOKUP(A78, Table1[[Organization Id]:[Website]], 3, FALSE)</f>
        <v>https://simon-pearson.com/</v>
      </c>
    </row>
    <row r="79" spans="1:4">
      <c r="A79" s="8" t="s">
        <v>450</v>
      </c>
      <c r="B79" s="7" t="str">
        <f>VLOOKUP(A79, Table1[[Organization Id]:[Name]], 2, FALSE)</f>
        <v>Beasley, Greene and Mahoney</v>
      </c>
      <c r="C79" s="7" t="str">
        <f>VLOOKUP(A79, Table1[[Organization Id]:[Description]], 5, FALSE)</f>
        <v>Extended content-based methodology</v>
      </c>
      <c r="D79" s="7" t="str">
        <f>VLOOKUP(A79, Table1[[Organization Id]:[Website]], 3, FALSE)</f>
        <v>http://www.petersen-lawrence.com/</v>
      </c>
    </row>
    <row r="80" spans="1:4">
      <c r="A80" s="8" t="s">
        <v>456</v>
      </c>
      <c r="B80" s="7" t="str">
        <f>VLOOKUP(A80, Table1[[Organization Id]:[Name]], 2, FALSE)</f>
        <v>Beasley, Sims and Allison</v>
      </c>
      <c r="C80" s="7" t="str">
        <f>VLOOKUP(A80, Table1[[Organization Id]:[Description]], 5, FALSE)</f>
        <v>Secured zero tolerance hub</v>
      </c>
      <c r="D80" s="7" t="str">
        <f>VLOOKUP(A80, Table1[[Organization Id]:[Website]], 3, FALSE)</f>
        <v>http://burke.info/</v>
      </c>
    </row>
    <row r="81" spans="1:4">
      <c r="A81" s="8" t="s">
        <v>461</v>
      </c>
      <c r="B81" s="7" t="str">
        <f>VLOOKUP(A81, Table1[[Organization Id]:[Name]], 2, FALSE)</f>
        <v>Crawford-Rivera</v>
      </c>
      <c r="C81" s="7" t="str">
        <f>VLOOKUP(A81, Table1[[Organization Id]:[Description]], 5, FALSE)</f>
        <v>Persevering exuding budgetary management</v>
      </c>
      <c r="D81" s="7" t="str">
        <f>VLOOKUP(A81, Table1[[Organization Id]:[Website]], 3, FALSE)</f>
        <v>https://black-ramirez.org/</v>
      </c>
    </row>
    <row r="82" spans="1:4">
      <c r="A82" s="8" t="s">
        <v>466</v>
      </c>
      <c r="B82" s="7" t="str">
        <f>VLOOKUP(A82, Table1[[Organization Id]:[Name]], 2, FALSE)</f>
        <v>Montes-Hensley</v>
      </c>
      <c r="C82" s="7" t="str">
        <f>VLOOKUP(A82, Table1[[Organization Id]:[Description]], 5, FALSE)</f>
        <v>Multi-tiered secondary productivity</v>
      </c>
      <c r="D82" s="7" t="str">
        <f>VLOOKUP(A82, Table1[[Organization Id]:[Website]], 3, FALSE)</f>
        <v>https://krueger.org/</v>
      </c>
    </row>
    <row r="83" spans="1:4">
      <c r="A83" s="8" t="s">
        <v>471</v>
      </c>
      <c r="B83" s="7" t="str">
        <f>VLOOKUP(A83, Table1[[Organization Id]:[Name]], 2, FALSE)</f>
        <v>Velazquez-Odom</v>
      </c>
      <c r="C83" s="7" t="str">
        <f>VLOOKUP(A83, Table1[[Organization Id]:[Description]], 5, FALSE)</f>
        <v>Streamlined 6thgeneration function</v>
      </c>
      <c r="D83" s="7" t="str">
        <f>VLOOKUP(A83, Table1[[Organization Id]:[Website]], 3, FALSE)</f>
        <v>https://stokes.com/</v>
      </c>
    </row>
    <row r="84" spans="1:4">
      <c r="A84" s="8" t="s">
        <v>477</v>
      </c>
      <c r="B84" s="7" t="str">
        <f>VLOOKUP(A84, Table1[[Organization Id]:[Name]], 2, FALSE)</f>
        <v>Eaton-Morales</v>
      </c>
      <c r="C84" s="7" t="str">
        <f>VLOOKUP(A84, Table1[[Organization Id]:[Description]], 5, FALSE)</f>
        <v>Customer-focused explicit frame</v>
      </c>
      <c r="D84" s="7" t="str">
        <f>VLOOKUP(A84, Table1[[Organization Id]:[Website]], 3, FALSE)</f>
        <v>https://www.reeves-graham.com/</v>
      </c>
    </row>
    <row r="85" spans="1:4">
      <c r="A85" s="8" t="s">
        <v>482</v>
      </c>
      <c r="B85" s="7" t="str">
        <f>VLOOKUP(A85, Table1[[Organization Id]:[Name]], 2, FALSE)</f>
        <v>Roberson, Pennington and Palmer</v>
      </c>
      <c r="C85" s="7" t="str">
        <f>VLOOKUP(A85, Table1[[Organization Id]:[Description]], 5, FALSE)</f>
        <v>Adaptive bi-directional hierarchy</v>
      </c>
      <c r="D85" s="7" t="str">
        <f>VLOOKUP(A85, Table1[[Organization Id]:[Website]], 3, FALSE)</f>
        <v>http://www.keith-fisher.com/</v>
      </c>
    </row>
    <row r="86" spans="1:4">
      <c r="A86" s="8" t="s">
        <v>488</v>
      </c>
      <c r="B86" s="7" t="str">
        <f>VLOOKUP(A86, Table1[[Organization Id]:[Name]], 2, FALSE)</f>
        <v>George, Russo and Guerra</v>
      </c>
      <c r="C86" s="7" t="str">
        <f>VLOOKUP(A86, Table1[[Organization Id]:[Description]], 5, FALSE)</f>
        <v>Centralized non-volatile capability</v>
      </c>
      <c r="D86" s="7" t="str">
        <f>VLOOKUP(A86, Table1[[Organization Id]:[Website]], 3, FALSE)</f>
        <v>https://drake.com/</v>
      </c>
    </row>
    <row r="87" spans="1:4">
      <c r="A87" s="8" t="s">
        <v>492</v>
      </c>
      <c r="B87" s="7" t="str">
        <f>VLOOKUP(A87, Table1[[Organization Id]:[Name]], 2, FALSE)</f>
        <v>Davila Inc</v>
      </c>
      <c r="C87" s="7" t="str">
        <f>VLOOKUP(A87, Table1[[Organization Id]:[Description]], 5, FALSE)</f>
        <v>Profit-focused dedicated frame</v>
      </c>
      <c r="D87" s="7" t="str">
        <f>VLOOKUP(A87, Table1[[Organization Id]:[Website]], 3, FALSE)</f>
        <v>https://mcconnell.info/</v>
      </c>
    </row>
    <row r="88" spans="1:4">
      <c r="A88" s="8" t="s">
        <v>497</v>
      </c>
      <c r="B88" s="7" t="str">
        <f>VLOOKUP(A88, Table1[[Organization Id]:[Name]], 2, FALSE)</f>
        <v>Mays-Preston</v>
      </c>
      <c r="C88" s="7" t="str">
        <f>VLOOKUP(A88, Table1[[Organization Id]:[Description]], 5, FALSE)</f>
        <v>User-centric heuristic focus group</v>
      </c>
      <c r="D88" s="7" t="str">
        <f>VLOOKUP(A88, Table1[[Organization Id]:[Website]], 3, FALSE)</f>
        <v>http://www.browning-key.com/</v>
      </c>
    </row>
    <row r="89" spans="1:4">
      <c r="A89" s="8" t="s">
        <v>502</v>
      </c>
      <c r="B89" s="7" t="str">
        <f>VLOOKUP(A89, Table1[[Organization Id]:[Name]], 2, FALSE)</f>
        <v>Pineda-Morton</v>
      </c>
      <c r="C89" s="7" t="str">
        <f>VLOOKUP(A89, Table1[[Organization Id]:[Description]], 5, FALSE)</f>
        <v>Grass-roots methodical info-mediaries</v>
      </c>
      <c r="D89" s="7" t="str">
        <f>VLOOKUP(A89, Table1[[Organization Id]:[Website]], 3, FALSE)</f>
        <v>https://www.carr.com/</v>
      </c>
    </row>
    <row r="90" spans="1:4">
      <c r="A90" s="8" t="s">
        <v>506</v>
      </c>
      <c r="B90" s="7" t="str">
        <f>VLOOKUP(A90, Table1[[Organization Id]:[Name]], 2, FALSE)</f>
        <v>Huang and Sons</v>
      </c>
      <c r="C90" s="7" t="str">
        <f>VLOOKUP(A90, Table1[[Organization Id]:[Description]], 5, FALSE)</f>
        <v>Re-contextualized dynamic hierarchy</v>
      </c>
      <c r="D90" s="7" t="str">
        <f>VLOOKUP(A90, Table1[[Organization Id]:[Website]], 3, FALSE)</f>
        <v>https://www.bolton.com/</v>
      </c>
    </row>
    <row r="91" spans="1:4">
      <c r="A91" s="8" t="s">
        <v>511</v>
      </c>
      <c r="B91" s="7" t="str">
        <f>VLOOKUP(A91, Table1[[Organization Id]:[Name]], 2, FALSE)</f>
        <v>Gilbert-Simon</v>
      </c>
      <c r="C91" s="7" t="str">
        <f>VLOOKUP(A91, Table1[[Organization Id]:[Description]], 5, FALSE)</f>
        <v>Grass-roots radical parallelism</v>
      </c>
      <c r="D91" s="7" t="str">
        <f>VLOOKUP(A91, Table1[[Organization Id]:[Website]], 3, FALSE)</f>
        <v>https://www.bradford.biz/</v>
      </c>
    </row>
    <row r="92" spans="1:4">
      <c r="A92" s="8" t="s">
        <v>517</v>
      </c>
      <c r="B92" s="7" t="str">
        <f>VLOOKUP(A92, Table1[[Organization Id]:[Name]], 2, FALSE)</f>
        <v>Sampson-Griffith</v>
      </c>
      <c r="C92" s="7" t="str">
        <f>VLOOKUP(A92, Table1[[Organization Id]:[Description]], 5, FALSE)</f>
        <v>Multi-layered composite paradigm</v>
      </c>
      <c r="D92" s="7" t="str">
        <f>VLOOKUP(A92, Table1[[Organization Id]:[Website]], 3, FALSE)</f>
        <v>http://hendricks.org/</v>
      </c>
    </row>
    <row r="93" spans="1:4">
      <c r="A93" s="10" t="s">
        <v>521</v>
      </c>
      <c r="B93" s="7" t="str">
        <f>VLOOKUP(A93, Table1[[Organization Id]:[Name]], 2, FALSE)</f>
        <v>Miles-Dominguez</v>
      </c>
      <c r="C93" s="7" t="str">
        <f>VLOOKUP(A93, Table1[[Organization Id]:[Description]], 5, FALSE)</f>
        <v>Organized empowering forecast</v>
      </c>
      <c r="D93" s="7" t="str">
        <f>VLOOKUP(A93, Table1[[Organization Id]:[Website]], 3, FALSE)</f>
        <v>http://www.turner.com/</v>
      </c>
    </row>
    <row r="94" spans="1:4">
      <c r="A94" s="8" t="s">
        <v>526</v>
      </c>
      <c r="B94" s="7" t="str">
        <f>VLOOKUP(A94, Table1[[Organization Id]:[Name]], 2, FALSE)</f>
        <v>Rowe and Sons</v>
      </c>
      <c r="C94" s="7" t="str">
        <f>VLOOKUP(A94, Table1[[Organization Id]:[Description]], 5, FALSE)</f>
        <v>Balanced multimedia knowledgebase</v>
      </c>
      <c r="D94" s="7" t="str">
        <f>VLOOKUP(A94, Table1[[Organization Id]:[Website]], 3, FALSE)</f>
        <v>https://www.simpson.org/</v>
      </c>
    </row>
    <row r="95" spans="1:4">
      <c r="A95" s="8" t="s">
        <v>531</v>
      </c>
      <c r="B95" s="7" t="str">
        <f>VLOOKUP(A95, Table1[[Organization Id]:[Name]], 2, FALSE)</f>
        <v>Valenzuela, Holmes and Rowland</v>
      </c>
      <c r="C95" s="7" t="str">
        <f>VLOOKUP(A95, Table1[[Organization Id]:[Description]], 5, FALSE)</f>
        <v>Persistent tertiary focus group</v>
      </c>
      <c r="D95" s="7" t="str">
        <f>VLOOKUP(A95, Table1[[Organization Id]:[Website]], 3, FALSE)</f>
        <v>https://www.dorsey.net/</v>
      </c>
    </row>
    <row r="96" spans="1:4">
      <c r="A96" s="8" t="s">
        <v>535</v>
      </c>
      <c r="B96" s="7" t="str">
        <f>VLOOKUP(A96, Table1[[Organization Id]:[Name]], 2, FALSE)</f>
        <v>Best, Wade and Shepard</v>
      </c>
      <c r="C96" s="7" t="str">
        <f>VLOOKUP(A96, Table1[[Organization Id]:[Description]], 5, FALSE)</f>
        <v>Innovative background definition</v>
      </c>
      <c r="D96" s="7" t="str">
        <f>VLOOKUP(A96, Table1[[Organization Id]:[Website]], 3, FALSE)</f>
        <v>https://zimmerman.com/</v>
      </c>
    </row>
    <row r="97" spans="1:4">
      <c r="A97" s="8" t="s">
        <v>540</v>
      </c>
      <c r="B97" s="7" t="str">
        <f>VLOOKUP(A97, Table1[[Organization Id]:[Name]], 2, FALSE)</f>
        <v>Holmes Group</v>
      </c>
      <c r="C97" s="7" t="str">
        <f>VLOOKUP(A97, Table1[[Organization Id]:[Description]], 5, FALSE)</f>
        <v>Right-sized zero tolerance focus group</v>
      </c>
      <c r="D97" s="7" t="str">
        <f>VLOOKUP(A97, Table1[[Organization Id]:[Website]], 3, FALSE)</f>
        <v>https://mcdowell.org/</v>
      </c>
    </row>
    <row r="98" spans="1:4">
      <c r="A98" s="8" t="s">
        <v>546</v>
      </c>
      <c r="B98" s="7" t="str">
        <f>VLOOKUP(A98, Table1[[Organization Id]:[Name]], 2, FALSE)</f>
        <v>Good Ltd</v>
      </c>
      <c r="C98" s="7" t="str">
        <f>VLOOKUP(A98, Table1[[Organization Id]:[Description]], 5, FALSE)</f>
        <v>Reverse-engineered composite moratorium</v>
      </c>
      <c r="D98" s="7" t="str">
        <f>VLOOKUP(A98, Table1[[Organization Id]:[Website]], 3, FALSE)</f>
        <v>http://duffy.com/</v>
      </c>
    </row>
    <row r="99" spans="1:4">
      <c r="A99" s="8" t="s">
        <v>552</v>
      </c>
      <c r="B99" s="7" t="str">
        <f>VLOOKUP(A99, Table1[[Organization Id]:[Name]], 2, FALSE)</f>
        <v>Clements-Espinoza</v>
      </c>
      <c r="C99" s="7" t="str">
        <f>VLOOKUP(A99, Table1[[Organization Id]:[Description]], 5, FALSE)</f>
        <v>Progressive modular hub</v>
      </c>
      <c r="D99" s="7" t="str">
        <f>VLOOKUP(A99, Table1[[Organization Id]:[Website]], 3, FALSE)</f>
        <v>http://www.flowers.net/</v>
      </c>
    </row>
    <row r="100" spans="1:4">
      <c r="A100" s="8" t="s">
        <v>556</v>
      </c>
      <c r="B100" s="7" t="str">
        <f>VLOOKUP(A100, Table1[[Organization Id]:[Name]], 2, FALSE)</f>
        <v>Mendez Inc</v>
      </c>
      <c r="C100" s="7" t="str">
        <f>VLOOKUP(A100, Table1[[Organization Id]:[Description]], 5, FALSE)</f>
        <v>User-friendly exuding migration</v>
      </c>
      <c r="D100" s="7" t="str">
        <f>VLOOKUP(A100, Table1[[Organization Id]:[Website]], 3, FALSE)</f>
        <v>https://www.burke.net/</v>
      </c>
    </row>
    <row r="101" spans="1:4">
      <c r="A101" s="11" t="s">
        <v>561</v>
      </c>
      <c r="B101" s="7" t="str">
        <f>VLOOKUP(A101, Table1[[Organization Id]:[Name]], 2, FALSE)</f>
        <v>Watkins-Kaiser</v>
      </c>
      <c r="C101" s="7" t="str">
        <f>VLOOKUP(A101, Table1[[Organization Id]:[Description]], 5, FALSE)</f>
        <v>Synergistic background access</v>
      </c>
      <c r="D101" s="7" t="str">
        <f>VLOOKUP(A101, Table1[[Organization Id]:[Website]], 3, FALSE)</f>
        <v>http://www.herring.com/</v>
      </c>
    </row>
    <row r="102" spans="1:4">
      <c r="D102" s="7" t="e">
        <f>VLOOKUP(A102, Table1[[Organization Id]:[Website]], 3, FALSE)</f>
        <v>#N/A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I1" sqref="I1"/>
    </sheetView>
  </sheetViews>
  <sheetFormatPr defaultRowHeight="15"/>
  <cols>
    <col min="2" max="2" width="16.5703125" customWidth="1"/>
    <col min="4" max="4" width="10.5703125" customWidth="1"/>
    <col min="5" max="5" width="10.140625" customWidth="1"/>
    <col min="6" max="6" width="13.28515625" customWidth="1"/>
    <col min="7" max="7" width="11" customWidth="1"/>
    <col min="8" max="8" width="10.42578125" customWidth="1"/>
    <col min="9" max="9" width="23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83</v>
      </c>
      <c r="B2" t="s">
        <v>477</v>
      </c>
      <c r="C2" t="s">
        <v>478</v>
      </c>
      <c r="D2" t="s">
        <v>479</v>
      </c>
      <c r="E2" t="s">
        <v>480</v>
      </c>
      <c r="F2" t="s">
        <v>481</v>
      </c>
      <c r="G2">
        <v>1990</v>
      </c>
      <c r="H2" t="s">
        <v>260</v>
      </c>
      <c r="I2">
        <v>7013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8:I20"/>
  <sheetViews>
    <sheetView topLeftCell="A7" workbookViewId="0">
      <selection activeCell="G19" sqref="G19"/>
    </sheetView>
  </sheetViews>
  <sheetFormatPr defaultColWidth="22.140625" defaultRowHeight="15"/>
  <cols>
    <col min="1" max="1" width="25.7109375" customWidth="1"/>
    <col min="2" max="2" width="16.28515625" customWidth="1"/>
    <col min="3" max="3" width="17.42578125" customWidth="1"/>
    <col min="4" max="4" width="28.7109375" bestFit="1" customWidth="1"/>
    <col min="5" max="5" width="42.28515625" bestFit="1" customWidth="1"/>
    <col min="6" max="6" width="24.140625" bestFit="1" customWidth="1"/>
    <col min="7" max="7" width="16" customWidth="1"/>
    <col min="8" max="8" width="31.28515625" customWidth="1"/>
    <col min="9" max="9" width="11.28515625" customWidth="1"/>
    <col min="10" max="10" width="28.7109375" bestFit="1" customWidth="1"/>
    <col min="11" max="11" width="42.28515625" bestFit="1" customWidth="1"/>
    <col min="12" max="12" width="24.140625" bestFit="1" customWidth="1"/>
    <col min="13" max="13" width="16" customWidth="1"/>
    <col min="14" max="14" width="31.28515625" bestFit="1" customWidth="1"/>
    <col min="15" max="15" width="12.28515625" customWidth="1"/>
    <col min="16" max="16" width="20.28515625" customWidth="1"/>
    <col min="17" max="17" width="16.28515625" customWidth="1"/>
    <col min="18" max="18" width="18" customWidth="1"/>
    <col min="19" max="19" width="22.42578125" bestFit="1" customWidth="1"/>
    <col min="20" max="20" width="33.5703125" bestFit="1" customWidth="1"/>
    <col min="21" max="21" width="32.140625" bestFit="1" customWidth="1"/>
    <col min="22" max="22" width="16.7109375" customWidth="1"/>
    <col min="23" max="23" width="8.140625" customWidth="1"/>
    <col min="24" max="24" width="16.7109375" customWidth="1"/>
    <col min="25" max="25" width="16.42578125" customWidth="1"/>
    <col min="26" max="26" width="18.28515625" customWidth="1"/>
    <col min="27" max="27" width="25.7109375" bestFit="1" customWidth="1"/>
    <col min="28" max="28" width="10.5703125" customWidth="1"/>
    <col min="29" max="29" width="21.140625" customWidth="1"/>
    <col min="30" max="30" width="14.5703125" customWidth="1"/>
    <col min="31" max="31" width="25.7109375" bestFit="1" customWidth="1"/>
    <col min="32" max="32" width="26" bestFit="1" customWidth="1"/>
    <col min="33" max="33" width="9.5703125" customWidth="1"/>
    <col min="34" max="34" width="19.140625" customWidth="1"/>
    <col min="35" max="35" width="32.5703125" bestFit="1" customWidth="1"/>
    <col min="36" max="36" width="51.140625" bestFit="1" customWidth="1"/>
    <col min="37" max="37" width="16.42578125" customWidth="1"/>
    <col min="38" max="38" width="13.42578125" customWidth="1"/>
    <col min="39" max="39" width="16.42578125" customWidth="1"/>
    <col min="41" max="41" width="22" customWidth="1"/>
    <col min="42" max="42" width="23.140625" bestFit="1" customWidth="1"/>
    <col min="43" max="43" width="9.28515625" customWidth="1"/>
    <col min="44" max="44" width="28.85546875" bestFit="1" customWidth="1"/>
    <col min="45" max="45" width="34.140625" bestFit="1" customWidth="1"/>
    <col min="46" max="46" width="15.7109375" customWidth="1"/>
    <col min="47" max="47" width="18.42578125" customWidth="1"/>
    <col min="48" max="48" width="15.85546875" customWidth="1"/>
    <col min="49" max="49" width="22" customWidth="1"/>
    <col min="50" max="50" width="6.28515625" customWidth="1"/>
    <col min="51" max="51" width="23.7109375" bestFit="1" customWidth="1"/>
    <col min="52" max="52" width="25.140625" bestFit="1" customWidth="1"/>
    <col min="53" max="53" width="16.85546875" customWidth="1"/>
    <col min="54" max="54" width="23.28515625" bestFit="1" customWidth="1"/>
    <col min="55" max="55" width="15.5703125" customWidth="1"/>
    <col min="56" max="56" width="12.28515625" customWidth="1"/>
    <col min="57" max="57" width="7.5703125" customWidth="1"/>
    <col min="58" max="58" width="28.42578125" bestFit="1" customWidth="1"/>
    <col min="59" max="59" width="8" customWidth="1"/>
    <col min="60" max="60" width="19.42578125" customWidth="1"/>
    <col min="61" max="61" width="12.42578125" customWidth="1"/>
    <col min="62" max="62" width="18.28515625" customWidth="1"/>
    <col min="63" max="63" width="21.42578125" customWidth="1"/>
    <col min="64" max="64" width="20" customWidth="1"/>
    <col min="65" max="65" width="15.28515625" customWidth="1"/>
    <col min="66" max="66" width="19.7109375" customWidth="1"/>
    <col min="67" max="67" width="8" customWidth="1"/>
    <col min="68" max="68" width="14.140625" customWidth="1"/>
    <col min="69" max="69" width="8.140625" customWidth="1"/>
    <col min="70" max="70" width="19.28515625" customWidth="1"/>
    <col min="71" max="71" width="10.5703125" customWidth="1"/>
    <col min="72" max="72" width="8.85546875" customWidth="1"/>
    <col min="73" max="73" width="15.7109375" customWidth="1"/>
    <col min="74" max="74" width="11.28515625" customWidth="1"/>
  </cols>
  <sheetData>
    <row r="8" spans="1:9">
      <c r="A8" s="2" t="s">
        <v>570</v>
      </c>
      <c r="B8" s="2" t="s">
        <v>567</v>
      </c>
    </row>
    <row r="9" spans="1:9">
      <c r="A9" s="2" t="s">
        <v>565</v>
      </c>
      <c r="B9" t="s">
        <v>326</v>
      </c>
      <c r="C9" t="s">
        <v>389</v>
      </c>
      <c r="D9" t="s">
        <v>365</v>
      </c>
      <c r="E9" t="s">
        <v>260</v>
      </c>
      <c r="F9" t="s">
        <v>282</v>
      </c>
      <c r="G9" t="s">
        <v>189</v>
      </c>
      <c r="H9" t="s">
        <v>437</v>
      </c>
      <c r="I9" t="s">
        <v>566</v>
      </c>
    </row>
    <row r="10" spans="1:9">
      <c r="A10" s="3" t="s">
        <v>187</v>
      </c>
      <c r="B10" s="4"/>
      <c r="C10" s="4"/>
      <c r="D10" s="4"/>
      <c r="E10" s="4"/>
      <c r="F10" s="4"/>
      <c r="G10" s="4">
        <v>1</v>
      </c>
      <c r="H10" s="4"/>
      <c r="I10" s="4">
        <v>1</v>
      </c>
    </row>
    <row r="11" spans="1:9">
      <c r="A11" s="3" t="s">
        <v>393</v>
      </c>
      <c r="B11" s="4">
        <v>1</v>
      </c>
      <c r="C11" s="4"/>
      <c r="D11" s="4"/>
      <c r="E11" s="4"/>
      <c r="F11" s="4"/>
      <c r="G11" s="4"/>
      <c r="H11" s="4"/>
      <c r="I11" s="4">
        <v>1</v>
      </c>
    </row>
    <row r="12" spans="1:9">
      <c r="A12" s="3" t="s">
        <v>524</v>
      </c>
      <c r="B12" s="4"/>
      <c r="C12" s="4"/>
      <c r="D12" s="4"/>
      <c r="E12" s="4"/>
      <c r="F12" s="4">
        <v>1</v>
      </c>
      <c r="G12" s="4"/>
      <c r="H12" s="4"/>
      <c r="I12" s="4">
        <v>1</v>
      </c>
    </row>
    <row r="13" spans="1:9">
      <c r="A13" s="3" t="s">
        <v>324</v>
      </c>
      <c r="B13" s="4">
        <v>1</v>
      </c>
      <c r="C13" s="4"/>
      <c r="D13" s="4"/>
      <c r="E13" s="4"/>
      <c r="F13" s="4"/>
      <c r="G13" s="4"/>
      <c r="H13" s="4"/>
      <c r="I13" s="4">
        <v>1</v>
      </c>
    </row>
    <row r="14" spans="1:9">
      <c r="A14" s="3" t="s">
        <v>480</v>
      </c>
      <c r="B14" s="4"/>
      <c r="C14" s="4"/>
      <c r="D14" s="4"/>
      <c r="E14" s="4">
        <v>1</v>
      </c>
      <c r="F14" s="4"/>
      <c r="G14" s="4"/>
      <c r="H14" s="4"/>
      <c r="I14" s="4">
        <v>1</v>
      </c>
    </row>
    <row r="15" spans="1:9">
      <c r="A15" s="3" t="s">
        <v>280</v>
      </c>
      <c r="B15" s="4"/>
      <c r="C15" s="4"/>
      <c r="D15" s="4"/>
      <c r="E15" s="4"/>
      <c r="F15" s="4">
        <v>1</v>
      </c>
      <c r="G15" s="4"/>
      <c r="H15" s="4"/>
      <c r="I15" s="4">
        <v>1</v>
      </c>
    </row>
    <row r="16" spans="1:9">
      <c r="A16" s="3" t="s">
        <v>48</v>
      </c>
      <c r="B16" s="4"/>
      <c r="C16" s="4"/>
      <c r="D16" s="4"/>
      <c r="E16" s="4"/>
      <c r="F16" s="4"/>
      <c r="G16" s="4"/>
      <c r="H16" s="4">
        <v>1</v>
      </c>
      <c r="I16" s="4">
        <v>1</v>
      </c>
    </row>
    <row r="17" spans="1:9">
      <c r="A17" s="3" t="s">
        <v>258</v>
      </c>
      <c r="B17" s="4"/>
      <c r="C17" s="4"/>
      <c r="D17" s="4"/>
      <c r="E17" s="4">
        <v>1</v>
      </c>
      <c r="F17" s="4"/>
      <c r="G17" s="4"/>
      <c r="H17" s="4"/>
      <c r="I17" s="4">
        <v>1</v>
      </c>
    </row>
    <row r="18" spans="1:9">
      <c r="A18" s="3" t="s">
        <v>387</v>
      </c>
      <c r="B18" s="4"/>
      <c r="C18" s="4">
        <v>1</v>
      </c>
      <c r="D18" s="4"/>
      <c r="E18" s="4"/>
      <c r="F18" s="4"/>
      <c r="G18" s="4"/>
      <c r="H18" s="4"/>
      <c r="I18" s="4">
        <v>1</v>
      </c>
    </row>
    <row r="19" spans="1:9">
      <c r="A19" s="3" t="s">
        <v>363</v>
      </c>
      <c r="B19" s="4"/>
      <c r="C19" s="4"/>
      <c r="D19" s="4">
        <v>1</v>
      </c>
      <c r="E19" s="4"/>
      <c r="F19" s="4"/>
      <c r="G19" s="4"/>
      <c r="H19" s="4"/>
      <c r="I19" s="4">
        <v>1</v>
      </c>
    </row>
    <row r="20" spans="1:9">
      <c r="A20" s="3" t="s">
        <v>566</v>
      </c>
      <c r="B20" s="4">
        <v>2</v>
      </c>
      <c r="C20" s="4">
        <v>1</v>
      </c>
      <c r="D20" s="4">
        <v>1</v>
      </c>
      <c r="E20" s="4">
        <v>2</v>
      </c>
      <c r="F20" s="4">
        <v>2</v>
      </c>
      <c r="G20" s="4">
        <v>1</v>
      </c>
      <c r="H20" s="4">
        <v>1</v>
      </c>
      <c r="I20" s="4">
        <v>10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01"/>
  <sheetViews>
    <sheetView topLeftCell="A11" workbookViewId="0"/>
  </sheetViews>
  <sheetFormatPr defaultRowHeight="15"/>
  <cols>
    <col min="1" max="1" width="22.85546875" style="7" customWidth="1"/>
    <col min="2" max="2" width="32.5703125" style="7" customWidth="1"/>
    <col min="3" max="3" width="18" style="7" customWidth="1"/>
    <col min="4" max="4" width="20.85546875" style="7" customWidth="1"/>
    <col min="5" max="5" width="9.140625" style="7"/>
    <col min="6" max="6" width="5.28515625" style="7" customWidth="1"/>
    <col min="7" max="8" width="11" style="7" customWidth="1"/>
    <col min="9" max="9" width="14.140625" style="7" customWidth="1"/>
    <col min="10" max="10" width="11" style="7" customWidth="1"/>
    <col min="11" max="11" width="9.140625" style="7"/>
    <col min="12" max="12" width="11" style="7" customWidth="1"/>
    <col min="13" max="13" width="10.5703125" style="7" customWidth="1"/>
    <col min="14" max="16384" width="9.140625" style="7"/>
  </cols>
  <sheetData>
    <row r="1" spans="1:10">
      <c r="A1" s="7" t="s">
        <v>571</v>
      </c>
      <c r="B1" s="7" t="s">
        <v>2</v>
      </c>
      <c r="C1" s="7" t="s">
        <v>572</v>
      </c>
      <c r="D1" s="7" t="s">
        <v>573</v>
      </c>
    </row>
    <row r="2" spans="1:10">
      <c r="A2" s="8" t="s">
        <v>9</v>
      </c>
      <c r="B2" s="7" t="str">
        <f>VLOOKUP(A2, Table1[[Organization Id]:[Name]], 2, FALSE)</f>
        <v>Ferrell LLC</v>
      </c>
      <c r="C2" s="7">
        <f>VLOOKUP(A2, Table1[[Organization Id]:[Number of employees]], 8, FALSE)</f>
        <v>3498</v>
      </c>
      <c r="D2" s="7" t="str">
        <f>IF(C2&gt;5000,"Large", IF(C2&lt;1000,"Small","Medium"))</f>
        <v>Medium</v>
      </c>
    </row>
    <row r="3" spans="1:10">
      <c r="A3" s="8" t="s">
        <v>15</v>
      </c>
      <c r="B3" s="7" t="str">
        <f>VLOOKUP(A3, Table1[[Organization Id]:[Name]], 2, FALSE)</f>
        <v>Mckinney, Riley and Day</v>
      </c>
      <c r="C3" s="7">
        <f>VLOOKUP(A3, Table1[[Organization Id]:[Number of employees]], 8, FALSE)</f>
        <v>4952</v>
      </c>
      <c r="D3" s="7" t="str">
        <f t="shared" ref="D3:D66" si="0">IF(C3&gt;5000,"Large", IF(C3&lt;1000,"Small","Medium"))</f>
        <v>Medium</v>
      </c>
    </row>
    <row r="4" spans="1:10">
      <c r="A4" s="8" t="s">
        <v>21</v>
      </c>
      <c r="B4" s="7" t="str">
        <f>VLOOKUP(A4, Table1[[Organization Id]:[Name]], 2, FALSE)</f>
        <v>Hester Ltd</v>
      </c>
      <c r="C4" s="7">
        <f>VLOOKUP(A4, Table1[[Organization Id]:[Number of employees]], 8, FALSE)</f>
        <v>5287</v>
      </c>
      <c r="D4" s="7" t="str">
        <f t="shared" si="0"/>
        <v>Large</v>
      </c>
    </row>
    <row r="5" spans="1:10">
      <c r="A5" s="8" t="s">
        <v>27</v>
      </c>
      <c r="B5" s="7" t="str">
        <f>VLOOKUP(A5, Table1[[Organization Id]:[Name]], 2, FALSE)</f>
        <v>Holder-Sellers</v>
      </c>
      <c r="C5" s="7">
        <f>VLOOKUP(A5, Table1[[Organization Id]:[Number of employees]], 8, FALSE)</f>
        <v>921</v>
      </c>
      <c r="D5" s="7" t="str">
        <f t="shared" si="0"/>
        <v>Small</v>
      </c>
    </row>
    <row r="6" spans="1:10">
      <c r="A6" s="8" t="s">
        <v>33</v>
      </c>
      <c r="B6" s="7" t="str">
        <f>VLOOKUP(A6, Table1[[Organization Id]:[Name]], 2, FALSE)</f>
        <v>Mayer Group</v>
      </c>
      <c r="C6" s="7">
        <f>VLOOKUP(A6, Table1[[Organization Id]:[Number of employees]], 8, FALSE)</f>
        <v>7870</v>
      </c>
      <c r="D6" s="7" t="str">
        <f t="shared" si="0"/>
        <v>Large</v>
      </c>
    </row>
    <row r="7" spans="1:10">
      <c r="A7" s="8" t="s">
        <v>39</v>
      </c>
      <c r="B7" s="7" t="str">
        <f>VLOOKUP(A7, Table1[[Organization Id]:[Name]], 2, FALSE)</f>
        <v>Henry-Thompson</v>
      </c>
      <c r="C7" s="7">
        <f>VLOOKUP(A7, Table1[[Organization Id]:[Number of employees]], 8, FALSE)</f>
        <v>4914</v>
      </c>
      <c r="D7" s="7" t="str">
        <f t="shared" si="0"/>
        <v>Medium</v>
      </c>
    </row>
    <row r="8" spans="1:10">
      <c r="A8" s="8" t="s">
        <v>45</v>
      </c>
      <c r="B8" s="7" t="str">
        <f>VLOOKUP(A8, Table1[[Organization Id]:[Name]], 2, FALSE)</f>
        <v>Hansen-Everett</v>
      </c>
      <c r="C8" s="7">
        <f>VLOOKUP(A8, Table1[[Organization Id]:[Number of employees]], 8, FALSE)</f>
        <v>7832</v>
      </c>
      <c r="D8" s="7" t="str">
        <f t="shared" si="0"/>
        <v>Large</v>
      </c>
    </row>
    <row r="9" spans="1:10">
      <c r="A9" s="8" t="s">
        <v>51</v>
      </c>
      <c r="B9" s="7" t="str">
        <f>VLOOKUP(A9, Table1[[Organization Id]:[Name]], 2, FALSE)</f>
        <v>Mcintosh-Mora</v>
      </c>
      <c r="C9" s="7">
        <f>VLOOKUP(A9, Table1[[Organization Id]:[Number of employees]], 8, FALSE)</f>
        <v>4389</v>
      </c>
      <c r="D9" s="7" t="str">
        <f t="shared" si="0"/>
        <v>Medium</v>
      </c>
    </row>
    <row r="10" spans="1:10">
      <c r="A10" s="8" t="s">
        <v>57</v>
      </c>
      <c r="B10" s="7" t="str">
        <f>VLOOKUP(A10, Table1[[Organization Id]:[Name]], 2, FALSE)</f>
        <v>Carr Inc</v>
      </c>
      <c r="C10" s="7">
        <f>VLOOKUP(A10, Table1[[Organization Id]:[Number of employees]], 8, FALSE)</f>
        <v>8167</v>
      </c>
      <c r="D10" s="7" t="str">
        <f t="shared" si="0"/>
        <v>Large</v>
      </c>
    </row>
    <row r="11" spans="1:10">
      <c r="A11" s="8" t="s">
        <v>62</v>
      </c>
      <c r="B11" s="7" t="str">
        <f>VLOOKUP(A11, Table1[[Organization Id]:[Name]], 2, FALSE)</f>
        <v>Gaines Inc</v>
      </c>
      <c r="C11" s="7">
        <f>VLOOKUP(A11, Table1[[Organization Id]:[Number of employees]], 8, FALSE)</f>
        <v>9698</v>
      </c>
      <c r="D11" s="7" t="str">
        <f t="shared" si="0"/>
        <v>Large</v>
      </c>
      <c r="G11" s="12"/>
      <c r="H11" s="12"/>
      <c r="I11" s="12"/>
      <c r="J11" s="12"/>
    </row>
    <row r="12" spans="1:10">
      <c r="A12" s="8" t="s">
        <v>68</v>
      </c>
      <c r="B12" s="7" t="str">
        <f>VLOOKUP(A12, Table1[[Organization Id]:[Name]], 2, FALSE)</f>
        <v>Kidd Group</v>
      </c>
      <c r="C12" s="7">
        <f>VLOOKUP(A12, Table1[[Organization Id]:[Number of employees]], 8, FALSE)</f>
        <v>7473</v>
      </c>
      <c r="D12" s="7" t="str">
        <f t="shared" si="0"/>
        <v>Large</v>
      </c>
      <c r="G12" s="12"/>
      <c r="H12" s="12"/>
      <c r="I12" s="12"/>
      <c r="J12" s="12"/>
    </row>
    <row r="13" spans="1:10">
      <c r="A13" s="8" t="s">
        <v>73</v>
      </c>
      <c r="B13" s="7" t="str">
        <f>VLOOKUP(A13, Table1[[Organization Id]:[Name]], 2, FALSE)</f>
        <v>Crane-Clarke</v>
      </c>
      <c r="C13" s="7">
        <f>VLOOKUP(A13, Table1[[Organization Id]:[Number of employees]], 8, FALSE)</f>
        <v>9011</v>
      </c>
      <c r="D13" s="7" t="str">
        <f t="shared" si="0"/>
        <v>Large</v>
      </c>
      <c r="G13" s="12"/>
      <c r="H13" s="12"/>
      <c r="I13" s="12"/>
      <c r="J13" s="12"/>
    </row>
    <row r="14" spans="1:10">
      <c r="A14" s="8" t="s">
        <v>79</v>
      </c>
      <c r="B14" s="7" t="str">
        <f>VLOOKUP(A14, Table1[[Organization Id]:[Name]], 2, FALSE)</f>
        <v>Keller, Campos and Black</v>
      </c>
      <c r="C14" s="7">
        <f>VLOOKUP(A14, Table1[[Organization Id]:[Number of employees]], 8, FALSE)</f>
        <v>2862</v>
      </c>
      <c r="D14" s="7" t="str">
        <f t="shared" si="0"/>
        <v>Medium</v>
      </c>
    </row>
    <row r="15" spans="1:10">
      <c r="A15" s="8" t="s">
        <v>85</v>
      </c>
      <c r="B15" s="7" t="str">
        <f>VLOOKUP(A15, Table1[[Organization Id]:[Name]], 2, FALSE)</f>
        <v>Glover-Pope</v>
      </c>
      <c r="C15" s="7">
        <f>VLOOKUP(A15, Table1[[Organization Id]:[Number of employees]], 8, FALSE)</f>
        <v>9079</v>
      </c>
      <c r="D15" s="7" t="str">
        <f t="shared" si="0"/>
        <v>Large</v>
      </c>
    </row>
    <row r="16" spans="1:10">
      <c r="A16" s="8" t="s">
        <v>91</v>
      </c>
      <c r="B16" s="7" t="str">
        <f>VLOOKUP(A16, Table1[[Organization Id]:[Name]], 2, FALSE)</f>
        <v>Pacheco-Spears</v>
      </c>
      <c r="C16" s="7">
        <f>VLOOKUP(A16, Table1[[Organization Id]:[Number of employees]], 8, FALSE)</f>
        <v>769</v>
      </c>
      <c r="D16" s="7" t="str">
        <f t="shared" si="0"/>
        <v>Small</v>
      </c>
    </row>
    <row r="17" spans="1:13">
      <c r="A17" s="8" t="s">
        <v>97</v>
      </c>
      <c r="B17" s="7" t="str">
        <f>VLOOKUP(A17, Table1[[Organization Id]:[Name]], 2, FALSE)</f>
        <v>Hodge-Ayers</v>
      </c>
      <c r="C17" s="7">
        <f>VLOOKUP(A17, Table1[[Organization Id]:[Number of employees]], 8, FALSE)</f>
        <v>8508</v>
      </c>
      <c r="D17" s="7" t="str">
        <f t="shared" si="0"/>
        <v>Large</v>
      </c>
      <c r="H17" s="7" t="s">
        <v>574</v>
      </c>
      <c r="I17" s="7" t="s">
        <v>575</v>
      </c>
      <c r="J17" s="7" t="s">
        <v>576</v>
      </c>
    </row>
    <row r="18" spans="1:13">
      <c r="A18" s="8" t="s">
        <v>103</v>
      </c>
      <c r="B18" s="7" t="str">
        <f>VLOOKUP(A18, Table1[[Organization Id]:[Name]], 2, FALSE)</f>
        <v>Bowers, Guerra and Krause</v>
      </c>
      <c r="C18" s="7">
        <f>VLOOKUP(A18, Table1[[Organization Id]:[Number of employees]], 8, FALSE)</f>
        <v>6986</v>
      </c>
      <c r="D18" s="7" t="str">
        <f t="shared" si="0"/>
        <v>Large</v>
      </c>
      <c r="H18" s="15">
        <f>COUNTIF(D2:D101,"Large")</f>
        <v>48</v>
      </c>
      <c r="I18" s="14">
        <f>COUNTIF(D2:D101,"Medium")</f>
        <v>41</v>
      </c>
      <c r="J18" s="16">
        <f>COUNTIF(D2:D101,"Small")</f>
        <v>11</v>
      </c>
    </row>
    <row r="19" spans="1:13">
      <c r="A19" s="8" t="s">
        <v>108</v>
      </c>
      <c r="B19" s="7" t="str">
        <f>VLOOKUP(A19, Table1[[Organization Id]:[Name]], 2, FALSE)</f>
        <v>Mckenzie-Melton</v>
      </c>
      <c r="C19" s="7">
        <f>VLOOKUP(A19, Table1[[Organization Id]:[Number of employees]], 8, FALSE)</f>
        <v>4589</v>
      </c>
      <c r="D19" s="7" t="str">
        <f t="shared" si="0"/>
        <v>Medium</v>
      </c>
    </row>
    <row r="20" spans="1:13">
      <c r="A20" s="8" t="s">
        <v>114</v>
      </c>
      <c r="B20" s="7" t="str">
        <f>VLOOKUP(A20, Table1[[Organization Id]:[Name]], 2, FALSE)</f>
        <v>Branch-Mann</v>
      </c>
      <c r="C20" s="7">
        <f>VLOOKUP(A20, Table1[[Organization Id]:[Number of employees]], 8, FALSE)</f>
        <v>7961</v>
      </c>
      <c r="D20" s="7" t="str">
        <f t="shared" si="0"/>
        <v>Large</v>
      </c>
      <c r="K20" s="7" t="s">
        <v>574</v>
      </c>
      <c r="L20" s="7" t="s">
        <v>575</v>
      </c>
      <c r="M20" s="7" t="s">
        <v>576</v>
      </c>
    </row>
    <row r="21" spans="1:13">
      <c r="A21" s="8" t="s">
        <v>120</v>
      </c>
      <c r="B21" s="7" t="str">
        <f>VLOOKUP(A21, Table1[[Organization Id]:[Name]], 2, FALSE)</f>
        <v>Weiss and Sons</v>
      </c>
      <c r="C21" s="7">
        <f>VLOOKUP(A21, Table1[[Organization Id]:[Number of employees]], 8, FALSE)</f>
        <v>5984</v>
      </c>
      <c r="D21" s="7" t="str">
        <f t="shared" si="0"/>
        <v>Large</v>
      </c>
      <c r="K21" s="7">
        <v>48</v>
      </c>
      <c r="L21" s="7">
        <v>41</v>
      </c>
      <c r="M21" s="7">
        <v>11</v>
      </c>
    </row>
    <row r="22" spans="1:13">
      <c r="A22" s="8" t="s">
        <v>125</v>
      </c>
      <c r="B22" s="7" t="str">
        <f>VLOOKUP(A22, Table1[[Organization Id]:[Name]], 2, FALSE)</f>
        <v>Velez, Payne and Coffey</v>
      </c>
      <c r="C22" s="7">
        <f>VLOOKUP(A22, Table1[[Organization Id]:[Number of employees]], 8, FALSE)</f>
        <v>5010</v>
      </c>
      <c r="D22" s="7" t="str">
        <f t="shared" si="0"/>
        <v>Large</v>
      </c>
    </row>
    <row r="23" spans="1:13">
      <c r="A23" s="8" t="s">
        <v>131</v>
      </c>
      <c r="B23" s="7" t="str">
        <f>VLOOKUP(A23, Table1[[Organization Id]:[Name]], 2, FALSE)</f>
        <v>Harrell LLC</v>
      </c>
      <c r="C23" s="7">
        <f>VLOOKUP(A23, Table1[[Organization Id]:[Number of employees]], 8, FALSE)</f>
        <v>2185</v>
      </c>
      <c r="D23" s="7" t="str">
        <f t="shared" si="0"/>
        <v>Medium</v>
      </c>
    </row>
    <row r="24" spans="1:13">
      <c r="A24" s="8" t="s">
        <v>137</v>
      </c>
      <c r="B24" s="7" t="str">
        <f>VLOOKUP(A24, Table1[[Organization Id]:[Name]], 2, FALSE)</f>
        <v>Eaton, Reynolds and Vargas</v>
      </c>
      <c r="C24" s="7">
        <f>VLOOKUP(A24, Table1[[Organization Id]:[Number of employees]], 8, FALSE)</f>
        <v>8987</v>
      </c>
      <c r="D24" s="7" t="str">
        <f t="shared" si="0"/>
        <v>Large</v>
      </c>
    </row>
    <row r="25" spans="1:13">
      <c r="A25" s="8" t="s">
        <v>143</v>
      </c>
      <c r="B25" s="7" t="str">
        <f>VLOOKUP(A25, Table1[[Organization Id]:[Name]], 2, FALSE)</f>
        <v>Robbins-Cummings</v>
      </c>
      <c r="C25" s="7">
        <f>VLOOKUP(A25, Table1[[Organization Id]:[Number of employees]], 8, FALSE)</f>
        <v>5038</v>
      </c>
      <c r="D25" s="7" t="str">
        <f t="shared" si="0"/>
        <v>Large</v>
      </c>
    </row>
    <row r="26" spans="1:13">
      <c r="A26" s="8" t="s">
        <v>149</v>
      </c>
      <c r="B26" s="7" t="str">
        <f>VLOOKUP(A26, Table1[[Organization Id]:[Name]], 2, FALSE)</f>
        <v>Jenkins Inc</v>
      </c>
      <c r="C26" s="7">
        <f>VLOOKUP(A26, Table1[[Organization Id]:[Number of employees]], 8, FALSE)</f>
        <v>1215</v>
      </c>
      <c r="D26" s="7" t="str">
        <f t="shared" si="0"/>
        <v>Medium</v>
      </c>
    </row>
    <row r="27" spans="1:13">
      <c r="A27" s="8" t="s">
        <v>155</v>
      </c>
      <c r="B27" s="7" t="str">
        <f>VLOOKUP(A27, Table1[[Organization Id]:[Name]], 2, FALSE)</f>
        <v>Greene, Benjamin and Novak</v>
      </c>
      <c r="C27" s="7">
        <f>VLOOKUP(A27, Table1[[Organization Id]:[Number of employees]], 8, FALSE)</f>
        <v>4941</v>
      </c>
      <c r="D27" s="7" t="str">
        <f t="shared" si="0"/>
        <v>Medium</v>
      </c>
    </row>
    <row r="28" spans="1:13">
      <c r="A28" s="8" t="s">
        <v>160</v>
      </c>
      <c r="B28" s="7" t="str">
        <f>VLOOKUP(A28, Table1[[Organization Id]:[Name]], 2, FALSE)</f>
        <v>Dickson, Richmond and Clay</v>
      </c>
      <c r="C28" s="7">
        <f>VLOOKUP(A28, Table1[[Organization Id]:[Number of employees]], 8, FALSE)</f>
        <v>3122</v>
      </c>
      <c r="D28" s="7" t="str">
        <f t="shared" si="0"/>
        <v>Medium</v>
      </c>
    </row>
    <row r="29" spans="1:13">
      <c r="A29" s="8" t="s">
        <v>166</v>
      </c>
      <c r="B29" s="7" t="str">
        <f>VLOOKUP(A29, Table1[[Organization Id]:[Name]], 2, FALSE)</f>
        <v>Prince-David</v>
      </c>
      <c r="C29" s="7">
        <f>VLOOKUP(A29, Table1[[Organization Id]:[Number of employees]], 8, FALSE)</f>
        <v>1046</v>
      </c>
      <c r="D29" s="7" t="str">
        <f t="shared" si="0"/>
        <v>Medium</v>
      </c>
    </row>
    <row r="30" spans="1:13">
      <c r="A30" s="8" t="s">
        <v>172</v>
      </c>
      <c r="B30" s="7" t="str">
        <f>VLOOKUP(A30, Table1[[Organization Id]:[Name]], 2, FALSE)</f>
        <v>Ayala LLC</v>
      </c>
      <c r="C30" s="7">
        <f>VLOOKUP(A30, Table1[[Organization Id]:[Number of employees]], 8, FALSE)</f>
        <v>7664</v>
      </c>
      <c r="D30" s="7" t="str">
        <f t="shared" si="0"/>
        <v>Large</v>
      </c>
    </row>
    <row r="31" spans="1:13">
      <c r="A31" s="8" t="s">
        <v>178</v>
      </c>
      <c r="B31" s="7" t="str">
        <f>VLOOKUP(A31, Table1[[Organization Id]:[Name]], 2, FALSE)</f>
        <v>Rivas Group</v>
      </c>
      <c r="C31" s="7">
        <f>VLOOKUP(A31, Table1[[Organization Id]:[Number of employees]], 8, FALSE)</f>
        <v>4155</v>
      </c>
      <c r="D31" s="7" t="str">
        <f t="shared" si="0"/>
        <v>Medium</v>
      </c>
    </row>
    <row r="32" spans="1:13">
      <c r="A32" s="8" t="s">
        <v>184</v>
      </c>
      <c r="B32" s="7" t="str">
        <f>VLOOKUP(A32, Table1[[Organization Id]:[Name]], 2, FALSE)</f>
        <v>Sloan, Mays and Whitehead</v>
      </c>
      <c r="C32" s="7">
        <f>VLOOKUP(A32, Table1[[Organization Id]:[Number of employees]], 8, FALSE)</f>
        <v>365</v>
      </c>
      <c r="D32" s="7" t="str">
        <f t="shared" si="0"/>
        <v>Small</v>
      </c>
    </row>
    <row r="33" spans="1:4">
      <c r="A33" s="8" t="s">
        <v>190</v>
      </c>
      <c r="B33" s="7" t="str">
        <f>VLOOKUP(A33, Table1[[Organization Id]:[Name]], 2, FALSE)</f>
        <v>Durham, Allen and Barnes</v>
      </c>
      <c r="C33" s="7">
        <f>VLOOKUP(A33, Table1[[Organization Id]:[Number of employees]], 8, FALSE)</f>
        <v>6135</v>
      </c>
      <c r="D33" s="7" t="str">
        <f t="shared" si="0"/>
        <v>Large</v>
      </c>
    </row>
    <row r="34" spans="1:4">
      <c r="A34" s="8" t="s">
        <v>196</v>
      </c>
      <c r="B34" s="7" t="str">
        <f>VLOOKUP(A34, Table1[[Organization Id]:[Name]], 2, FALSE)</f>
        <v>Fritz-Franklin</v>
      </c>
      <c r="C34" s="7">
        <f>VLOOKUP(A34, Table1[[Organization Id]:[Number of employees]], 8, FALSE)</f>
        <v>4516</v>
      </c>
      <c r="D34" s="7" t="str">
        <f t="shared" si="0"/>
        <v>Medium</v>
      </c>
    </row>
    <row r="35" spans="1:4">
      <c r="A35" s="8" t="s">
        <v>202</v>
      </c>
      <c r="B35" s="7" t="str">
        <f>VLOOKUP(A35, Table1[[Organization Id]:[Name]], 2, FALSE)</f>
        <v>Burch-Ewing</v>
      </c>
      <c r="C35" s="7">
        <f>VLOOKUP(A35, Table1[[Organization Id]:[Number of employees]], 8, FALSE)</f>
        <v>7443</v>
      </c>
      <c r="D35" s="7" t="str">
        <f t="shared" si="0"/>
        <v>Large</v>
      </c>
    </row>
    <row r="36" spans="1:4">
      <c r="A36" s="8" t="s">
        <v>208</v>
      </c>
      <c r="B36" s="7" t="str">
        <f>VLOOKUP(A36, Table1[[Organization Id]:[Name]], 2, FALSE)</f>
        <v>Glass, Barrera and Turner</v>
      </c>
      <c r="C36" s="7">
        <f>VLOOKUP(A36, Table1[[Organization Id]:[Number of employees]], 8, FALSE)</f>
        <v>2610</v>
      </c>
      <c r="D36" s="7" t="str">
        <f t="shared" si="0"/>
        <v>Medium</v>
      </c>
    </row>
    <row r="37" spans="1:4">
      <c r="A37" s="8" t="s">
        <v>214</v>
      </c>
      <c r="B37" s="7" t="str">
        <f>VLOOKUP(A37, Table1[[Organization Id]:[Name]], 2, FALSE)</f>
        <v>Pineda-Cox</v>
      </c>
      <c r="C37" s="7">
        <f>VLOOKUP(A37, Table1[[Organization Id]:[Number of employees]], 8, FALSE)</f>
        <v>1312</v>
      </c>
      <c r="D37" s="7" t="str">
        <f t="shared" si="0"/>
        <v>Medium</v>
      </c>
    </row>
    <row r="38" spans="1:4">
      <c r="A38" s="8" t="s">
        <v>220</v>
      </c>
      <c r="B38" s="7" t="str">
        <f>VLOOKUP(A38, Table1[[Organization Id]:[Name]], 2, FALSE)</f>
        <v>Baker, Mccann and Macdonald</v>
      </c>
      <c r="C38" s="7">
        <f>VLOOKUP(A38, Table1[[Organization Id]:[Number of employees]], 8, FALSE)</f>
        <v>1638</v>
      </c>
      <c r="D38" s="7" t="str">
        <f t="shared" si="0"/>
        <v>Medium</v>
      </c>
    </row>
    <row r="39" spans="1:4">
      <c r="A39" s="8" t="s">
        <v>226</v>
      </c>
      <c r="B39" s="7" t="str">
        <f>VLOOKUP(A39, Table1[[Organization Id]:[Name]], 2, FALSE)</f>
        <v>Cuevas-Moss</v>
      </c>
      <c r="C39" s="7">
        <f>VLOOKUP(A39, Table1[[Organization Id]:[Number of employees]], 8, FALSE)</f>
        <v>9995</v>
      </c>
      <c r="D39" s="7" t="str">
        <f t="shared" si="0"/>
        <v>Large</v>
      </c>
    </row>
    <row r="40" spans="1:4">
      <c r="A40" s="8" t="s">
        <v>232</v>
      </c>
      <c r="B40" s="7" t="str">
        <f>VLOOKUP(A40, Table1[[Organization Id]:[Name]], 2, FALSE)</f>
        <v>Hahn PLC</v>
      </c>
      <c r="C40" s="7">
        <f>VLOOKUP(A40, Table1[[Organization Id]:[Number of employees]], 8, FALSE)</f>
        <v>3715</v>
      </c>
      <c r="D40" s="7" t="str">
        <f t="shared" si="0"/>
        <v>Medium</v>
      </c>
    </row>
    <row r="41" spans="1:4">
      <c r="A41" s="8" t="s">
        <v>238</v>
      </c>
      <c r="B41" s="7" t="str">
        <f>VLOOKUP(A41, Table1[[Organization Id]:[Name]], 2, FALSE)</f>
        <v>Valentine, Ferguson and Kramer</v>
      </c>
      <c r="C41" s="7">
        <f>VLOOKUP(A41, Table1[[Organization Id]:[Number of employees]], 8, FALSE)</f>
        <v>3585</v>
      </c>
      <c r="D41" s="7" t="str">
        <f t="shared" si="0"/>
        <v>Medium</v>
      </c>
    </row>
    <row r="42" spans="1:4">
      <c r="A42" s="8" t="s">
        <v>244</v>
      </c>
      <c r="B42" s="7" t="str">
        <f>VLOOKUP(A42, Table1[[Organization Id]:[Name]], 2, FALSE)</f>
        <v>Arroyo Inc</v>
      </c>
      <c r="C42" s="7">
        <f>VLOOKUP(A42, Table1[[Organization Id]:[Number of employees]], 8, FALSE)</f>
        <v>9067</v>
      </c>
      <c r="D42" s="7" t="str">
        <f t="shared" si="0"/>
        <v>Large</v>
      </c>
    </row>
    <row r="43" spans="1:4">
      <c r="A43" s="8" t="s">
        <v>250</v>
      </c>
      <c r="B43" s="7" t="str">
        <f>VLOOKUP(A43, Table1[[Organization Id]:[Name]], 2, FALSE)</f>
        <v>Walls LLC</v>
      </c>
      <c r="C43" s="7">
        <f>VLOOKUP(A43, Table1[[Organization Id]:[Number of employees]], 8, FALSE)</f>
        <v>1678</v>
      </c>
      <c r="D43" s="7" t="str">
        <f t="shared" si="0"/>
        <v>Medium</v>
      </c>
    </row>
    <row r="44" spans="1:4">
      <c r="A44" s="8" t="s">
        <v>255</v>
      </c>
      <c r="B44" s="7" t="str">
        <f>VLOOKUP(A44, Table1[[Organization Id]:[Name]], 2, FALSE)</f>
        <v>Mitchell, Warren and Schneider</v>
      </c>
      <c r="C44" s="7">
        <f>VLOOKUP(A44, Table1[[Organization Id]:[Number of employees]], 8, FALSE)</f>
        <v>3816</v>
      </c>
      <c r="D44" s="7" t="str">
        <f t="shared" si="0"/>
        <v>Medium</v>
      </c>
    </row>
    <row r="45" spans="1:4">
      <c r="A45" s="8" t="s">
        <v>261</v>
      </c>
      <c r="B45" s="7" t="str">
        <f>VLOOKUP(A45, Table1[[Organization Id]:[Name]], 2, FALSE)</f>
        <v>Prince PLC</v>
      </c>
      <c r="C45" s="7">
        <f>VLOOKUP(A45, Table1[[Organization Id]:[Number of employees]], 8, FALSE)</f>
        <v>7645</v>
      </c>
      <c r="D45" s="7" t="str">
        <f t="shared" si="0"/>
        <v>Large</v>
      </c>
    </row>
    <row r="46" spans="1:4">
      <c r="A46" s="8" t="s">
        <v>266</v>
      </c>
      <c r="B46" s="7" t="str">
        <f>VLOOKUP(A46, Table1[[Organization Id]:[Name]], 2, FALSE)</f>
        <v>Brock-Blackwell</v>
      </c>
      <c r="C46" s="7">
        <f>VLOOKUP(A46, Table1[[Organization Id]:[Number of employees]], 8, FALSE)</f>
        <v>7034</v>
      </c>
      <c r="D46" s="7" t="str">
        <f t="shared" si="0"/>
        <v>Large</v>
      </c>
    </row>
    <row r="47" spans="1:4">
      <c r="A47" s="8" t="s">
        <v>272</v>
      </c>
      <c r="B47" s="7" t="str">
        <f>VLOOKUP(A47, Table1[[Organization Id]:[Name]], 2, FALSE)</f>
        <v>Walton-Barnett</v>
      </c>
      <c r="C47" s="7">
        <f>VLOOKUP(A47, Table1[[Organization Id]:[Number of employees]], 8, FALSE)</f>
        <v>1746</v>
      </c>
      <c r="D47" s="7" t="str">
        <f t="shared" si="0"/>
        <v>Medium</v>
      </c>
    </row>
    <row r="48" spans="1:4">
      <c r="A48" s="8" t="s">
        <v>277</v>
      </c>
      <c r="B48" s="7" t="str">
        <f>VLOOKUP(A48, Table1[[Organization Id]:[Name]], 2, FALSE)</f>
        <v>Bartlett-Arroyo</v>
      </c>
      <c r="C48" s="7">
        <f>VLOOKUP(A48, Table1[[Organization Id]:[Number of employees]], 8, FALSE)</f>
        <v>3987</v>
      </c>
      <c r="D48" s="7" t="str">
        <f t="shared" si="0"/>
        <v>Medium</v>
      </c>
    </row>
    <row r="49" spans="1:4">
      <c r="A49" s="8" t="s">
        <v>283</v>
      </c>
      <c r="B49" s="7" t="str">
        <f>VLOOKUP(A49, Table1[[Organization Id]:[Name]], 2, FALSE)</f>
        <v>Wallace, Madden and Morris</v>
      </c>
      <c r="C49" s="7">
        <f>VLOOKUP(A49, Table1[[Organization Id]:[Number of employees]], 8, FALSE)</f>
        <v>9443</v>
      </c>
      <c r="D49" s="7" t="str">
        <f t="shared" si="0"/>
        <v>Large</v>
      </c>
    </row>
    <row r="50" spans="1:4">
      <c r="A50" s="8" t="s">
        <v>288</v>
      </c>
      <c r="B50" s="7" t="str">
        <f>VLOOKUP(A50, Table1[[Organization Id]:[Name]], 2, FALSE)</f>
        <v>Berg-Sparks</v>
      </c>
      <c r="C50" s="7">
        <f>VLOOKUP(A50, Table1[[Organization Id]:[Number of employees]], 8, FALSE)</f>
        <v>2073</v>
      </c>
      <c r="D50" s="7" t="str">
        <f t="shared" si="0"/>
        <v>Medium</v>
      </c>
    </row>
    <row r="51" spans="1:4">
      <c r="A51" s="8" t="s">
        <v>294</v>
      </c>
      <c r="B51" s="7" t="str">
        <f>VLOOKUP(A51, Table1[[Organization Id]:[Name]], 2, FALSE)</f>
        <v>Gonzales Ltd</v>
      </c>
      <c r="C51" s="7">
        <f>VLOOKUP(A51, Table1[[Organization Id]:[Number of employees]], 8, FALSE)</f>
        <v>9069</v>
      </c>
      <c r="D51" s="7" t="str">
        <f t="shared" si="0"/>
        <v>Large</v>
      </c>
    </row>
    <row r="52" spans="1:4">
      <c r="A52" s="8" t="s">
        <v>300</v>
      </c>
      <c r="B52" s="7" t="str">
        <f>VLOOKUP(A52, Table1[[Organization Id]:[Name]], 2, FALSE)</f>
        <v>Lawson and Sons</v>
      </c>
      <c r="C52" s="7">
        <f>VLOOKUP(A52, Table1[[Organization Id]:[Number of employees]], 8, FALSE)</f>
        <v>3527</v>
      </c>
      <c r="D52" s="7" t="str">
        <f t="shared" si="0"/>
        <v>Medium</v>
      </c>
    </row>
    <row r="53" spans="1:4">
      <c r="A53" s="8" t="s">
        <v>305</v>
      </c>
      <c r="B53" s="7" t="str">
        <f>VLOOKUP(A53, Table1[[Organization Id]:[Name]], 2, FALSE)</f>
        <v>Mcguire, Mcconnell and Olsen</v>
      </c>
      <c r="C53" s="7">
        <f>VLOOKUP(A53, Table1[[Organization Id]:[Number of employees]], 8, FALSE)</f>
        <v>8445</v>
      </c>
      <c r="D53" s="7" t="str">
        <f t="shared" si="0"/>
        <v>Large</v>
      </c>
    </row>
    <row r="54" spans="1:4">
      <c r="A54" s="8" t="s">
        <v>310</v>
      </c>
      <c r="B54" s="7" t="str">
        <f>VLOOKUP(A54, Table1[[Organization Id]:[Name]], 2, FALSE)</f>
        <v>Charles-Phillips</v>
      </c>
      <c r="C54" s="7">
        <f>VLOOKUP(A54, Table1[[Organization Id]:[Number of employees]], 8, FALSE)</f>
        <v>3450</v>
      </c>
      <c r="D54" s="7" t="str">
        <f t="shared" si="0"/>
        <v>Medium</v>
      </c>
    </row>
    <row r="55" spans="1:4">
      <c r="A55" s="8" t="s">
        <v>316</v>
      </c>
      <c r="B55" s="7" t="str">
        <f>VLOOKUP(A55, Table1[[Organization Id]:[Name]], 2, FALSE)</f>
        <v>Odom Ltd</v>
      </c>
      <c r="C55" s="7">
        <f>VLOOKUP(A55, Table1[[Organization Id]:[Number of employees]], 8, FALSE)</f>
        <v>1825</v>
      </c>
      <c r="D55" s="7" t="str">
        <f t="shared" si="0"/>
        <v>Medium</v>
      </c>
    </row>
    <row r="56" spans="1:4">
      <c r="A56" s="8" t="s">
        <v>321</v>
      </c>
      <c r="B56" s="7" t="str">
        <f>VLOOKUP(A56, Table1[[Organization Id]:[Name]], 2, FALSE)</f>
        <v>Richard PLC</v>
      </c>
      <c r="C56" s="7">
        <f>VLOOKUP(A56, Table1[[Organization Id]:[Number of employees]], 8, FALSE)</f>
        <v>4942</v>
      </c>
      <c r="D56" s="7" t="str">
        <f t="shared" si="0"/>
        <v>Medium</v>
      </c>
    </row>
    <row r="57" spans="1:4">
      <c r="A57" s="8" t="s">
        <v>327</v>
      </c>
      <c r="B57" s="7" t="str">
        <f>VLOOKUP(A57, Table1[[Organization Id]:[Name]], 2, FALSE)</f>
        <v>Sampson Ltd</v>
      </c>
      <c r="C57" s="7">
        <f>VLOOKUP(A57, Table1[[Organization Id]:[Number of employees]], 8, FALSE)</f>
        <v>1418</v>
      </c>
      <c r="D57" s="7" t="str">
        <f t="shared" si="0"/>
        <v>Medium</v>
      </c>
    </row>
    <row r="58" spans="1:4">
      <c r="A58" s="8" t="s">
        <v>333</v>
      </c>
      <c r="B58" s="7" t="str">
        <f>VLOOKUP(A58, Table1[[Organization Id]:[Name]], 2, FALSE)</f>
        <v>Cherry, Le and Callahan</v>
      </c>
      <c r="C58" s="7">
        <f>VLOOKUP(A58, Table1[[Organization Id]:[Number of employees]], 8, FALSE)</f>
        <v>7202</v>
      </c>
      <c r="D58" s="7" t="str">
        <f t="shared" si="0"/>
        <v>Large</v>
      </c>
    </row>
    <row r="59" spans="1:4">
      <c r="A59" s="8" t="s">
        <v>339</v>
      </c>
      <c r="B59" s="7" t="str">
        <f>VLOOKUP(A59, Table1[[Organization Id]:[Name]], 2, FALSE)</f>
        <v>Cherry PLC</v>
      </c>
      <c r="C59" s="7">
        <f>VLOOKUP(A59, Table1[[Organization Id]:[Number of employees]], 8, FALSE)</f>
        <v>8245</v>
      </c>
      <c r="D59" s="7" t="str">
        <f t="shared" si="0"/>
        <v>Large</v>
      </c>
    </row>
    <row r="60" spans="1:4">
      <c r="A60" s="8" t="s">
        <v>344</v>
      </c>
      <c r="B60" s="7" t="str">
        <f>VLOOKUP(A60, Table1[[Organization Id]:[Name]], 2, FALSE)</f>
        <v>Melton-Nichols</v>
      </c>
      <c r="C60" s="7">
        <f>VLOOKUP(A60, Table1[[Organization Id]:[Number of employees]], 8, FALSE)</f>
        <v>8741</v>
      </c>
      <c r="D60" s="7" t="str">
        <f t="shared" si="0"/>
        <v>Large</v>
      </c>
    </row>
    <row r="61" spans="1:4">
      <c r="A61" s="8" t="s">
        <v>349</v>
      </c>
      <c r="B61" s="7" t="str">
        <f>VLOOKUP(A61, Table1[[Organization Id]:[Name]], 2, FALSE)</f>
        <v>Potter-Walsh</v>
      </c>
      <c r="C61" s="7">
        <f>VLOOKUP(A61, Table1[[Organization Id]:[Number of employees]], 8, FALSE)</f>
        <v>6923</v>
      </c>
      <c r="D61" s="7" t="str">
        <f t="shared" si="0"/>
        <v>Large</v>
      </c>
    </row>
    <row r="62" spans="1:4">
      <c r="A62" s="8" t="s">
        <v>354</v>
      </c>
      <c r="B62" s="7" t="str">
        <f>VLOOKUP(A62, Table1[[Organization Id]:[Name]], 2, FALSE)</f>
        <v>Freeman-Chen</v>
      </c>
      <c r="C62" s="7">
        <f>VLOOKUP(A62, Table1[[Organization Id]:[Number of employees]], 8, FALSE)</f>
        <v>346</v>
      </c>
      <c r="D62" s="7" t="str">
        <f t="shared" si="0"/>
        <v>Small</v>
      </c>
    </row>
    <row r="63" spans="1:4">
      <c r="A63" s="8" t="s">
        <v>360</v>
      </c>
      <c r="B63" s="7" t="str">
        <f>VLOOKUP(A63, Table1[[Organization Id]:[Name]], 2, FALSE)</f>
        <v>Soto Group</v>
      </c>
      <c r="C63" s="7">
        <f>VLOOKUP(A63, Table1[[Organization Id]:[Number of employees]], 8, FALSE)</f>
        <v>9097</v>
      </c>
      <c r="D63" s="7" t="str">
        <f t="shared" si="0"/>
        <v>Large</v>
      </c>
    </row>
    <row r="64" spans="1:4">
      <c r="A64" s="8" t="s">
        <v>366</v>
      </c>
      <c r="B64" s="7" t="str">
        <f>VLOOKUP(A64, Table1[[Organization Id]:[Name]], 2, FALSE)</f>
        <v>Poole, Cruz and Whitney</v>
      </c>
      <c r="C64" s="7">
        <f>VLOOKUP(A64, Table1[[Organization Id]:[Number of employees]], 8, FALSE)</f>
        <v>2992</v>
      </c>
      <c r="D64" s="7" t="str">
        <f t="shared" si="0"/>
        <v>Medium</v>
      </c>
    </row>
    <row r="65" spans="1:4">
      <c r="A65" s="8" t="s">
        <v>372</v>
      </c>
      <c r="B65" s="7" t="str">
        <f>VLOOKUP(A65, Table1[[Organization Id]:[Name]], 2, FALSE)</f>
        <v>Riley Ltd</v>
      </c>
      <c r="C65" s="7">
        <f>VLOOKUP(A65, Table1[[Organization Id]:[Number of employees]], 8, FALSE)</f>
        <v>9315</v>
      </c>
      <c r="D65" s="7" t="str">
        <f t="shared" si="0"/>
        <v>Large</v>
      </c>
    </row>
    <row r="66" spans="1:4">
      <c r="A66" s="8" t="s">
        <v>378</v>
      </c>
      <c r="B66" s="7" t="str">
        <f>VLOOKUP(A66, Table1[[Organization Id]:[Name]], 2, FALSE)</f>
        <v>Erickson, Andrews and Bailey</v>
      </c>
      <c r="C66" s="7">
        <f>VLOOKUP(A66, Table1[[Organization Id]:[Number of employees]], 8, FALSE)</f>
        <v>7829</v>
      </c>
      <c r="D66" s="7" t="str">
        <f t="shared" si="0"/>
        <v>Large</v>
      </c>
    </row>
    <row r="67" spans="1:4">
      <c r="A67" s="8" t="s">
        <v>384</v>
      </c>
      <c r="B67" s="7" t="str">
        <f>VLOOKUP(A67, Table1[[Organization Id]:[Name]], 2, FALSE)</f>
        <v>Wilkinson, Charles and Arroyo</v>
      </c>
      <c r="C67" s="7">
        <f>VLOOKUP(A67, Table1[[Organization Id]:[Number of employees]], 8, FALSE)</f>
        <v>602</v>
      </c>
      <c r="D67" s="7" t="str">
        <f t="shared" ref="D67:D101" si="1">IF(C67&gt;5000,"Large", IF(C67&lt;1000,"Small","Medium"))</f>
        <v>Small</v>
      </c>
    </row>
    <row r="68" spans="1:4">
      <c r="A68" s="8" t="s">
        <v>390</v>
      </c>
      <c r="B68" s="7" t="str">
        <f>VLOOKUP(A68, Table1[[Organization Id]:[Name]], 2, FALSE)</f>
        <v>Floyd Ltd</v>
      </c>
      <c r="C68" s="7">
        <f>VLOOKUP(A68, Table1[[Organization Id]:[Number of employees]], 8, FALSE)</f>
        <v>2911</v>
      </c>
      <c r="D68" s="7" t="str">
        <f t="shared" si="1"/>
        <v>Medium</v>
      </c>
    </row>
    <row r="69" spans="1:4">
      <c r="A69" s="8" t="s">
        <v>396</v>
      </c>
      <c r="B69" s="7" t="str">
        <f>VLOOKUP(A69, Table1[[Organization Id]:[Name]], 2, FALSE)</f>
        <v>Newman-Galloway</v>
      </c>
      <c r="C69" s="7">
        <f>VLOOKUP(A69, Table1[[Organization Id]:[Number of employees]], 8, FALSE)</f>
        <v>3934</v>
      </c>
      <c r="D69" s="7" t="str">
        <f t="shared" si="1"/>
        <v>Medium</v>
      </c>
    </row>
    <row r="70" spans="1:4">
      <c r="A70" s="8" t="s">
        <v>401</v>
      </c>
      <c r="B70" s="7" t="str">
        <f>VLOOKUP(A70, Table1[[Organization Id]:[Name]], 2, FALSE)</f>
        <v>Frazier-Butler</v>
      </c>
      <c r="C70" s="7">
        <f>VLOOKUP(A70, Table1[[Organization Id]:[Number of employees]], 8, FALSE)</f>
        <v>5130</v>
      </c>
      <c r="D70" s="7" t="str">
        <f t="shared" si="1"/>
        <v>Large</v>
      </c>
    </row>
    <row r="71" spans="1:4">
      <c r="A71" s="8" t="s">
        <v>405</v>
      </c>
      <c r="B71" s="7" t="str">
        <f>VLOOKUP(A71, Table1[[Organization Id]:[Name]], 2, FALSE)</f>
        <v>Newton Inc</v>
      </c>
      <c r="C71" s="7">
        <f>VLOOKUP(A71, Table1[[Organization Id]:[Number of employees]], 8, FALSE)</f>
        <v>563</v>
      </c>
      <c r="D71" s="7" t="str">
        <f t="shared" si="1"/>
        <v>Small</v>
      </c>
    </row>
    <row r="72" spans="1:4">
      <c r="A72" s="8" t="s">
        <v>411</v>
      </c>
      <c r="B72" s="7" t="str">
        <f>VLOOKUP(A72, Table1[[Organization Id]:[Name]], 2, FALSE)</f>
        <v>Duffy-Levy</v>
      </c>
      <c r="C72" s="7">
        <f>VLOOKUP(A72, Table1[[Organization Id]:[Number of employees]], 8, FALSE)</f>
        <v>6146</v>
      </c>
      <c r="D72" s="7" t="str">
        <f t="shared" si="1"/>
        <v>Large</v>
      </c>
    </row>
    <row r="73" spans="1:4">
      <c r="A73" s="8" t="s">
        <v>417</v>
      </c>
      <c r="B73" s="7" t="str">
        <f>VLOOKUP(A73, Table1[[Organization Id]:[Name]], 2, FALSE)</f>
        <v>Wagner LLC</v>
      </c>
      <c r="C73" s="7">
        <f>VLOOKUP(A73, Table1[[Organization Id]:[Number of employees]], 8, FALSE)</f>
        <v>6874</v>
      </c>
      <c r="D73" s="7" t="str">
        <f t="shared" si="1"/>
        <v>Large</v>
      </c>
    </row>
    <row r="74" spans="1:4">
      <c r="A74" s="8" t="s">
        <v>423</v>
      </c>
      <c r="B74" s="7" t="str">
        <f>VLOOKUP(A74, Table1[[Organization Id]:[Name]], 2, FALSE)</f>
        <v>Mccall-Holmes</v>
      </c>
      <c r="C74" s="7">
        <f>VLOOKUP(A74, Table1[[Organization Id]:[Number of employees]], 8, FALSE)</f>
        <v>696</v>
      </c>
      <c r="D74" s="7" t="str">
        <f t="shared" si="1"/>
        <v>Small</v>
      </c>
    </row>
    <row r="75" spans="1:4">
      <c r="A75" s="8" t="s">
        <v>427</v>
      </c>
      <c r="B75" s="7" t="str">
        <f>VLOOKUP(A75, Table1[[Organization Id]:[Name]], 2, FALSE)</f>
        <v>Massey LLC</v>
      </c>
      <c r="C75" s="7">
        <f>VLOOKUP(A75, Table1[[Organization Id]:[Number of employees]], 8, FALSE)</f>
        <v>5004</v>
      </c>
      <c r="D75" s="7" t="str">
        <f t="shared" si="1"/>
        <v>Large</v>
      </c>
    </row>
    <row r="76" spans="1:4">
      <c r="A76" s="8" t="s">
        <v>433</v>
      </c>
      <c r="B76" s="7" t="str">
        <f>VLOOKUP(A76, Table1[[Organization Id]:[Name]], 2, FALSE)</f>
        <v>Hicks LLC</v>
      </c>
      <c r="C76" s="7">
        <f>VLOOKUP(A76, Table1[[Organization Id]:[Number of employees]], 8, FALSE)</f>
        <v>8480</v>
      </c>
      <c r="D76" s="7" t="str">
        <f t="shared" si="1"/>
        <v>Large</v>
      </c>
    </row>
    <row r="77" spans="1:4">
      <c r="A77" s="8" t="s">
        <v>438</v>
      </c>
      <c r="B77" s="7" t="str">
        <f>VLOOKUP(A77, Table1[[Organization Id]:[Name]], 2, FALSE)</f>
        <v>Cole, Russell and Avery</v>
      </c>
      <c r="C77" s="7">
        <f>VLOOKUP(A77, Table1[[Organization Id]:[Number of employees]], 8, FALSE)</f>
        <v>7012</v>
      </c>
      <c r="D77" s="7" t="str">
        <f t="shared" si="1"/>
        <v>Large</v>
      </c>
    </row>
    <row r="78" spans="1:4">
      <c r="A78" s="8" t="s">
        <v>444</v>
      </c>
      <c r="B78" s="7" t="str">
        <f>VLOOKUP(A78, Table1[[Organization Id]:[Name]], 2, FALSE)</f>
        <v>Cummings-Rojas</v>
      </c>
      <c r="C78" s="7">
        <f>VLOOKUP(A78, Table1[[Organization Id]:[Number of employees]], 8, FALSE)</f>
        <v>7529</v>
      </c>
      <c r="D78" s="7" t="str">
        <f t="shared" si="1"/>
        <v>Large</v>
      </c>
    </row>
    <row r="79" spans="1:4">
      <c r="A79" s="8" t="s">
        <v>450</v>
      </c>
      <c r="B79" s="7" t="str">
        <f>VLOOKUP(A79, Table1[[Organization Id]:[Name]], 2, FALSE)</f>
        <v>Beasley, Greene and Mahoney</v>
      </c>
      <c r="C79" s="7">
        <f>VLOOKUP(A79, Table1[[Organization Id]:[Number of employees]], 8, FALSE)</f>
        <v>869</v>
      </c>
      <c r="D79" s="7" t="str">
        <f t="shared" si="1"/>
        <v>Small</v>
      </c>
    </row>
    <row r="80" spans="1:4">
      <c r="A80" s="8" t="s">
        <v>456</v>
      </c>
      <c r="B80" s="7" t="str">
        <f>VLOOKUP(A80, Table1[[Organization Id]:[Name]], 2, FALSE)</f>
        <v>Beasley, Sims and Allison</v>
      </c>
      <c r="C80" s="7">
        <f>VLOOKUP(A80, Table1[[Organization Id]:[Number of employees]], 8, FALSE)</f>
        <v>6182</v>
      </c>
      <c r="D80" s="7" t="str">
        <f t="shared" si="1"/>
        <v>Large</v>
      </c>
    </row>
    <row r="81" spans="1:4">
      <c r="A81" s="8" t="s">
        <v>461</v>
      </c>
      <c r="B81" s="7" t="str">
        <f>VLOOKUP(A81, Table1[[Organization Id]:[Name]], 2, FALSE)</f>
        <v>Crawford-Rivera</v>
      </c>
      <c r="C81" s="7">
        <f>VLOOKUP(A81, Table1[[Organization Id]:[Number of employees]], 8, FALSE)</f>
        <v>7805</v>
      </c>
      <c r="D81" s="7" t="str">
        <f t="shared" si="1"/>
        <v>Large</v>
      </c>
    </row>
    <row r="82" spans="1:4">
      <c r="A82" s="8" t="s">
        <v>466</v>
      </c>
      <c r="B82" s="7" t="str">
        <f>VLOOKUP(A82, Table1[[Organization Id]:[Name]], 2, FALSE)</f>
        <v>Montes-Hensley</v>
      </c>
      <c r="C82" s="7">
        <f>VLOOKUP(A82, Table1[[Organization Id]:[Number of employees]], 8, FALSE)</f>
        <v>8433</v>
      </c>
      <c r="D82" s="7" t="str">
        <f t="shared" si="1"/>
        <v>Large</v>
      </c>
    </row>
    <row r="83" spans="1:4">
      <c r="A83" s="8" t="s">
        <v>471</v>
      </c>
      <c r="B83" s="7" t="str">
        <f>VLOOKUP(A83, Table1[[Organization Id]:[Name]], 2, FALSE)</f>
        <v>Velazquez-Odom</v>
      </c>
      <c r="C83" s="7">
        <f>VLOOKUP(A83, Table1[[Organization Id]:[Number of employees]], 8, FALSE)</f>
        <v>4044</v>
      </c>
      <c r="D83" s="7" t="str">
        <f t="shared" si="1"/>
        <v>Medium</v>
      </c>
    </row>
    <row r="84" spans="1:4">
      <c r="A84" s="8" t="s">
        <v>477</v>
      </c>
      <c r="B84" s="7" t="str">
        <f>VLOOKUP(A84, Table1[[Organization Id]:[Name]], 2, FALSE)</f>
        <v>Eaton-Morales</v>
      </c>
      <c r="C84" s="7">
        <f>VLOOKUP(A84, Table1[[Organization Id]:[Number of employees]], 8, FALSE)</f>
        <v>7013</v>
      </c>
      <c r="D84" s="7" t="str">
        <f t="shared" si="1"/>
        <v>Large</v>
      </c>
    </row>
    <row r="85" spans="1:4">
      <c r="A85" s="8" t="s">
        <v>482</v>
      </c>
      <c r="B85" s="7" t="str">
        <f>VLOOKUP(A85, Table1[[Organization Id]:[Name]], 2, FALSE)</f>
        <v>Roberson, Pennington and Palmer</v>
      </c>
      <c r="C85" s="7">
        <f>VLOOKUP(A85, Table1[[Organization Id]:[Number of employees]], 8, FALSE)</f>
        <v>5571</v>
      </c>
      <c r="D85" s="7" t="str">
        <f t="shared" si="1"/>
        <v>Large</v>
      </c>
    </row>
    <row r="86" spans="1:4">
      <c r="A86" s="8" t="s">
        <v>488</v>
      </c>
      <c r="B86" s="7" t="str">
        <f>VLOOKUP(A86, Table1[[Organization Id]:[Name]], 2, FALSE)</f>
        <v>George, Russo and Guerra</v>
      </c>
      <c r="C86" s="7">
        <f>VLOOKUP(A86, Table1[[Organization Id]:[Number of employees]], 8, FALSE)</f>
        <v>2880</v>
      </c>
      <c r="D86" s="7" t="str">
        <f t="shared" si="1"/>
        <v>Medium</v>
      </c>
    </row>
    <row r="87" spans="1:4">
      <c r="A87" s="8" t="s">
        <v>492</v>
      </c>
      <c r="B87" s="7" t="str">
        <f>VLOOKUP(A87, Table1[[Organization Id]:[Name]], 2, FALSE)</f>
        <v>Davila Inc</v>
      </c>
      <c r="C87" s="7">
        <f>VLOOKUP(A87, Table1[[Organization Id]:[Number of employees]], 8, FALSE)</f>
        <v>2215</v>
      </c>
      <c r="D87" s="7" t="str">
        <f t="shared" si="1"/>
        <v>Medium</v>
      </c>
    </row>
    <row r="88" spans="1:4">
      <c r="A88" s="8" t="s">
        <v>497</v>
      </c>
      <c r="B88" s="7" t="str">
        <f>VLOOKUP(A88, Table1[[Organization Id]:[Name]], 2, FALSE)</f>
        <v>Mays-Preston</v>
      </c>
      <c r="C88" s="7">
        <f>VLOOKUP(A88, Table1[[Organization Id]:[Number of employees]], 8, FALSE)</f>
        <v>5786</v>
      </c>
      <c r="D88" s="7" t="str">
        <f t="shared" si="1"/>
        <v>Large</v>
      </c>
    </row>
    <row r="89" spans="1:4">
      <c r="A89" s="8" t="s">
        <v>502</v>
      </c>
      <c r="B89" s="7" t="str">
        <f>VLOOKUP(A89, Table1[[Organization Id]:[Name]], 2, FALSE)</f>
        <v>Pineda-Morton</v>
      </c>
      <c r="C89" s="7">
        <f>VLOOKUP(A89, Table1[[Organization Id]:[Number of employees]], 8, FALSE)</f>
        <v>6168</v>
      </c>
      <c r="D89" s="7" t="str">
        <f t="shared" si="1"/>
        <v>Large</v>
      </c>
    </row>
    <row r="90" spans="1:4">
      <c r="A90" s="8" t="s">
        <v>506</v>
      </c>
      <c r="B90" s="7" t="str">
        <f>VLOOKUP(A90, Table1[[Organization Id]:[Name]], 2, FALSE)</f>
        <v>Huang and Sons</v>
      </c>
      <c r="C90" s="7">
        <f>VLOOKUP(A90, Table1[[Organization Id]:[Number of employees]], 8, FALSE)</f>
        <v>7484</v>
      </c>
      <c r="D90" s="7" t="str">
        <f t="shared" si="1"/>
        <v>Large</v>
      </c>
    </row>
    <row r="91" spans="1:4">
      <c r="A91" s="8" t="s">
        <v>511</v>
      </c>
      <c r="B91" s="7" t="str">
        <f>VLOOKUP(A91, Table1[[Organization Id]:[Name]], 2, FALSE)</f>
        <v>Gilbert-Simon</v>
      </c>
      <c r="C91" s="7">
        <f>VLOOKUP(A91, Table1[[Organization Id]:[Number of employees]], 8, FALSE)</f>
        <v>1927</v>
      </c>
      <c r="D91" s="7" t="str">
        <f t="shared" si="1"/>
        <v>Medium</v>
      </c>
    </row>
    <row r="92" spans="1:4">
      <c r="A92" s="8" t="s">
        <v>517</v>
      </c>
      <c r="B92" s="7" t="str">
        <f>VLOOKUP(A92, Table1[[Organization Id]:[Name]], 2, FALSE)</f>
        <v>Sampson-Griffith</v>
      </c>
      <c r="C92" s="7">
        <f>VLOOKUP(A92, Table1[[Organization Id]:[Number of employees]], 8, FALSE)</f>
        <v>3881</v>
      </c>
      <c r="D92" s="7" t="str">
        <f t="shared" si="1"/>
        <v>Medium</v>
      </c>
    </row>
    <row r="93" spans="1:4">
      <c r="A93" s="10" t="s">
        <v>521</v>
      </c>
      <c r="B93" s="7" t="str">
        <f>VLOOKUP(A93, Table1[[Organization Id]:[Name]], 2, FALSE)</f>
        <v>Miles-Dominguez</v>
      </c>
      <c r="C93" s="7">
        <f>VLOOKUP(A93, Table1[[Organization Id]:[Number of employees]], 8, FALSE)</f>
        <v>897</v>
      </c>
      <c r="D93" s="7" t="str">
        <f t="shared" si="1"/>
        <v>Small</v>
      </c>
    </row>
    <row r="94" spans="1:4">
      <c r="A94" s="8" t="s">
        <v>526</v>
      </c>
      <c r="B94" s="7" t="str">
        <f>VLOOKUP(A94, Table1[[Organization Id]:[Name]], 2, FALSE)</f>
        <v>Rowe and Sons</v>
      </c>
      <c r="C94" s="7">
        <f>VLOOKUP(A94, Table1[[Organization Id]:[Number of employees]], 8, FALSE)</f>
        <v>8172</v>
      </c>
      <c r="D94" s="7" t="str">
        <f t="shared" si="1"/>
        <v>Large</v>
      </c>
    </row>
    <row r="95" spans="1:4">
      <c r="A95" s="8" t="s">
        <v>531</v>
      </c>
      <c r="B95" s="7" t="str">
        <f>VLOOKUP(A95, Table1[[Organization Id]:[Name]], 2, FALSE)</f>
        <v>Valenzuela, Holmes and Rowland</v>
      </c>
      <c r="C95" s="7">
        <f>VLOOKUP(A95, Table1[[Organization Id]:[Number of employees]], 8, FALSE)</f>
        <v>1483</v>
      </c>
      <c r="D95" s="7" t="str">
        <f t="shared" si="1"/>
        <v>Medium</v>
      </c>
    </row>
    <row r="96" spans="1:4">
      <c r="A96" s="8" t="s">
        <v>535</v>
      </c>
      <c r="B96" s="7" t="str">
        <f>VLOOKUP(A96, Table1[[Organization Id]:[Name]], 2, FALSE)</f>
        <v>Best, Wade and Shepard</v>
      </c>
      <c r="C96" s="7">
        <f>VLOOKUP(A96, Table1[[Organization Id]:[Number of employees]], 8, FALSE)</f>
        <v>4873</v>
      </c>
      <c r="D96" s="7" t="str">
        <f t="shared" si="1"/>
        <v>Medium</v>
      </c>
    </row>
    <row r="97" spans="1:4">
      <c r="A97" s="8" t="s">
        <v>540</v>
      </c>
      <c r="B97" s="7" t="str">
        <f>VLOOKUP(A97, Table1[[Organization Id]:[Name]], 2, FALSE)</f>
        <v>Holmes Group</v>
      </c>
      <c r="C97" s="7">
        <f>VLOOKUP(A97, Table1[[Organization Id]:[Number of employees]], 8, FALSE)</f>
        <v>2988</v>
      </c>
      <c r="D97" s="7" t="str">
        <f t="shared" si="1"/>
        <v>Medium</v>
      </c>
    </row>
    <row r="98" spans="1:4">
      <c r="A98" s="8" t="s">
        <v>546</v>
      </c>
      <c r="B98" s="7" t="str">
        <f>VLOOKUP(A98, Table1[[Organization Id]:[Name]], 2, FALSE)</f>
        <v>Good Ltd</v>
      </c>
      <c r="C98" s="7">
        <f>VLOOKUP(A98, Table1[[Organization Id]:[Number of employees]], 8, FALSE)</f>
        <v>4292</v>
      </c>
      <c r="D98" s="7" t="str">
        <f t="shared" si="1"/>
        <v>Medium</v>
      </c>
    </row>
    <row r="99" spans="1:4">
      <c r="A99" s="8" t="s">
        <v>552</v>
      </c>
      <c r="B99" s="7" t="str">
        <f>VLOOKUP(A99, Table1[[Organization Id]:[Name]], 2, FALSE)</f>
        <v>Clements-Espinoza</v>
      </c>
      <c r="C99" s="7">
        <f>VLOOKUP(A99, Table1[[Organization Id]:[Number of employees]], 8, FALSE)</f>
        <v>236</v>
      </c>
      <c r="D99" s="7" t="str">
        <f t="shared" si="1"/>
        <v>Small</v>
      </c>
    </row>
    <row r="100" spans="1:4">
      <c r="A100" s="8" t="s">
        <v>556</v>
      </c>
      <c r="B100" s="7" t="str">
        <f>VLOOKUP(A100, Table1[[Organization Id]:[Name]], 2, FALSE)</f>
        <v>Mendez Inc</v>
      </c>
      <c r="C100" s="7">
        <f>VLOOKUP(A100, Table1[[Organization Id]:[Number of employees]], 8, FALSE)</f>
        <v>339</v>
      </c>
      <c r="D100" s="7" t="str">
        <f t="shared" si="1"/>
        <v>Small</v>
      </c>
    </row>
    <row r="101" spans="1:4">
      <c r="A101" s="11" t="s">
        <v>561</v>
      </c>
      <c r="B101" s="7" t="str">
        <f>VLOOKUP(A101, Table1[[Organization Id]:[Name]], 2, FALSE)</f>
        <v>Watkins-Kaiser</v>
      </c>
      <c r="C101" s="7">
        <f>VLOOKUP(A101, Table1[[Organization Id]:[Number of employees]], 8, FALSE)</f>
        <v>2785</v>
      </c>
      <c r="D101" s="7" t="str">
        <f t="shared" si="1"/>
        <v>Medium</v>
      </c>
    </row>
  </sheetData>
  <conditionalFormatting sqref="D1:D1048576">
    <cfRule type="cellIs" dxfId="7" priority="1" operator="equal">
      <formula>"Large"</formula>
    </cfRule>
    <cfRule type="cellIs" dxfId="6" priority="2" operator="equal">
      <formula>"Medium"</formula>
    </cfRule>
    <cfRule type="cellIs" dxfId="5" priority="3" operator="equal">
      <formula>"Large"</formula>
    </cfRule>
  </conditionalFormatting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5:B90"/>
  <sheetViews>
    <sheetView workbookViewId="0"/>
  </sheetViews>
  <sheetFormatPr defaultRowHeight="15"/>
  <cols>
    <col min="1" max="1" width="32.28515625" bestFit="1" customWidth="1"/>
    <col min="2" max="2" width="22.85546875" customWidth="1"/>
  </cols>
  <sheetData>
    <row r="5" spans="1:2">
      <c r="A5" s="2" t="s">
        <v>565</v>
      </c>
      <c r="B5" t="s">
        <v>570</v>
      </c>
    </row>
    <row r="6" spans="1:2">
      <c r="A6" s="3" t="s">
        <v>549</v>
      </c>
      <c r="B6" s="4">
        <v>1</v>
      </c>
    </row>
    <row r="7" spans="1:2">
      <c r="A7" s="3" t="s">
        <v>181</v>
      </c>
      <c r="B7" s="4">
        <v>1</v>
      </c>
    </row>
    <row r="8" spans="1:2">
      <c r="A8" s="3" t="s">
        <v>42</v>
      </c>
      <c r="B8" s="4">
        <v>1</v>
      </c>
    </row>
    <row r="9" spans="1:2">
      <c r="A9" s="3" t="s">
        <v>235</v>
      </c>
      <c r="B9" s="4">
        <v>1</v>
      </c>
    </row>
    <row r="10" spans="1:2">
      <c r="A10" s="3" t="s">
        <v>146</v>
      </c>
      <c r="B10" s="4">
        <v>1</v>
      </c>
    </row>
    <row r="11" spans="1:2">
      <c r="A11" s="3" t="s">
        <v>269</v>
      </c>
      <c r="B11" s="4">
        <v>3</v>
      </c>
    </row>
    <row r="12" spans="1:2">
      <c r="A12" s="3" t="s">
        <v>217</v>
      </c>
      <c r="B12" s="4">
        <v>1</v>
      </c>
    </row>
    <row r="13" spans="1:2">
      <c r="A13" s="3" t="s">
        <v>117</v>
      </c>
      <c r="B13" s="4">
        <v>1</v>
      </c>
    </row>
    <row r="14" spans="1:2">
      <c r="A14" s="3" t="s">
        <v>71</v>
      </c>
      <c r="B14" s="4">
        <v>1</v>
      </c>
    </row>
    <row r="15" spans="1:2">
      <c r="A15" s="3" t="s">
        <v>375</v>
      </c>
      <c r="B15" s="4">
        <v>1</v>
      </c>
    </row>
    <row r="16" spans="1:2">
      <c r="A16" s="3" t="s">
        <v>514</v>
      </c>
      <c r="B16" s="4">
        <v>1</v>
      </c>
    </row>
    <row r="17" spans="1:2">
      <c r="A17" s="3" t="s">
        <v>485</v>
      </c>
      <c r="B17" s="4">
        <v>1</v>
      </c>
    </row>
    <row r="18" spans="1:2">
      <c r="A18" s="3" t="s">
        <v>291</v>
      </c>
      <c r="B18" s="4">
        <v>1</v>
      </c>
    </row>
    <row r="19" spans="1:2">
      <c r="A19" s="3" t="s">
        <v>253</v>
      </c>
      <c r="B19" s="4">
        <v>1</v>
      </c>
    </row>
    <row r="20" spans="1:2">
      <c r="A20" s="3" t="s">
        <v>330</v>
      </c>
      <c r="B20" s="4">
        <v>1</v>
      </c>
    </row>
    <row r="21" spans="1:2">
      <c r="A21" s="3" t="s">
        <v>187</v>
      </c>
      <c r="B21" s="4">
        <v>1</v>
      </c>
    </row>
    <row r="22" spans="1:2">
      <c r="A22" s="3" t="s">
        <v>24</v>
      </c>
      <c r="B22" s="4">
        <v>1</v>
      </c>
    </row>
    <row r="23" spans="1:2">
      <c r="A23" s="3" t="s">
        <v>169</v>
      </c>
      <c r="B23" s="4">
        <v>1</v>
      </c>
    </row>
    <row r="24" spans="1:2">
      <c r="A24" s="3" t="s">
        <v>495</v>
      </c>
      <c r="B24" s="4">
        <v>1</v>
      </c>
    </row>
    <row r="25" spans="1:2">
      <c r="A25" s="3" t="s">
        <v>313</v>
      </c>
      <c r="B25" s="4">
        <v>2</v>
      </c>
    </row>
    <row r="26" spans="1:2">
      <c r="A26" s="3" t="s">
        <v>464</v>
      </c>
      <c r="B26" s="4">
        <v>1</v>
      </c>
    </row>
    <row r="27" spans="1:2">
      <c r="A27" s="3" t="s">
        <v>163</v>
      </c>
      <c r="B27" s="4">
        <v>1</v>
      </c>
    </row>
    <row r="28" spans="1:2">
      <c r="A28" s="3" t="s">
        <v>76</v>
      </c>
      <c r="B28" s="4">
        <v>1</v>
      </c>
    </row>
    <row r="29" spans="1:2">
      <c r="A29" s="3" t="s">
        <v>474</v>
      </c>
      <c r="B29" s="4">
        <v>1</v>
      </c>
    </row>
    <row r="30" spans="1:2">
      <c r="A30" s="3" t="s">
        <v>529</v>
      </c>
      <c r="B30" s="4">
        <v>1</v>
      </c>
    </row>
    <row r="31" spans="1:2">
      <c r="A31" s="3" t="s">
        <v>381</v>
      </c>
      <c r="B31" s="4">
        <v>2</v>
      </c>
    </row>
    <row r="32" spans="1:2">
      <c r="A32" s="3" t="s">
        <v>543</v>
      </c>
      <c r="B32" s="4">
        <v>1</v>
      </c>
    </row>
    <row r="33" spans="1:2">
      <c r="A33" s="3" t="s">
        <v>393</v>
      </c>
      <c r="B33" s="4">
        <v>2</v>
      </c>
    </row>
    <row r="34" spans="1:2">
      <c r="A34" s="3" t="s">
        <v>18</v>
      </c>
      <c r="B34" s="4">
        <v>1</v>
      </c>
    </row>
    <row r="35" spans="1:2">
      <c r="A35" s="3" t="s">
        <v>303</v>
      </c>
      <c r="B35" s="4">
        <v>1</v>
      </c>
    </row>
    <row r="36" spans="1:2">
      <c r="A36" s="3" t="s">
        <v>286</v>
      </c>
      <c r="B36" s="4">
        <v>1</v>
      </c>
    </row>
    <row r="37" spans="1:2">
      <c r="A37" s="3" t="s">
        <v>524</v>
      </c>
      <c r="B37" s="4">
        <v>1</v>
      </c>
    </row>
    <row r="38" spans="1:2">
      <c r="A38" s="3" t="s">
        <v>247</v>
      </c>
      <c r="B38" s="4">
        <v>1</v>
      </c>
    </row>
    <row r="39" spans="1:2">
      <c r="A39" s="3" t="s">
        <v>134</v>
      </c>
      <c r="B39" s="4">
        <v>1</v>
      </c>
    </row>
    <row r="40" spans="1:2">
      <c r="A40" s="3" t="s">
        <v>229</v>
      </c>
      <c r="B40" s="4">
        <v>1</v>
      </c>
    </row>
    <row r="41" spans="1:2">
      <c r="A41" s="3" t="s">
        <v>414</v>
      </c>
      <c r="B41" s="4">
        <v>1</v>
      </c>
    </row>
    <row r="42" spans="1:2">
      <c r="A42" s="3" t="s">
        <v>54</v>
      </c>
      <c r="B42" s="4">
        <v>1</v>
      </c>
    </row>
    <row r="43" spans="1:2">
      <c r="A43" s="3" t="s">
        <v>100</v>
      </c>
      <c r="B43" s="4">
        <v>1</v>
      </c>
    </row>
    <row r="44" spans="1:2">
      <c r="A44" s="3" t="s">
        <v>111</v>
      </c>
      <c r="B44" s="4">
        <v>1</v>
      </c>
    </row>
    <row r="45" spans="1:2">
      <c r="A45" s="3" t="s">
        <v>241</v>
      </c>
      <c r="B45" s="4">
        <v>1</v>
      </c>
    </row>
    <row r="46" spans="1:2">
      <c r="A46" s="3" t="s">
        <v>223</v>
      </c>
      <c r="B46" s="4">
        <v>1</v>
      </c>
    </row>
    <row r="47" spans="1:2">
      <c r="A47" s="3" t="s">
        <v>123</v>
      </c>
      <c r="B47" s="4">
        <v>2</v>
      </c>
    </row>
    <row r="48" spans="1:2">
      <c r="A48" s="3" t="s">
        <v>60</v>
      </c>
      <c r="B48" s="4">
        <v>1</v>
      </c>
    </row>
    <row r="49" spans="1:2">
      <c r="A49" s="3" t="s">
        <v>211</v>
      </c>
      <c r="B49" s="4">
        <v>2</v>
      </c>
    </row>
    <row r="50" spans="1:2">
      <c r="A50" s="3" t="s">
        <v>459</v>
      </c>
      <c r="B50" s="4">
        <v>1</v>
      </c>
    </row>
    <row r="51" spans="1:2">
      <c r="A51" s="3" t="s">
        <v>82</v>
      </c>
      <c r="B51" s="4">
        <v>1</v>
      </c>
    </row>
    <row r="52" spans="1:2">
      <c r="A52" s="3" t="s">
        <v>469</v>
      </c>
      <c r="B52" s="4">
        <v>1</v>
      </c>
    </row>
    <row r="53" spans="1:2">
      <c r="A53" s="3" t="s">
        <v>128</v>
      </c>
      <c r="B53" s="4">
        <v>2</v>
      </c>
    </row>
    <row r="54" spans="1:2">
      <c r="A54" s="3" t="s">
        <v>500</v>
      </c>
      <c r="B54" s="4">
        <v>1</v>
      </c>
    </row>
    <row r="55" spans="1:2">
      <c r="A55" s="3" t="s">
        <v>342</v>
      </c>
      <c r="B55" s="4">
        <v>1</v>
      </c>
    </row>
    <row r="56" spans="1:2">
      <c r="A56" s="3" t="s">
        <v>36</v>
      </c>
      <c r="B56" s="4">
        <v>1</v>
      </c>
    </row>
    <row r="57" spans="1:2">
      <c r="A57" s="3" t="s">
        <v>324</v>
      </c>
      <c r="B57" s="4">
        <v>1</v>
      </c>
    </row>
    <row r="58" spans="1:2">
      <c r="A58" s="3" t="s">
        <v>480</v>
      </c>
      <c r="B58" s="4">
        <v>1</v>
      </c>
    </row>
    <row r="59" spans="1:2">
      <c r="A59" s="3" t="s">
        <v>140</v>
      </c>
      <c r="B59" s="4">
        <v>1</v>
      </c>
    </row>
    <row r="60" spans="1:2">
      <c r="A60" s="3" t="s">
        <v>441</v>
      </c>
      <c r="B60" s="4">
        <v>1</v>
      </c>
    </row>
    <row r="61" spans="1:2">
      <c r="A61" s="3" t="s">
        <v>199</v>
      </c>
      <c r="B61" s="4">
        <v>1</v>
      </c>
    </row>
    <row r="62" spans="1:2">
      <c r="A62" s="3" t="s">
        <v>408</v>
      </c>
      <c r="B62" s="4">
        <v>1</v>
      </c>
    </row>
    <row r="63" spans="1:2">
      <c r="A63" s="3" t="s">
        <v>336</v>
      </c>
      <c r="B63" s="4">
        <v>1</v>
      </c>
    </row>
    <row r="64" spans="1:2">
      <c r="A64" s="3" t="s">
        <v>280</v>
      </c>
      <c r="B64" s="4">
        <v>2</v>
      </c>
    </row>
    <row r="65" spans="1:2">
      <c r="A65" s="3" t="s">
        <v>48</v>
      </c>
      <c r="B65" s="4">
        <v>2</v>
      </c>
    </row>
    <row r="66" spans="1:2">
      <c r="A66" s="3" t="s">
        <v>347</v>
      </c>
      <c r="B66" s="4">
        <v>1</v>
      </c>
    </row>
    <row r="67" spans="1:2">
      <c r="A67" s="3" t="s">
        <v>12</v>
      </c>
      <c r="B67" s="4">
        <v>1</v>
      </c>
    </row>
    <row r="68" spans="1:2">
      <c r="A68" s="3" t="s">
        <v>175</v>
      </c>
      <c r="B68" s="4">
        <v>1</v>
      </c>
    </row>
    <row r="69" spans="1:2">
      <c r="A69" s="3" t="s">
        <v>369</v>
      </c>
      <c r="B69" s="4">
        <v>1</v>
      </c>
    </row>
    <row r="70" spans="1:2">
      <c r="A70" s="3" t="s">
        <v>158</v>
      </c>
      <c r="B70" s="4">
        <v>1</v>
      </c>
    </row>
    <row r="71" spans="1:2">
      <c r="A71" s="3" t="s">
        <v>152</v>
      </c>
      <c r="B71" s="4">
        <v>1</v>
      </c>
    </row>
    <row r="72" spans="1:2">
      <c r="A72" s="3" t="s">
        <v>430</v>
      </c>
      <c r="B72" s="4">
        <v>1</v>
      </c>
    </row>
    <row r="73" spans="1:2">
      <c r="A73" s="3" t="s">
        <v>447</v>
      </c>
      <c r="B73" s="4">
        <v>1</v>
      </c>
    </row>
    <row r="74" spans="1:2">
      <c r="A74" s="3" t="s">
        <v>94</v>
      </c>
      <c r="B74" s="4">
        <v>3</v>
      </c>
    </row>
    <row r="75" spans="1:2">
      <c r="A75" s="3" t="s">
        <v>205</v>
      </c>
      <c r="B75" s="4">
        <v>2</v>
      </c>
    </row>
    <row r="76" spans="1:2">
      <c r="A76" s="3" t="s">
        <v>357</v>
      </c>
      <c r="B76" s="4">
        <v>1</v>
      </c>
    </row>
    <row r="77" spans="1:2">
      <c r="A77" s="3" t="s">
        <v>453</v>
      </c>
      <c r="B77" s="4">
        <v>2</v>
      </c>
    </row>
    <row r="78" spans="1:2">
      <c r="A78" s="3" t="s">
        <v>297</v>
      </c>
      <c r="B78" s="4">
        <v>1</v>
      </c>
    </row>
    <row r="79" spans="1:2">
      <c r="A79" s="3" t="s">
        <v>258</v>
      </c>
      <c r="B79" s="4">
        <v>1</v>
      </c>
    </row>
    <row r="80" spans="1:2">
      <c r="A80" s="3" t="s">
        <v>352</v>
      </c>
      <c r="B80" s="4">
        <v>1</v>
      </c>
    </row>
    <row r="81" spans="1:2">
      <c r="A81" s="3" t="s">
        <v>30</v>
      </c>
      <c r="B81" s="4">
        <v>1</v>
      </c>
    </row>
    <row r="82" spans="1:2">
      <c r="A82" s="3" t="s">
        <v>106</v>
      </c>
      <c r="B82" s="4">
        <v>1</v>
      </c>
    </row>
    <row r="83" spans="1:2">
      <c r="A83" s="3" t="s">
        <v>88</v>
      </c>
      <c r="B83" s="4">
        <v>1</v>
      </c>
    </row>
    <row r="84" spans="1:2">
      <c r="A84" s="3" t="s">
        <v>387</v>
      </c>
      <c r="B84" s="4">
        <v>2</v>
      </c>
    </row>
    <row r="85" spans="1:2">
      <c r="A85" s="3" t="s">
        <v>420</v>
      </c>
      <c r="B85" s="4">
        <v>1</v>
      </c>
    </row>
    <row r="86" spans="1:2">
      <c r="A86" s="3" t="s">
        <v>65</v>
      </c>
      <c r="B86" s="4">
        <v>1</v>
      </c>
    </row>
    <row r="87" spans="1:2">
      <c r="A87" s="3" t="s">
        <v>363</v>
      </c>
      <c r="B87" s="4">
        <v>1</v>
      </c>
    </row>
    <row r="88" spans="1:2">
      <c r="A88" s="3" t="s">
        <v>275</v>
      </c>
      <c r="B88" s="4">
        <v>1</v>
      </c>
    </row>
    <row r="89" spans="1:2">
      <c r="A89" s="3" t="s">
        <v>193</v>
      </c>
      <c r="B89" s="4">
        <v>2</v>
      </c>
    </row>
    <row r="90" spans="1:2">
      <c r="A90" s="3" t="s">
        <v>566</v>
      </c>
      <c r="B90" s="4">
        <v>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</vt:lpstr>
      <vt:lpstr>Dashboard</vt:lpstr>
      <vt:lpstr>Employee_per_industry</vt:lpstr>
      <vt:lpstr>organizations-clean</vt:lpstr>
      <vt:lpstr>VLOOKUP</vt:lpstr>
      <vt:lpstr>Sheet1</vt:lpstr>
      <vt:lpstr>no_of_org_per_indusrt</vt:lpstr>
      <vt:lpstr>Organisation_size</vt:lpstr>
      <vt:lpstr>No_of_organisation_by_country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Anasua Sarkar Sarkar</dc:creator>
  <cp:lastModifiedBy>anasua20august@gmail.com</cp:lastModifiedBy>
  <dcterms:created xsi:type="dcterms:W3CDTF">2024-07-27T22:17:15Z</dcterms:created>
  <dcterms:modified xsi:type="dcterms:W3CDTF">2024-07-28T23:23:27Z</dcterms:modified>
</cp:coreProperties>
</file>