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Torsobot\Design\Calculations and Notes\"/>
    </mc:Choice>
  </mc:AlternateContent>
  <xr:revisionPtr revIDLastSave="0" documentId="13_ncr:1_{9817CFBD-9052-42E0-8C14-C9AE111585BD}" xr6:coauthVersionLast="47" xr6:coauthVersionMax="47" xr10:uidLastSave="{00000000-0000-0000-0000-000000000000}"/>
  <bookViews>
    <workbookView xWindow="-108" yWindow="-108" windowWidth="23256" windowHeight="13176" activeTab="1" xr2:uid="{380A233A-17AF-440A-B471-373ED82C657D}"/>
  </bookViews>
  <sheets>
    <sheet name="Leg Tubing Design" sheetId="1" r:id="rId1"/>
    <sheet name="Transmission Shaft Design" sheetId="3" r:id="rId2"/>
    <sheet name="BOM" sheetId="2" r:id="rId3"/>
    <sheet name="Sheet1" sheetId="4" r:id="rId4"/>
    <sheet name="Electronics Comparison" sheetId="5" r:id="rId5"/>
    <sheet name="Electronics BOM" sheetId="6" r:id="rId6"/>
    <sheet name="Mechanical BOM" sheetId="7" r:id="rId7"/>
    <sheet name="Misumi" sheetId="11" r:id="rId8"/>
    <sheet name="Mouser" sheetId="10" r:id="rId9"/>
    <sheet name="Amazon" sheetId="8" r:id="rId10"/>
    <sheet name="MJBots" sheetId="9" r:id="rId11"/>
  </sheets>
  <definedNames>
    <definedName name="_xlnm._FilterDatabase" localSheetId="5" hidden="1">'Electronics BOM'!$A$1:$K$19</definedName>
    <definedName name="_xlnm._FilterDatabase" localSheetId="6" hidden="1">'Mechanical BOM'!$A$1:$M$26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H21" i="6"/>
  <c r="H20" i="6"/>
  <c r="H5" i="6"/>
  <c r="H8" i="6"/>
  <c r="H7" i="6"/>
  <c r="H11" i="6"/>
  <c r="J22" i="7"/>
  <c r="J23" i="7"/>
  <c r="J24" i="7"/>
  <c r="J25" i="7"/>
  <c r="J26" i="7"/>
  <c r="J9" i="7"/>
  <c r="J5" i="7"/>
  <c r="J10" i="7"/>
  <c r="J2" i="7"/>
  <c r="J11" i="7"/>
  <c r="J3" i="7"/>
  <c r="J4" i="7"/>
  <c r="J12" i="7"/>
  <c r="J13" i="7"/>
  <c r="J14" i="7"/>
  <c r="J15" i="7"/>
  <c r="J16" i="7"/>
  <c r="J17" i="7"/>
  <c r="J18" i="7"/>
  <c r="J19" i="7"/>
  <c r="J20" i="7"/>
  <c r="J6" i="7"/>
  <c r="J7" i="7"/>
  <c r="J8" i="7"/>
  <c r="J21" i="7"/>
  <c r="B44" i="3"/>
  <c r="H6" i="6"/>
  <c r="H16" i="6"/>
  <c r="H18" i="6"/>
  <c r="H4" i="6"/>
  <c r="H2" i="6"/>
  <c r="H9" i="6"/>
  <c r="H12" i="6"/>
  <c r="H13" i="6"/>
  <c r="H54" i="6"/>
  <c r="H14" i="6"/>
  <c r="H3" i="6"/>
  <c r="H15" i="6"/>
  <c r="H17" i="6"/>
  <c r="H10" i="6"/>
  <c r="E30" i="5"/>
  <c r="F30" i="5"/>
  <c r="D30" i="5"/>
  <c r="C30" i="5"/>
  <c r="B30" i="5"/>
  <c r="C13" i="2"/>
  <c r="B24" i="3"/>
  <c r="B27" i="3" s="1"/>
  <c r="I2" i="3"/>
  <c r="B42" i="3"/>
  <c r="B4" i="3"/>
  <c r="B6" i="3" s="1"/>
  <c r="B17" i="3" s="1"/>
  <c r="G4" i="3"/>
  <c r="B43" i="3"/>
  <c r="B15" i="3"/>
  <c r="B7" i="3"/>
  <c r="B11" i="3" s="1"/>
  <c r="D11" i="3" s="1"/>
  <c r="E7" i="1"/>
  <c r="E15" i="1" s="1"/>
  <c r="E16" i="1" s="1"/>
  <c r="M3" i="1"/>
  <c r="M4" i="1" s="1"/>
  <c r="F15" i="1"/>
  <c r="F16" i="1" s="1"/>
  <c r="F13" i="1"/>
  <c r="F19" i="1" s="1"/>
  <c r="F8" i="1"/>
  <c r="F9" i="1" s="1"/>
  <c r="F18" i="1" s="1"/>
  <c r="E13" i="1"/>
  <c r="E8" i="1"/>
  <c r="E9" i="1" s="1"/>
  <c r="E18" i="1" s="1"/>
  <c r="D15" i="1"/>
  <c r="D16" i="1" s="1"/>
  <c r="D13" i="1"/>
  <c r="D19" i="1" s="1"/>
  <c r="D8" i="1"/>
  <c r="D9" i="1" s="1"/>
  <c r="D18" i="1" s="1"/>
  <c r="C15" i="1"/>
  <c r="C16" i="1" s="1"/>
  <c r="C13" i="1"/>
  <c r="C19" i="1" s="1"/>
  <c r="C8" i="1"/>
  <c r="C9" i="1" s="1"/>
  <c r="C18" i="1" s="1"/>
  <c r="B13" i="1"/>
  <c r="B19" i="1" s="1"/>
  <c r="B15" i="1"/>
  <c r="B16" i="1" s="1"/>
  <c r="N2" i="1"/>
  <c r="H22" i="6" l="1"/>
  <c r="H35" i="6"/>
  <c r="J28" i="7"/>
  <c r="D22" i="3"/>
  <c r="D23" i="3" s="1"/>
  <c r="D25" i="3" s="1"/>
  <c r="D26" i="3" s="1"/>
  <c r="B46" i="3"/>
  <c r="B10" i="3"/>
  <c r="B8" i="3"/>
  <c r="B30" i="3" s="1"/>
  <c r="B32" i="3" s="1"/>
  <c r="B18" i="3"/>
  <c r="B19" i="3" s="1"/>
  <c r="E19" i="1"/>
  <c r="B8" i="1"/>
  <c r="B9" i="1" s="1"/>
  <c r="B18" i="1" s="1"/>
  <c r="N4" i="1"/>
  <c r="N3" i="1"/>
  <c r="B59" i="3" l="1"/>
  <c r="B60" i="3" s="1"/>
  <c r="D32" i="3"/>
  <c r="B47" i="3"/>
  <c r="B49" i="3" s="1"/>
  <c r="B50" i="3" s="1"/>
  <c r="D10" i="3"/>
  <c r="C22" i="3"/>
  <c r="C23" i="3" s="1"/>
  <c r="C25" i="3" s="1"/>
  <c r="C26" i="3" s="1"/>
  <c r="G5" i="3"/>
  <c r="G7" i="3" s="1"/>
  <c r="G8" i="3" s="1"/>
  <c r="G10" i="3" s="1"/>
  <c r="G12" i="3" s="1"/>
</calcChain>
</file>

<file path=xl/sharedStrings.xml><?xml version="1.0" encoding="utf-8"?>
<sst xmlns="http://schemas.openxmlformats.org/spreadsheetml/2006/main" count="553" uniqueCount="378">
  <si>
    <t>density</t>
  </si>
  <si>
    <t>OD</t>
  </si>
  <si>
    <t>ID</t>
  </si>
  <si>
    <t>Length</t>
  </si>
  <si>
    <t>volume</t>
  </si>
  <si>
    <t>mass</t>
  </si>
  <si>
    <t>total leg mass</t>
  </si>
  <si>
    <t>spokes</t>
  </si>
  <si>
    <t>Section moment of inertia</t>
  </si>
  <si>
    <t>WT</t>
  </si>
  <si>
    <t>Stiffness for cantilevered transverse loading</t>
  </si>
  <si>
    <t>Young's modulus</t>
  </si>
  <si>
    <t>Approx length required</t>
  </si>
  <si>
    <t>minimize leg mass</t>
  </si>
  <si>
    <t>maximize leg stiffness</t>
  </si>
  <si>
    <t>minimize cost</t>
  </si>
  <si>
    <t>alum</t>
  </si>
  <si>
    <t>steel</t>
  </si>
  <si>
    <t>Steel</t>
  </si>
  <si>
    <t>Aluminum</t>
  </si>
  <si>
    <t>Raspberry Pi</t>
  </si>
  <si>
    <t>Motor</t>
  </si>
  <si>
    <t>Motor Driver</t>
  </si>
  <si>
    <t>Sensors</t>
  </si>
  <si>
    <t>Tubing</t>
  </si>
  <si>
    <t>3D printing</t>
  </si>
  <si>
    <t>Cost (8ft)</t>
  </si>
  <si>
    <t>PVC</t>
  </si>
  <si>
    <t>Torso mass</t>
  </si>
  <si>
    <t>Torso CoM</t>
  </si>
  <si>
    <t>Torque</t>
  </si>
  <si>
    <t>RPM</t>
  </si>
  <si>
    <t>Gear reduction</t>
  </si>
  <si>
    <t>Motor torque</t>
  </si>
  <si>
    <t>Motor RPM</t>
  </si>
  <si>
    <t>mm</t>
  </si>
  <si>
    <t>Nm</t>
  </si>
  <si>
    <t>Shaft Design</t>
  </si>
  <si>
    <t>Yield Strength</t>
  </si>
  <si>
    <t>Mpa</t>
  </si>
  <si>
    <t>Shear Yield Strength</t>
  </si>
  <si>
    <t>MPa</t>
  </si>
  <si>
    <t>FOS</t>
  </si>
  <si>
    <t>min radius</t>
  </si>
  <si>
    <t>m</t>
  </si>
  <si>
    <t>min dia</t>
  </si>
  <si>
    <t>solid shaft</t>
  </si>
  <si>
    <t>in</t>
  </si>
  <si>
    <t>Belt Selection</t>
  </si>
  <si>
    <t>W</t>
  </si>
  <si>
    <t>Overload Factor (Ks)</t>
  </si>
  <si>
    <t>Transmisson Power (Pt)</t>
  </si>
  <si>
    <t>Design Power (Pd)</t>
  </si>
  <si>
    <t>rpm</t>
  </si>
  <si>
    <t>Possible belt types</t>
  </si>
  <si>
    <t>P3M100</t>
  </si>
  <si>
    <t>LT10</t>
  </si>
  <si>
    <t>S3M</t>
  </si>
  <si>
    <t>Motor Pulley (min teeth)</t>
  </si>
  <si>
    <t>12 to 14</t>
  </si>
  <si>
    <t>Motor Pulley Teeth</t>
  </si>
  <si>
    <t>Drive Pulley Teeth</t>
  </si>
  <si>
    <t>Temporary Intershaft distance</t>
  </si>
  <si>
    <t>Motor Pulley Dia</t>
  </si>
  <si>
    <t>Drive Pulley Dia</t>
  </si>
  <si>
    <t>Approx Belt length</t>
  </si>
  <si>
    <t>Motor winding resistance</t>
  </si>
  <si>
    <t>Power loss at required torque</t>
  </si>
  <si>
    <t>Torque constant</t>
  </si>
  <si>
    <t>Current required</t>
  </si>
  <si>
    <t>K_v</t>
  </si>
  <si>
    <t>kg</t>
  </si>
  <si>
    <t>Power</t>
  </si>
  <si>
    <t>when torso is horizontal, at drive shaft</t>
  </si>
  <si>
    <t>from MATLAB</t>
  </si>
  <si>
    <t>Comments</t>
  </si>
  <si>
    <t>approx</t>
  </si>
  <si>
    <t>from K_v</t>
  </si>
  <si>
    <t>resistive power loss due to winding resistance</t>
  </si>
  <si>
    <t>Torque_after_FOS</t>
  </si>
  <si>
    <t>kgcm</t>
  </si>
  <si>
    <t>rad/s</t>
  </si>
  <si>
    <t>XLT5</t>
  </si>
  <si>
    <t>S2M</t>
  </si>
  <si>
    <t>P2M</t>
  </si>
  <si>
    <t>MR2</t>
  </si>
  <si>
    <t>b</t>
  </si>
  <si>
    <t>Actual Belt length</t>
  </si>
  <si>
    <t>Calculated Intershaft Distance</t>
  </si>
  <si>
    <t>Approx Belt width</t>
  </si>
  <si>
    <t>Reference Tranmission Capacity</t>
  </si>
  <si>
    <t>Reference Belt Width</t>
  </si>
  <si>
    <t>Teeth engaged (smaller pulley)</t>
  </si>
  <si>
    <t>Contact Angle</t>
  </si>
  <si>
    <t>Engagement correction factor, Km</t>
  </si>
  <si>
    <t>Belt width</t>
  </si>
  <si>
    <t>Motors</t>
  </si>
  <si>
    <t>Drivers</t>
  </si>
  <si>
    <t>https://www.pololu.com/product/4682</t>
  </si>
  <si>
    <t>https://www.pololu.com/product/2992</t>
  </si>
  <si>
    <t>Eagle Power</t>
  </si>
  <si>
    <t>Moteus</t>
  </si>
  <si>
    <t>2: 3.5; 3: 2.33; 2.5:2.8</t>
  </si>
  <si>
    <t>Approx factor 0.577 from von Mises computations</t>
  </si>
  <si>
    <t>A</t>
  </si>
  <si>
    <t>Reduction Ratios</t>
  </si>
  <si>
    <t>Intermediate 1</t>
  </si>
  <si>
    <t>Intermediate 2</t>
  </si>
  <si>
    <t>Drive Shaft</t>
  </si>
  <si>
    <t>Motor Shaft</t>
  </si>
  <si>
    <t>Final ratio</t>
  </si>
  <si>
    <t>Intermediate ratio</t>
  </si>
  <si>
    <t>Torques</t>
  </si>
  <si>
    <t>MRS</t>
  </si>
  <si>
    <t>Pitch (circumferential)</t>
  </si>
  <si>
    <t>&gt; 6 recommended</t>
  </si>
  <si>
    <t>GBN183MR3-090</t>
  </si>
  <si>
    <t>GBN225MR3-090</t>
  </si>
  <si>
    <t>Moteus r4.11</t>
  </si>
  <si>
    <t>Odrive S1</t>
  </si>
  <si>
    <t>Single</t>
  </si>
  <si>
    <t>Communication</t>
  </si>
  <si>
    <t>Capabilities</t>
  </si>
  <si>
    <t>Encoder</t>
  </si>
  <si>
    <t>On-board</t>
  </si>
  <si>
    <t>Current</t>
  </si>
  <si>
    <t>Input</t>
  </si>
  <si>
    <t>12-48V</t>
  </si>
  <si>
    <t>USB, UART (Isolated), STEP/DIR (Isolated), Analog Voltage, PWM, and CAN 2.0</t>
  </si>
  <si>
    <t>Control</t>
  </si>
  <si>
    <t>24kHz PWM frequency</t>
  </si>
  <si>
    <t>40A Continuous, 80A Peak</t>
  </si>
  <si>
    <t>2kW continuous</t>
  </si>
  <si>
    <t>Additional Hardware</t>
  </si>
  <si>
    <t>Others</t>
  </si>
  <si>
    <t>Very active Discourse channel run by the developer</t>
  </si>
  <si>
    <t>11A/22A Continuous, 100A Peak</t>
  </si>
  <si>
    <t>500W continuous</t>
  </si>
  <si>
    <t>8kHz control loop frequency  coming soon)</t>
  </si>
  <si>
    <t>15-60kHz PWM frequency</t>
  </si>
  <si>
    <t>CAN-FD</t>
  </si>
  <si>
    <t>current/torque, position, velocity control</t>
  </si>
  <si>
    <t>Price, USD (incl. shipping)</t>
  </si>
  <si>
    <t>10-44V</t>
  </si>
  <si>
    <t>USD 87.5 to 132.49</t>
  </si>
  <si>
    <t>Total price (excl. microcontroller)</t>
  </si>
  <si>
    <t>Battery Selection</t>
  </si>
  <si>
    <t>Sensors (IMU, impact sensor?)</t>
  </si>
  <si>
    <t>Figuring out electronics and connections for CAD placement</t>
  </si>
  <si>
    <t>Axes (number of motors)</t>
  </si>
  <si>
    <t>CAN-FD: Microcontroller + CAN-FD module (USD 15 - 50)</t>
  </si>
  <si>
    <t>UART: Microcontroller
CAN-2.0: Microcontroller + CAN-2.0 module (USD 15 - 30)</t>
  </si>
  <si>
    <t>Good documentation,
UART is slower (does it matter?)</t>
  </si>
  <si>
    <t>Mechanical design (hubs, fasteners etc.)</t>
  </si>
  <si>
    <t>Pi Battery and Electronics</t>
  </si>
  <si>
    <t>Transmission</t>
  </si>
  <si>
    <t>Motor Battery and Electronics</t>
  </si>
  <si>
    <t>Other off-the shelf items (bearings, shafts, fasteners etc.)</t>
  </si>
  <si>
    <t>16-38</t>
  </si>
  <si>
    <t>15-30kHz currrent control loop</t>
  </si>
  <si>
    <t>https://www.amazon.com/Cionyce-Coupling-Support-Hardness-Connector/dp/B0B63PGGZR/ref=sr_1_3?crid=22GJIXD8SDTZX&amp;dib=eyJ2IjoiMSJ9.pDHf2fwEJX2ehlcSF_x-p9TDFb5ENcsF0_1c1kv7Bn6jOAJqaiFA_ogX_B-hZNWuFLh65Pqw2l1ya1DN6jGZDu3heqTY_t72pmdugUq-2Q2lYTlpGL5XkEQqKkTesicSR7K32nNNBPdnekG4p-IaKq8kd1MfmLRnQPabswGbiFEd2D7ICJszxoIH-FDN8B0ChSkSWcGTJV_vf8gShVrkmyuW8jBsx7ILgdWs_HN_tK4.2zjeNXsnv5m8yP-yHrPe8UD4LGFQjdLWhTRWdgya8FA&amp;dib_tag=se&amp;keywords=10mm%2Bflanged%2Bcoupling&amp;qid=1738794061&amp;sprefix=10mm%2Bflange%2Bcoupling%2Caps%2C155&amp;sr=8-3&amp;th=1</t>
  </si>
  <si>
    <t>Hub</t>
  </si>
  <si>
    <t>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</t>
  </si>
  <si>
    <t>S. No.</t>
  </si>
  <si>
    <t>Moteus r4.11 controller</t>
  </si>
  <si>
    <t>Link</t>
  </si>
  <si>
    <t>Item</t>
  </si>
  <si>
    <t>Motor battery inline switch</t>
  </si>
  <si>
    <t>Motor fan</t>
  </si>
  <si>
    <t>Motor battery fuse??</t>
  </si>
  <si>
    <t>On-axis output shaft encoder??</t>
  </si>
  <si>
    <t>CAN board</t>
  </si>
  <si>
    <t>Specs</t>
  </si>
  <si>
    <t>10A, Blade ATO/ATC</t>
  </si>
  <si>
    <t>(6S, 30C, &gt;3500mAh)</t>
  </si>
  <si>
    <t>Price/Unit</t>
  </si>
  <si>
    <t>Price</t>
  </si>
  <si>
    <t>Units</t>
  </si>
  <si>
    <t>https://www.digikey.com/en/products/detail/littelfuse-inc/0287010-PXCN/2519807</t>
  </si>
  <si>
    <t>Shrink tubing</t>
  </si>
  <si>
    <t>10A</t>
  </si>
  <si>
    <t>https://www.digikey.com/en/products/detail/carling-technologies/LRA511-RS-B-012V/3025070</t>
  </si>
  <si>
    <t>Motor battery XT30U male connector</t>
  </si>
  <si>
    <t>Current from battery</t>
  </si>
  <si>
    <t>Battery voltage</t>
  </si>
  <si>
    <t>5A, Blade ATO/ATC</t>
  </si>
  <si>
    <t>https://www.digikey.com/en/products/detail/littelfuse-inc/0287005-PXCN/2519811</t>
  </si>
  <si>
    <t>Total Power</t>
  </si>
  <si>
    <t>Battery capacity</t>
  </si>
  <si>
    <t>mAh</t>
  </si>
  <si>
    <t>Battery discharge time</t>
  </si>
  <si>
    <t>hours</t>
  </si>
  <si>
    <t>https://hobbyking.com/en_us/turnigy-battery-3000mah-6s-30c-lipo-pack-xt-60.html</t>
  </si>
  <si>
    <t>Total</t>
  </si>
  <si>
    <t>Shipping</t>
  </si>
  <si>
    <t>10kohms at 25C</t>
  </si>
  <si>
    <t>teensy + transceiver</t>
  </si>
  <si>
    <t>check connector</t>
  </si>
  <si>
    <t>MCU  + controller + transceiver (RAK13006)</t>
  </si>
  <si>
    <t>MCU  + controller + transceiver (Mikroe Click MCP2517FD)</t>
  </si>
  <si>
    <t>costlier</t>
  </si>
  <si>
    <t>STM 32 vs ESP32</t>
  </si>
  <si>
    <t>STM32G4 Nucleo-32</t>
  </si>
  <si>
    <t>STM32 has CAN-FD bus but no transceiver</t>
  </si>
  <si>
    <t>ESP32 has CAN-2.0, not CAN-FD</t>
  </si>
  <si>
    <t>Teensy 4.1 has CAN-FD bus but no transceiver (Teensy is expensive)</t>
  </si>
  <si>
    <t>Pico does not have CAN controller or transceiver</t>
  </si>
  <si>
    <t>CAN-FD Controller and Transceiver</t>
  </si>
  <si>
    <t>Rpi Pico 2</t>
  </si>
  <si>
    <t>MCU (incl. shipping)</t>
  </si>
  <si>
    <t>ESP32</t>
  </si>
  <si>
    <t>STM32</t>
  </si>
  <si>
    <t>CAN-FD  Transceiver</t>
  </si>
  <si>
    <t>Teensy (4.0)</t>
  </si>
  <si>
    <t>Teensy (4.1)</t>
  </si>
  <si>
    <t>Headers etc.</t>
  </si>
  <si>
    <t>CAN-FD  Controller + Transceiver 
(RAK13006)</t>
  </si>
  <si>
    <t>CAN-FD  Controller + Transceiver
(Mikroe 2379)</t>
  </si>
  <si>
    <t>IMU</t>
  </si>
  <si>
    <t>Adafruit; Based on BNO085</t>
  </si>
  <si>
    <t>https://www.adafruit.com/product/6006</t>
  </si>
  <si>
    <t>Vendor</t>
  </si>
  <si>
    <t>NTC temperature sensor for motor</t>
  </si>
  <si>
    <t>Mikroe 2379</t>
  </si>
  <si>
    <t>Microcontoller</t>
  </si>
  <si>
    <t>Raspberry Pi?</t>
  </si>
  <si>
    <t>MJBots</t>
  </si>
  <si>
    <t>AliExpress</t>
  </si>
  <si>
    <t>Hobby King</t>
  </si>
  <si>
    <t>DigiKey</t>
  </si>
  <si>
    <t>Amazon</t>
  </si>
  <si>
    <t>https://www.mouser.com/ProductDetail/Mikroe/MIKROE-2379?qs=5aG0NVq1C4xciMXInaZJqQ%3D%3D&amp;srsltid=AfmBOopiRdRW6_lfyNf5vnzP7FwNOfCGWpmY22_7RByqM9gXH4cyf6e9</t>
  </si>
  <si>
    <t>https://www.mouser.com/ProductDetail/Adafruit/4754?qs=hd1VzrDQEGjjfej09NGRTw%3D%3D</t>
  </si>
  <si>
    <t>https://www.mouser.com/ProductDetail/Amphenol-Advanced-Sensors/JS6862?qs=NAnG0cOyeN1NZVZw3O5JQQ%3D%3D</t>
  </si>
  <si>
    <t>Mouser</t>
  </si>
  <si>
    <t>Male XT60 to Female XT30</t>
  </si>
  <si>
    <t>https://www.amazon.com/OliRC-XT-30-Female-Connector-Adapter/dp/B07XDW7JLW/ref=sr_1_36?dib=eyJ2IjoiMSJ9.Fm00knqFeISOL4YQad44r6N93t_pQF6-KEaSbozHzG_xapR0fjec2bckCRQlOeIIhWvDbyheMByAsZ3m4h5ady1cr8QPlutCTse6ZC2WGpiFNSsQDbJ48jg880tCS6xobTEygtq8jfUkQ_lPxA-MhrN5aK4ffCdZK5xGLeE9cIZwcbGaoSH2LDtg7M7xOk9dIADiO9JxdFkYqpz08wG1kaGBfGPj13-iRZ_NH22vn_kLbn_zenYfVWBvN_8jqHK2JKtrEHcSh0oK_gKdR-8XoUYyRdGjG17ff8v-gFsOsvwwVOfT_p5WQD3id8HuyQuCFuXM5Rs1GBotWQfq4J8DlIYkrqT0R3ZCrDKt5grSJsBoUOhY7CedfCeRj1FTBABp_UylKSwK8IvP7FkpkSih7Jlzsp22XdzpLihrg2OaWR6yd6pX9SFou-CrKoFyi2qm.goJ6WQCSsPJ_ahwXwbQoWkwWmu5-SJqg-EZjDCFPQgE&amp;dib_tag=se&amp;keywords=xt30+to+xt60+adapter&amp;qid=1739489369&amp;refinements=p_85%3A2470955011&amp;rnid=2470954011&amp;rps=1&amp;sr=8-36</t>
  </si>
  <si>
    <t>Battery to driver</t>
  </si>
  <si>
    <t>https://www.amazon.com/Raspberry-Battery-Standard-10000mAh-Expansion/dp/B07Y213F8S?th=1</t>
  </si>
  <si>
    <t>https://www.mouser.com/ProductDetail/Adafruit/3894?qs=qSfuJ%252Bfl%2Fd6YQbmmHBgQKQ%3D%3D</t>
  </si>
  <si>
    <t>JST PH 2mm 3-Pin to Female Socket Cable - 200mm</t>
  </si>
  <si>
    <t>Mikroe 2379 to motor driver</t>
  </si>
  <si>
    <t>https://www.amazon.com/Ruibapa-2-54mm-Connector-Breakaway-P-037-42pcs/dp/B0BX85CWJ8/ref=sr_1_2_sspa?crid=1FSC2L4N1NU60&amp;dib=eyJ2IjoiMSJ9.3vFjmsH10W3-0I49M7i2SLer6N2w76n3suAL41lNyWaH9Yb-4u8i0G3lmbWQ6BncjDmQtXIG1_rkIi5k_59L3Fja3lKnp0xCrmnIUKRNj68vpgB2dQvQJy0-uvZmE3oMjNtVx4yMTTxCosDdquRgzVQVAXdxZc8X_1ZLXn0F_kB5-bYIEkWXi39BU-UWfXfs_P736Iv5vcNSkaVVoni_ShFk33XffxoQoOp7ljSnsSw.IpKWXObEv4QZc-nBawSDKyXfhx10FtObqyOgUXVtYOg&amp;dib_tag=se&amp;keywords=male%2Bheaders&amp;qid=1739491058&amp;sprefix=male%2Bheaders%2Caps%2C110&amp;sr=8-2-spons&amp;sp_csd=d2lkZ2V0TmFtZT1zcF9hdGY&amp;th=1</t>
  </si>
  <si>
    <t>2.54 mm Male and Female Pin Header Connector 40 Pin</t>
  </si>
  <si>
    <t>GBN267MR3-090</t>
  </si>
  <si>
    <t>16T Pulley</t>
  </si>
  <si>
    <t>Spec</t>
  </si>
  <si>
    <t>Qty</t>
  </si>
  <si>
    <t>38T Pulley</t>
  </si>
  <si>
    <t>16-38 Belt</t>
  </si>
  <si>
    <t>16-48 Belt</t>
  </si>
  <si>
    <t>16-48 Direct transmission belt</t>
  </si>
  <si>
    <t>16-48</t>
  </si>
  <si>
    <t>Misumi</t>
  </si>
  <si>
    <t>GPA16MR3090-K-P6.35</t>
  </si>
  <si>
    <t>GPA38MR3090-A-PUC</t>
  </si>
  <si>
    <t>GPA48MR3090-A-P10</t>
  </si>
  <si>
    <t>M2.5x10 Hex standoff</t>
  </si>
  <si>
    <t>Unit</t>
  </si>
  <si>
    <t>Pack</t>
  </si>
  <si>
    <t>M2.5 Split Lock Washers</t>
  </si>
  <si>
    <t>M3 Split Lock Washers</t>
  </si>
  <si>
    <t>M2.5x10 Pan Head Phillips Screw</t>
  </si>
  <si>
    <t>M2.5 Hex Nuts</t>
  </si>
  <si>
    <t>Carbon Steel Set Screw Collar (10mm)</t>
  </si>
  <si>
    <t>6056N18</t>
  </si>
  <si>
    <t>10mm ball bearing</t>
  </si>
  <si>
    <t>10mm D Profile Rotary Shaft</t>
  </si>
  <si>
    <t>6.35mm ball bearing</t>
  </si>
  <si>
    <t>6.35mm D Profile Rotary Shaft</t>
  </si>
  <si>
    <t>McMaster</t>
  </si>
  <si>
    <t>M3x10 Pan Head Phillips Screw</t>
  </si>
  <si>
    <t>M4 Split Lock Washers</t>
  </si>
  <si>
    <t>Type</t>
  </si>
  <si>
    <t>Fasteners</t>
  </si>
  <si>
    <t>3D Printed Parts</t>
  </si>
  <si>
    <t>Body</t>
  </si>
  <si>
    <t>Wheels</t>
  </si>
  <si>
    <t>Wheel Hub</t>
  </si>
  <si>
    <t>Amazon?</t>
  </si>
  <si>
    <t xml:space="preserve">one for the motor; confirm length; </t>
  </si>
  <si>
    <t>M4x14 Pan Head Phillips Screw</t>
  </si>
  <si>
    <t>https://us.misumi-ec.com/vona2/detail/110303274020/?HissuCode=GPA16MR3090-K-P6.35&amp;PNSearch=GPA16MR3090-K-P6.35&amp;searchFlow=results2type&amp;KWSearch=GPA16MR3090-K-P6.35</t>
  </si>
  <si>
    <t>https://us.misumi-ec.com/vona2/detail/110303274020/?HissuCode=GPA38MR3090-A-PUC&amp;PNSearch=GPA38MR3090-A-PUC&amp;searchFlow=results2type&amp;KWSearch=GPA38MR3090-A-PUC</t>
  </si>
  <si>
    <t>48T Pulley</t>
  </si>
  <si>
    <t>https://us.misumi-ec.com/vona2/detail/110303273750/?HissuCode=GBN183MR3-090&amp;PNSearch=GBN183MR3-090&amp;searchFlow=results2type&amp;KWSearch=GBN183MR3-090</t>
  </si>
  <si>
    <t>https://us.misumi-ec.com/vona2/detail/110303273750/?HissuCode=GBN267MR3-090&amp;PNSearch=GBN267MR3-090&amp;searchFlow=results2type&amp;KWSearch=GBN267MR3-090&amp;Tab=wysiwyg_area_0&amp;curSearch=%7b%22field%22%3a%22%40search%22%2c%22seriesCode%22%3a%22110303273750%22%2c%22innerCode%22%3a%22%22%2c%22sort%22%3a1%2c%22specSortFlag%22%3a0%2c%22allSpecFlag%22%3a0%2c%22page%22%3a1%2c%22pageSize%22%3a%2260%22%2c%2200000029789%22%3a%22mig00000001498883%22%2c%2200000010880%22%3a%22mig00000000606545%22%2c%22jp000006702%22%3a%22mig00000000168871%22%2c%22fixedInfo%22%3a%22innerCode%3aMDMA00000DW7SF%7c10%22%7d</t>
  </si>
  <si>
    <t>https://us.misumi-ec.com/vona2/detail/110303273750/?HissuCode=GBN225MR3-090&amp;PNSearch=GBN225MR3-090&amp;searchFlow=results2type&amp;KWSearch=GBN225MR3-090&amp;Tab=wysiwyg_area_0&amp;curSearch=%7b%22field%22%3a%22%40search%22%2c%22seriesCode%22%3a%22110303273750%22%2c%22innerCode%22%3a%22%22%2c%22sort%22%3a1%2c%22specSortFlag%22%3a0%2c%22allSpecFlag%22%3a0%2c%22page%22%3a1%2c%22pageSize%22%3a%2260%22%2c%2200000029789%22%3a%22mig00000001498883%22%2c%2200000010880%22%3a%22mig00000000170881%22%2c%22jp000006702%22%3a%22mig00000000172161%22%2c%22fixedInfo%22%3a%22innerCode%3aMDMA00000FCEF9%7c10%22%7d</t>
  </si>
  <si>
    <t>https://us.misumi-ec.com/vona2/detail/110303274020/?HissuCode=GPA48MR3090-A-P10&amp;PNSearch=GPA48MR3090-A-P10&amp;searchFlow=results2type&amp;KWSearch=GPA48MR3090-A-P10</t>
  </si>
  <si>
    <t>8632T132</t>
  </si>
  <si>
    <t>8632T38</t>
  </si>
  <si>
    <t>Rpi Voltage Regulator</t>
  </si>
  <si>
    <t>https://www.amazon.com/ZORZA-Regulator-Antijamming-Switching-Quadcopter/dp/B0CQ1R55BV/ref=sr_1_1?crid=1LK9ZBCLPUL8I&amp;dib=eyJ2IjoiMSJ9.m0pTxPO753NS3oDYObu-k2R82IkRn8AtABK762vadAPFyrUElD1Vg5UX_rO2nKjcLKiO4dnjj19zPBsqvlqcgqZoW9OBshmKW51TCIEwEY-XH5bMMviBuWzwMsrGQhg3qDnz5N5QpODJes7m06iP7OqEAdi07H8Wlr_LfWcOxF2CMW5PyUkYkvIQYqBdG95awJb47a6MD29yIMjqtNcwmhvqqYl-QYu6EccNfKnQEpqUOhlXLyRZ_2EPZ6D7BX-yhqVKuyfIkBJQM6AyWZQjBJw0Rp_Xgw2CzpIgY1L6S9R54jN5gHWaJXNGDDS_RRd5D2sQzBrJi42V_jBe37WnplfRXe2kP2QR54b9zRJeTinR5xRBZDjhTZpWLrP1nTGgKwlWukXeQtxPqMVcMgJHY72zQdF2JOOpV-8O57tLkPVlljVhBtWPzHwWXURGnFIz.BWu2cZ_CrOGWabbf5TsQdhIx7aYbjdOgOuirMWbeF3k&amp;dib_tag=se&amp;keywords=ubec+5v+5a&amp;qid=1739838562&amp;sprefix=ubec+%2Caps%2C107&amp;sr=8-1</t>
  </si>
  <si>
    <t>https://mjbots.com/products/jst-ph3-can-fd-terminator</t>
  </si>
  <si>
    <t>JST PH3 CAN-FD Terminator</t>
  </si>
  <si>
    <t>https://mjbots.com/products/moteus-r4-11</t>
  </si>
  <si>
    <t>Shipping included; ordered</t>
  </si>
  <si>
    <t>Use an old one</t>
  </si>
  <si>
    <t>https://www.amazon.com/EDGELEC-Breadboard-Optional-Assorted-Multicolored/dp/B07GD2BWPY/ref=sr_1_4?crid=3GK1XYJZU8QLZ&amp;dib=eyJ2IjoiMSJ9.tjHxIQLJsk16_0YVtUGN6bUIdIdQnvUOL4PRLMM2sD6nd2GxxKd95L9tKyKVFUzpT19n6bFoJtTJbm6k8cC1uNFB0RWkHZLaJ9epkXPatwWDBskw3uD71Vq3eiEQRK_sFJ8cA4ZWQR4GGIuIl7oNtM0Leu9qBY2WuxfEpKGztJN532UU_-Hv1_qMK-8eTwZn_zLClWnLIMVZMZRY9zlZSBKtvDNyJEiRILgnghID0TE.-76XqWhuLRP0Uzezg091t8vBrloc-Z_TVKrA_Gn9kYg&amp;dib_tag=se&amp;keywords=arduino%2Bwires&amp;qid=1739840825&amp;sprefix=arduino%2Bw%2Caps%2C117&amp;sr=8-4&amp;th=1</t>
  </si>
  <si>
    <t>Breadboard Jumper Wires 20cm</t>
  </si>
  <si>
    <t>mcu/pi wires: MF, FF, MM wires 20cm long</t>
  </si>
  <si>
    <t>https://www.amazon.com/900Pcs-Shrink-Tubing-Industrial-Heat-Shrink/dp/B0B1D19LVW/ref=sr_1_5?crid=4EOCVOF4W6I2&amp;dib=eyJ2IjoiMSJ9.90lSSsyCtE5kGEq3NaqdwtufVQKTHdiKc5BEVCL7qYVKR4tVOyC5OSHLeNvaG_3rsE47UKHZOzqEl1PL46f3yklC4Y7x0NXHOh-jB-0qOeOA0qV11k5suQjwDyhMFoLAfUXLmUFhFilu5pQx1IUefg9xSrfsASBJdtk6ar5xJ2QNzeqPMJ3nQI2VLla4Z2fJOX_VkyiyYSu7hyJMq5eWJVn6TUtQXc6kGELewF4dxjw.kXOlLV1RseA7tE-B290-ffw6jg4pWSsSEMWa-YgJvwE&amp;dib_tag=se&amp;keywords=shrink%2Btubing&amp;qid=1739841017&amp;sprefix=shrink%2Btubing%2Caps%2C128&amp;sr=8-5&amp;th=1</t>
  </si>
  <si>
    <t>Screw terminals</t>
  </si>
  <si>
    <t>Motor to driver</t>
  </si>
  <si>
    <t>https://www.mouser.com/ProductDetail/Phoenix-Contact/1889262?qs=DAHzmYU9cu0jI8dITdS%252BLA%3D%3D</t>
  </si>
  <si>
    <t>Shrink Tubing for wires</t>
  </si>
  <si>
    <t>https://www.amazon.com/uxcell-4-inchx5-8-inchx0-196-inch-Shielded-Bearings/dp/B0B5XMSXW2/ref=sr_1_16?crid=3VDN2389L5XKK&amp;dib=eyJ2IjoiMSJ9.xQlfUJp6BjZ4vtx01tNCRHQEpkisEsooIfHYuoPu-Gej6AZxCK8qjqHqrh3ziad4aQMCZCE-FvhjU_t-VWQ9Spd6oe2eycciBS2aWM_CIA2BCb1QXMswNI-eosKdie9edad3vAmwm-RUvfEvzLAkUyJ4HfBoKqnmyJ-dzBwGLn8me59lpjzoB00O35tSTz1Ld_2OnQzAad6DL2aAnQtFbxk-l9cnNg_UIBrtOSigQMo.L-5vp-EcN1pNrt2uHP0EdbNx8gg8XmSkm_sGHrJF3xQ&amp;dib_tag=se&amp;keywords=0.25x0.196x0.625%2Bball%2Bbearing&amp;qid=1739842150&amp;sprefix=0.25x0.196x0.625%2Bball%2Bbearing%2Caps%2C87&amp;sr=8-16&amp;th=1</t>
  </si>
  <si>
    <t>https://www.mcmaster.com/8632T132/</t>
  </si>
  <si>
    <t>https://www.mcmaster.com/8632T38/</t>
  </si>
  <si>
    <t>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</t>
  </si>
  <si>
    <t>https://www.mcmaster.com/6056N18/</t>
  </si>
  <si>
    <t>https://www.amazon.com/HanTof-Raspberry-Installation-Standoff-Accessories/dp/B07KM5B3PT/ref=sr_1_3?content-id=amzn1.sym.918a99dd-4826-4c0a-be33-a6705d69c4cf%3Aamzn1.sym.918a99dd-4826-4c0a-be33-a6705d69c4cf&amp;crid=1IW4MCMRV8T92&amp;dib=eyJ2IjoiMSJ9.na7Oat37dD8-5IQSwMfkJHOrYOMgRqPdBVe0dStOFMegxTUzDaD75oNPKNCR2vHPlkgM4iQ57wL604qiIM2qqdtoZ2xACd4nQsw6fMj1DSe2D4WTWghOmw-W-MtwZffjtmCn4BH68kSYlhaHNXLXK6Kt8NKtTqFJhOsPZ5X3FJCF9ZCMbSVptDxQSznH1SdCN3VJrd3qfhfG_p9RfMZIBijJfgOsreKBIUVA5T_jRF--VLwr7wJxazaDspXw9oGGk3JDJIvl_PN0FYqO2GiU1iJCxu2bRwgonigA0PGtwprsE5Qck3xSCVrUpc1Acc6MbJU96EqO8c_6XArMsGB7orq50iPrpbiDAi265bOYOfw.V2DdQXEzU3t9ypM7a7QUhE05OVRrjdRDWky8aAeQtL8&amp;dib_tag=se&amp;keywords=Spacers&amp;pd_rd_r=5fae7cef-8aff-4798-bddb-23a64c56474e&amp;pd_rd_w=YivcB&amp;pd_rd_wg=uVtFx&amp;pid=oHUUzxx&amp;qid=1739843076&amp;refinements=p_n_feature_twenty_browse-bin%3A17420940011&amp;s=industrial&amp;sprefix=2.5%2Bstandoff%2Caps%2C121&amp;sr=1-3</t>
  </si>
  <si>
    <t>Standoffs, nuts and screws for electronics</t>
  </si>
  <si>
    <t>Makerspace</t>
  </si>
  <si>
    <t>https://www.mouser.com/ProductDetail/Same-Sky/CFM-5010V-143-260-20?qs=sGAEpiMZZMup2DON%252BiRg9AT3sH6tUPnOlAisWGVtHtNpA4W2ayPzTw%3D%3D</t>
  </si>
  <si>
    <t xml:space="preserve">Motor Battery </t>
  </si>
  <si>
    <t>UBEC 5V/5A</t>
  </si>
  <si>
    <t>https://www.amazon.com/dp/B083SC9P71/ref=twister_B08QCPJX8J?_encoding=UTF8&amp;th=1</t>
  </si>
  <si>
    <t>XT90S conenctor and wire pairs</t>
  </si>
  <si>
    <t>Item Name</t>
  </si>
  <si>
    <t>Ordering Link</t>
  </si>
  <si>
    <t>https://a.co/d/9bud3YM</t>
  </si>
  <si>
    <t>https://a.co/d/318kkOk</t>
  </si>
  <si>
    <t>https://a.co/d/8EC7lwU</t>
  </si>
  <si>
    <t>https://a.co/d/7vQuy5B</t>
  </si>
  <si>
    <t>https://a.co/d/cv3Cc67</t>
  </si>
  <si>
    <t>Variant</t>
  </si>
  <si>
    <t>https://a.co/d/1XtLJft</t>
  </si>
  <si>
    <t>Black 12 sizes</t>
  </si>
  <si>
    <t>2 Pairs XT90S connector with wire</t>
  </si>
  <si>
    <t>22 pcs</t>
  </si>
  <si>
    <t>7.8 inch (20cm)</t>
  </si>
  <si>
    <t>1/4"x5/8"x0.196"</t>
  </si>
  <si>
    <t>https://a.co/d/bFqpiqZ</t>
  </si>
  <si>
    <t>https://a.co/d/43lONoZ</t>
  </si>
  <si>
    <t>10mm</t>
  </si>
  <si>
    <t>https://a.co/d/fpKvpkZ</t>
  </si>
  <si>
    <t>10mmx19mmx5mm</t>
  </si>
  <si>
    <t>https://a.co/d/63PHHzO</t>
  </si>
  <si>
    <t>Amazon.com</t>
  </si>
  <si>
    <t>moteus r4.11 controller</t>
  </si>
  <si>
    <t>https://mou.sr/3X6tkIu</t>
  </si>
  <si>
    <t>https://mou.sr/4ciCIPq</t>
  </si>
  <si>
    <t>https://mou.sr/4k6QuIx</t>
  </si>
  <si>
    <t>Raspberry Pi Pico 2W</t>
  </si>
  <si>
    <t>BNO085 IMU</t>
  </si>
  <si>
    <t>NTC temperature sensor 10kohms at 25C</t>
  </si>
  <si>
    <t>https://mou.sr/414hNKY</t>
  </si>
  <si>
    <t>DC Fans 12Vdc 1.26W 11CFM DC Axial 50x10mm TS</t>
  </si>
  <si>
    <t>Description</t>
  </si>
  <si>
    <t>https://mou.sr/4b4I9B2</t>
  </si>
  <si>
    <t>https://mou.sr/4baV8l0</t>
  </si>
  <si>
    <t>Interface Development Tools MCP2517FD click</t>
  </si>
  <si>
    <t>Adafruit Accessories STEMMA JST PH 2mm 3-Pin to Female Socket Cable - 200mm</t>
  </si>
  <si>
    <t>https://mou.sr/3CYk16E</t>
  </si>
  <si>
    <t>Industrial Temperature Sensors 45x45mm Square Self Adhering 650mm Wire</t>
  </si>
  <si>
    <t>Adafruit 9-DOF Orientation IMU Fusion Breakout - BNO085 (BNO080) </t>
  </si>
  <si>
    <t>Rpi Pico 2W</t>
  </si>
  <si>
    <t>Part No.</t>
  </si>
  <si>
    <t>External BEC Voltage Regulator</t>
  </si>
  <si>
    <t>10mm Flange Coupling Connector</t>
  </si>
  <si>
    <t>M2.5x10 Hex standoff kit</t>
  </si>
  <si>
    <t>4pcs XT30 XT-30 to XT60 XT-60 Male Female</t>
  </si>
  <si>
    <t>Status</t>
  </si>
  <si>
    <t>Ordered</t>
  </si>
  <si>
    <t>Received</t>
  </si>
  <si>
    <t xml:space="preserve"> </t>
  </si>
  <si>
    <t>Battery charger</t>
  </si>
  <si>
    <t>Not ordered</t>
  </si>
  <si>
    <t>https://a.co/d/gxdHFOQ</t>
  </si>
  <si>
    <t>https://a.co/d/54XNRtZ</t>
  </si>
  <si>
    <t>mjcanfd-usb-1x</t>
  </si>
  <si>
    <t>https://us.misumi-ec.com/vona2/detail/110303273750/?PNSearch=GBN225MR3-090&amp;HissuCode=GBN225MR3-090&amp;searchFlow=suggest2products&amp;Keyword=GBN225MR3-090&amp;list=SuggestPreview</t>
  </si>
  <si>
    <t>https://us.misumi-ec.com/vona2/detail/110303273750/?PNSearch=GBN267MR3-090&amp;HissuCode=GBN267MR3-090&amp;searchFlow=suggest2products&amp;Keyword=GBN267MR3-090&amp;list=SuggestPreview</t>
  </si>
  <si>
    <t>https://a.co/d/6hGElNP</t>
  </si>
  <si>
    <t>Round Rocker Switch</t>
  </si>
  <si>
    <t>5Pcs</t>
  </si>
  <si>
    <t>do not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</si>
</sst>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/16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Proxima-nova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  <xf numFmtId="164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17" fontId="0" fillId="5" borderId="1" xfId="0" quotePrefix="1" applyNumberForma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1"/>
    <xf numFmtId="0" fontId="0" fillId="5" borderId="0" xfId="0" applyFill="1" applyAlignment="1">
      <alignment vertical="center"/>
    </xf>
    <xf numFmtId="0" fontId="0" fillId="0" borderId="1" xfId="0" applyBorder="1"/>
    <xf numFmtId="0" fontId="5" fillId="0" borderId="1" xfId="1" applyBorder="1"/>
    <xf numFmtId="0" fontId="5" fillId="0" borderId="1" xfId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6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30.png"/><Relationship Id="rId5" Type="http://schemas.openxmlformats.org/officeDocument/2006/relationships/customXml" Target="../ink/ink3.xml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image" Target="../media/image29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274590</xdr:colOff>
      <xdr:row>11</xdr:row>
      <xdr:rowOff>122295</xdr:rowOff>
    </xdr:from>
    <xdr:to>
      <xdr:col>14</xdr:col>
      <xdr:colOff>514185</xdr:colOff>
      <xdr:row>12</xdr:row>
      <xdr:rowOff>95831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49654795-247D-8792-6F1F-7685588BC95F}"/>
                </a:ext>
              </a:extLst>
            </xdr14:cNvPr>
            <xdr14:cNvContentPartPr/>
          </xdr14:nvContentPartPr>
          <xdr14:nvPr macro=""/>
          <xdr14:xfrm>
            <a:off x="8836266" y="1908233"/>
            <a:ext cx="249120" cy="14832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49654795-247D-8792-6F1F-7685588BC9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29859" y="1902201"/>
              <a:ext cx="261934" cy="160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277755</xdr:colOff>
      <xdr:row>17</xdr:row>
      <xdr:rowOff>107055</xdr:rowOff>
    </xdr:from>
    <xdr:to>
      <xdr:col>19</xdr:col>
      <xdr:colOff>550230</xdr:colOff>
      <xdr:row>19</xdr:row>
      <xdr:rowOff>97741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FBBBF0E-BFE9-DCCC-3236-1A73CF6583A8}"/>
                </a:ext>
              </a:extLst>
            </xdr14:cNvPr>
            <xdr14:cNvContentPartPr/>
          </xdr14:nvContentPartPr>
          <xdr14:nvPr macro=""/>
          <xdr14:xfrm>
            <a:off x="10031355" y="3002655"/>
            <a:ext cx="2091750" cy="36216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FBBBF0E-BFE9-DCCC-3236-1A73CF6583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025237" y="2996321"/>
              <a:ext cx="2103987" cy="374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311145</xdr:colOff>
      <xdr:row>15</xdr:row>
      <xdr:rowOff>95940</xdr:rowOff>
    </xdr:from>
    <xdr:to>
      <xdr:col>12</xdr:col>
      <xdr:colOff>434565</xdr:colOff>
      <xdr:row>18</xdr:row>
      <xdr:rowOff>94754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8769EE2-958E-9BF6-FF22-DFCA51CAC133}"/>
                </a:ext>
              </a:extLst>
            </xdr14:cNvPr>
            <xdr14:cNvContentPartPr/>
          </xdr14:nvContentPartPr>
          <xdr14:nvPr macro=""/>
          <xdr14:xfrm>
            <a:off x="7626345" y="2629590"/>
            <a:ext cx="131040" cy="54936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8769EE2-958E-9BF6-FF22-DFCA51CAC13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20225" y="2623466"/>
              <a:ext cx="143280" cy="561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73200</xdr:colOff>
      <xdr:row>0</xdr:row>
      <xdr:rowOff>169140</xdr:rowOff>
    </xdr:from>
    <xdr:to>
      <xdr:col>16</xdr:col>
      <xdr:colOff>17983</xdr:colOff>
      <xdr:row>22</xdr:row>
      <xdr:rowOff>91507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BF3086D1-84ED-66BF-86D8-71D5AFF15DE0}"/>
                </a:ext>
              </a:extLst>
            </xdr14:cNvPr>
            <xdr14:cNvContentPartPr/>
          </xdr14:nvContentPartPr>
          <xdr14:nvPr macro=""/>
          <xdr14:xfrm>
            <a:off x="4965586" y="169140"/>
            <a:ext cx="4833360" cy="385524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BF3086D1-84ED-66BF-86D8-71D5AFF15DE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59451" y="163096"/>
              <a:ext cx="4845629" cy="38673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78720</xdr:colOff>
      <xdr:row>20</xdr:row>
      <xdr:rowOff>27450</xdr:rowOff>
    </xdr:from>
    <xdr:to>
      <xdr:col>11</xdr:col>
      <xdr:colOff>244725</xdr:colOff>
      <xdr:row>21</xdr:row>
      <xdr:rowOff>58785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07384B2-A033-655F-4179-B112A00D00A7}"/>
                </a:ext>
              </a:extLst>
            </xdr14:cNvPr>
            <xdr14:cNvContentPartPr/>
          </xdr14:nvContentPartPr>
          <xdr14:nvPr macro=""/>
          <xdr14:xfrm>
            <a:off x="6174720" y="3465975"/>
            <a:ext cx="769890" cy="20469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07384B2-A033-655F-4179-B112A00D00A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68647" y="3460137"/>
              <a:ext cx="782037" cy="216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363600</xdr:colOff>
      <xdr:row>14</xdr:row>
      <xdr:rowOff>151485</xdr:rowOff>
    </xdr:from>
    <xdr:to>
      <xdr:col>12</xdr:col>
      <xdr:colOff>397080</xdr:colOff>
      <xdr:row>16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C4C7763-4446-E0B9-05BA-B6D5F124B0F6}"/>
                </a:ext>
              </a:extLst>
            </xdr14:cNvPr>
            <xdr14:cNvContentPartPr/>
          </xdr14:nvContentPartPr>
          <xdr14:nvPr macro=""/>
          <xdr14:xfrm>
            <a:off x="7678800" y="2504160"/>
            <a:ext cx="33480" cy="2671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AC4C7763-4446-E0B9-05BA-B6D5F124B0F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672680" y="2498040"/>
              <a:ext cx="4572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608760</xdr:colOff>
      <xdr:row>2</xdr:row>
      <xdr:rowOff>139785</xdr:rowOff>
    </xdr:from>
    <xdr:to>
      <xdr:col>10</xdr:col>
      <xdr:colOff>210495</xdr:colOff>
      <xdr:row>4</xdr:row>
      <xdr:rowOff>135630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4BF2019-8426-6C7B-E3CB-D896E32BA9F7}"/>
                </a:ext>
              </a:extLst>
            </xdr14:cNvPr>
            <xdr14:cNvContentPartPr/>
          </xdr14:nvContentPartPr>
          <xdr14:nvPr macro=""/>
          <xdr14:xfrm>
            <a:off x="6095160" y="501735"/>
            <a:ext cx="199905" cy="35779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14BF2019-8426-6C7B-E3CB-D896E32BA9F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89380" y="495683"/>
              <a:ext cx="211464" cy="369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551235</xdr:colOff>
      <xdr:row>9</xdr:row>
      <xdr:rowOff>47385</xdr:rowOff>
    </xdr:from>
    <xdr:to>
      <xdr:col>18</xdr:col>
      <xdr:colOff>592350</xdr:colOff>
      <xdr:row>12</xdr:row>
      <xdr:rowOff>97845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6F2CF79B-99FE-B0A7-D7D5-1F43AD269C14}"/>
                </a:ext>
              </a:extLst>
            </xdr14:cNvPr>
            <xdr14:cNvContentPartPr/>
          </xdr14:nvContentPartPr>
          <xdr14:nvPr macro=""/>
          <xdr14:xfrm>
            <a:off x="10304835" y="1495185"/>
            <a:ext cx="1264125" cy="589575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6F2CF79B-99FE-B0A7-D7D5-1F43AD269C1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298697" y="1489107"/>
              <a:ext cx="1276402" cy="601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210360</xdr:colOff>
      <xdr:row>8</xdr:row>
      <xdr:rowOff>149415</xdr:rowOff>
    </xdr:from>
    <xdr:to>
      <xdr:col>21</xdr:col>
      <xdr:colOff>16050</xdr:colOff>
      <xdr:row>11</xdr:row>
      <xdr:rowOff>15361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74706A5D-11CB-F807-DDD6-9DAB294E2AF8}"/>
                </a:ext>
              </a:extLst>
            </xdr14:cNvPr>
            <xdr14:cNvContentPartPr/>
          </xdr14:nvContentPartPr>
          <xdr14:nvPr macro=""/>
          <xdr14:xfrm>
            <a:off x="12402360" y="1416240"/>
            <a:ext cx="419100" cy="40125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74706A5D-11CB-F807-DDD6-9DAB294E2AF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2396239" y="1410061"/>
              <a:ext cx="431342" cy="413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286170</xdr:colOff>
      <xdr:row>7</xdr:row>
      <xdr:rowOff>172860</xdr:rowOff>
    </xdr:from>
    <xdr:to>
      <xdr:col>21</xdr:col>
      <xdr:colOff>170880</xdr:colOff>
      <xdr:row>11</xdr:row>
      <xdr:rowOff>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F4509982-3A7D-43AB-83F2-40E62CE0F514}"/>
                </a:ext>
              </a:extLst>
            </xdr14:cNvPr>
            <xdr14:cNvContentPartPr/>
          </xdr14:nvContentPartPr>
          <xdr14:nvPr macro=""/>
          <xdr14:xfrm>
            <a:off x="12478170" y="1258710"/>
            <a:ext cx="507645" cy="554250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F4509982-3A7D-43AB-83F2-40E62CE0F51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471907" y="1252527"/>
              <a:ext cx="520170" cy="566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64365</xdr:colOff>
      <xdr:row>8</xdr:row>
      <xdr:rowOff>130035</xdr:rowOff>
    </xdr:from>
    <xdr:to>
      <xdr:col>19</xdr:col>
      <xdr:colOff>511440</xdr:colOff>
      <xdr:row>10</xdr:row>
      <xdr:rowOff>34785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1C69B75C-2DB0-E580-6F01-D28A8B7BD8EC}"/>
                </a:ext>
              </a:extLst>
            </xdr14:cNvPr>
            <xdr14:cNvContentPartPr/>
          </xdr14:nvContentPartPr>
          <xdr14:nvPr macro=""/>
          <xdr14:xfrm>
            <a:off x="11646765" y="1396860"/>
            <a:ext cx="450885" cy="2667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1C69B75C-2DB0-E580-6F01-D28A8B7BD8E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640569" y="1390649"/>
              <a:ext cx="463278" cy="2791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20910</xdr:colOff>
      <xdr:row>11</xdr:row>
      <xdr:rowOff>79170</xdr:rowOff>
    </xdr:from>
    <xdr:to>
      <xdr:col>19</xdr:col>
      <xdr:colOff>474575</xdr:colOff>
      <xdr:row>12</xdr:row>
      <xdr:rowOff>117226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A5A241D9-2E1E-C3DA-C91C-29E676F7A3E5}"/>
                </a:ext>
              </a:extLst>
            </xdr14:cNvPr>
            <xdr14:cNvContentPartPr/>
          </xdr14:nvContentPartPr>
          <xdr14:nvPr macro=""/>
          <xdr14:xfrm>
            <a:off x="11640328" y="1865108"/>
            <a:ext cx="467000" cy="216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A5A241D9-2E1E-C3DA-C91C-29E676F7A3E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634032" y="1859060"/>
              <a:ext cx="479592" cy="228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419520</xdr:colOff>
      <xdr:row>2</xdr:row>
      <xdr:rowOff>58402</xdr:rowOff>
    </xdr:from>
    <xdr:to>
      <xdr:col>19</xdr:col>
      <xdr:colOff>554643</xdr:colOff>
      <xdr:row>3</xdr:row>
      <xdr:rowOff>134134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8A958755-923A-F939-5508-FA1448349C6C}"/>
                </a:ext>
              </a:extLst>
            </xdr14:cNvPr>
            <xdr14:cNvContentPartPr/>
          </xdr14:nvContentPartPr>
          <xdr14:nvPr macro=""/>
          <xdr14:xfrm>
            <a:off x="10815841" y="415590"/>
            <a:ext cx="1365840" cy="2448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8A958755-923A-F939-5508-FA1448349C6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809666" y="409704"/>
              <a:ext cx="1378191" cy="256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589049</xdr:colOff>
      <xdr:row>2</xdr:row>
      <xdr:rowOff>17722</xdr:rowOff>
    </xdr:from>
    <xdr:to>
      <xdr:col>21</xdr:col>
      <xdr:colOff>591361</xdr:colOff>
      <xdr:row>3</xdr:row>
      <xdr:rowOff>53539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713A4DFB-BC3E-38E8-B62E-DAD8C75F1C1C}"/>
                </a:ext>
              </a:extLst>
            </xdr14:cNvPr>
            <xdr14:cNvContentPartPr/>
          </xdr14:nvContentPartPr>
          <xdr14:nvPr macro=""/>
          <xdr14:xfrm>
            <a:off x="12820015" y="374910"/>
            <a:ext cx="604335" cy="218220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713A4DFB-BC3E-38E8-B62E-DAD8C75F1C1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813892" y="368788"/>
              <a:ext cx="616580" cy="230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211022</xdr:colOff>
      <xdr:row>2</xdr:row>
      <xdr:rowOff>60457</xdr:rowOff>
    </xdr:from>
    <xdr:to>
      <xdr:col>22</xdr:col>
      <xdr:colOff>325307</xdr:colOff>
      <xdr:row>3</xdr:row>
      <xdr:rowOff>22474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039432F4-4994-7986-CD75-FE8BFA87E7B0}"/>
                </a:ext>
              </a:extLst>
            </xdr14:cNvPr>
            <xdr14:cNvContentPartPr/>
          </xdr14:nvContentPartPr>
          <xdr14:nvPr macro=""/>
          <xdr14:xfrm>
            <a:off x="13665085" y="417645"/>
            <a:ext cx="104760" cy="13680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039432F4-4994-7986-CD75-FE8BFA87E7B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3659284" y="411860"/>
              <a:ext cx="116362" cy="148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26787</xdr:colOff>
      <xdr:row>1</xdr:row>
      <xdr:rowOff>141086</xdr:rowOff>
    </xdr:from>
    <xdr:to>
      <xdr:col>20</xdr:col>
      <xdr:colOff>19109</xdr:colOff>
      <xdr:row>3</xdr:row>
      <xdr:rowOff>129919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DF7323E-C3AB-38B8-EF6A-E73947D43929}"/>
                </a:ext>
              </a:extLst>
            </xdr14:cNvPr>
            <xdr14:cNvContentPartPr/>
          </xdr14:nvContentPartPr>
          <xdr14:nvPr macro=""/>
          <xdr14:xfrm>
            <a:off x="11646205" y="319680"/>
            <a:ext cx="607680" cy="33840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1DF7323E-C3AB-38B8-EF6A-E73947D4392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639986" y="313798"/>
              <a:ext cx="620119" cy="350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305076</xdr:colOff>
      <xdr:row>2</xdr:row>
      <xdr:rowOff>171802</xdr:rowOff>
    </xdr:from>
    <xdr:to>
      <xdr:col>10</xdr:col>
      <xdr:colOff>399276</xdr:colOff>
      <xdr:row>3</xdr:row>
      <xdr:rowOff>155209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80DA6F26-9D53-0705-51AA-4D902D88288B}"/>
                </a:ext>
              </a:extLst>
            </xdr14:cNvPr>
            <xdr14:cNvContentPartPr/>
          </xdr14:nvContentPartPr>
          <xdr14:nvPr macro=""/>
          <xdr14:xfrm>
            <a:off x="6420559" y="528990"/>
            <a:ext cx="107535" cy="16200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80DA6F26-9D53-0705-51AA-4D902D88288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413582" y="523016"/>
              <a:ext cx="121490" cy="173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97513</xdr:colOff>
      <xdr:row>11</xdr:row>
      <xdr:rowOff>39982</xdr:rowOff>
    </xdr:from>
    <xdr:to>
      <xdr:col>14</xdr:col>
      <xdr:colOff>211528</xdr:colOff>
      <xdr:row>12</xdr:row>
      <xdr:rowOff>16548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03C367B0-AFD6-D956-097D-390D8E9DE266}"/>
                </a:ext>
              </a:extLst>
            </xdr14:cNvPr>
            <xdr14:cNvContentPartPr/>
          </xdr14:nvContentPartPr>
          <xdr14:nvPr macro=""/>
          <xdr14:xfrm>
            <a:off x="8659189" y="1825920"/>
            <a:ext cx="117825" cy="15897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03C367B0-AFD6-D956-097D-390D8E9DE26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652968" y="1819820"/>
              <a:ext cx="130266" cy="171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534912</xdr:colOff>
      <xdr:row>2</xdr:row>
      <xdr:rowOff>178492</xdr:rowOff>
    </xdr:from>
    <xdr:to>
      <xdr:col>23</xdr:col>
      <xdr:colOff>572712</xdr:colOff>
      <xdr:row>3</xdr:row>
      <xdr:rowOff>60589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F8F889B1-BED3-0AD4-6406-D1A164805B0E}"/>
                </a:ext>
              </a:extLst>
            </xdr14:cNvPr>
            <xdr14:cNvContentPartPr/>
          </xdr14:nvContentPartPr>
          <xdr14:nvPr macro=""/>
          <xdr14:xfrm>
            <a:off x="14600523" y="535680"/>
            <a:ext cx="37800" cy="5688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F8F889B1-BED3-0AD4-6406-D1A164805B0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4594403" y="529560"/>
              <a:ext cx="500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403002</xdr:colOff>
      <xdr:row>2</xdr:row>
      <xdr:rowOff>56602</xdr:rowOff>
    </xdr:from>
    <xdr:to>
      <xdr:col>23</xdr:col>
      <xdr:colOff>510732</xdr:colOff>
      <xdr:row>2</xdr:row>
      <xdr:rowOff>170212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42C837F-81AA-4948-7F5D-546F51C4CBB4}"/>
                </a:ext>
              </a:extLst>
            </xdr14:cNvPr>
            <xdr14:cNvContentPartPr/>
          </xdr14:nvContentPartPr>
          <xdr14:nvPr macro=""/>
          <xdr14:xfrm>
            <a:off x="14468613" y="413790"/>
            <a:ext cx="111540" cy="11742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D42C837F-81AA-4948-7F5D-546F51C4CBB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462884" y="407245"/>
              <a:ext cx="122997" cy="1305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193364</xdr:colOff>
      <xdr:row>4</xdr:row>
      <xdr:rowOff>125865</xdr:rowOff>
    </xdr:from>
    <xdr:to>
      <xdr:col>24</xdr:col>
      <xdr:colOff>193724</xdr:colOff>
      <xdr:row>4</xdr:row>
      <xdr:rowOff>130035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56136CF7-39CA-1D9D-807A-588B2BEF03E0}"/>
                </a:ext>
              </a:extLst>
            </xdr14:cNvPr>
            <xdr14:cNvContentPartPr/>
          </xdr14:nvContentPartPr>
          <xdr14:nvPr macro=""/>
          <xdr14:xfrm>
            <a:off x="14870523" y="840240"/>
            <a:ext cx="360" cy="36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56136CF7-39CA-1D9D-807A-588B2BEF03E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864403" y="8341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590727</xdr:colOff>
      <xdr:row>2</xdr:row>
      <xdr:rowOff>16642</xdr:rowOff>
    </xdr:from>
    <xdr:to>
      <xdr:col>27</xdr:col>
      <xdr:colOff>208804</xdr:colOff>
      <xdr:row>4</xdr:row>
      <xdr:rowOff>57480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1BDD58E6-E51C-4B29-DF79-B9B92D7DBE5E}"/>
                </a:ext>
              </a:extLst>
            </xdr14:cNvPr>
            <xdr14:cNvContentPartPr/>
          </xdr14:nvContentPartPr>
          <xdr14:nvPr macro=""/>
          <xdr14:xfrm>
            <a:off x="14656338" y="373830"/>
            <a:ext cx="2068080" cy="394215"/>
          </xdr14:xfrm>
        </xdr:contentPart>
      </mc:Choice>
      <mc:Fallback xmlns=""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1BDD58E6-E51C-4B29-DF79-B9B92D7DBE5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650167" y="367715"/>
              <a:ext cx="2080422" cy="40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2656</xdr:colOff>
      <xdr:row>6</xdr:row>
      <xdr:rowOff>95591</xdr:rowOff>
    </xdr:from>
    <xdr:to>
      <xdr:col>27</xdr:col>
      <xdr:colOff>38329</xdr:colOff>
      <xdr:row>7</xdr:row>
      <xdr:rowOff>132578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D0B8CE4C-14D4-8275-767F-1629C7A017C5}"/>
                </a:ext>
              </a:extLst>
            </xdr14:cNvPr>
            <xdr14:cNvContentPartPr/>
          </xdr14:nvContentPartPr>
          <xdr14:nvPr macro=""/>
          <xdr14:xfrm>
            <a:off x="15291363" y="988560"/>
            <a:ext cx="1258770" cy="219390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D0B8CE4C-14D4-8275-767F-1629C7A017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285244" y="982649"/>
              <a:ext cx="1271009" cy="231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473519</xdr:colOff>
      <xdr:row>14</xdr:row>
      <xdr:rowOff>67928</xdr:rowOff>
    </xdr:from>
    <xdr:to>
      <xdr:col>5</xdr:col>
      <xdr:colOff>1578066</xdr:colOff>
      <xdr:row>19</xdr:row>
      <xdr:rowOff>60263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139A2E00-DC59-5901-76F4-F55B47515791}"/>
                </a:ext>
              </a:extLst>
            </xdr14:cNvPr>
            <xdr14:cNvContentPartPr/>
          </xdr14:nvContentPartPr>
          <xdr14:nvPr macro=""/>
          <xdr14:xfrm>
            <a:off x="6479032" y="2601578"/>
            <a:ext cx="1093117" cy="90483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139A2E00-DC59-5901-76F4-F55B4751579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601000" y="3890858"/>
              <a:ext cx="1125360" cy="9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541627</xdr:colOff>
      <xdr:row>21</xdr:row>
      <xdr:rowOff>41318</xdr:rowOff>
    </xdr:from>
    <xdr:to>
      <xdr:col>5</xdr:col>
      <xdr:colOff>1279950</xdr:colOff>
      <xdr:row>24</xdr:row>
      <xdr:rowOff>54188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C824658C-666B-F709-24F2-05059CA0CB88}"/>
                </a:ext>
              </a:extLst>
            </xdr14:cNvPr>
            <xdr14:cNvContentPartPr/>
          </xdr14:nvContentPartPr>
          <xdr14:nvPr macro=""/>
          <xdr14:xfrm>
            <a:off x="4146840" y="3660818"/>
            <a:ext cx="748800" cy="55008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C824658C-666B-F709-24F2-05059CA0CB8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140717" y="3654702"/>
              <a:ext cx="761046" cy="562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514267</xdr:colOff>
      <xdr:row>27</xdr:row>
      <xdr:rowOff>49298</xdr:rowOff>
    </xdr:from>
    <xdr:to>
      <xdr:col>5</xdr:col>
      <xdr:colOff>1009496</xdr:colOff>
      <xdr:row>28</xdr:row>
      <xdr:rowOff>21383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AF37B395-2AD8-C9F6-4CA8-1BDE54607FE8}"/>
                </a:ext>
              </a:extLst>
            </xdr14:cNvPr>
            <xdr14:cNvContentPartPr/>
          </xdr14:nvContentPartPr>
          <xdr14:nvPr macro=""/>
          <xdr14:xfrm>
            <a:off x="4119480" y="4392698"/>
            <a:ext cx="509040" cy="145440"/>
          </xdr14:xfrm>
        </xdr:contentPart>
      </mc:Choice>
      <mc:Fallback xmlns=""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AF37B395-2AD8-C9F6-4CA8-1BDE54607FE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113360" y="4386578"/>
              <a:ext cx="52128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1360919</xdr:colOff>
      <xdr:row>18</xdr:row>
      <xdr:rowOff>153420</xdr:rowOff>
    </xdr:from>
    <xdr:to>
      <xdr:col>5</xdr:col>
      <xdr:colOff>1501423</xdr:colOff>
      <xdr:row>19</xdr:row>
      <xdr:rowOff>93465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40C11D3F-AD65-948A-71CC-AEDC9239265B}"/>
                </a:ext>
              </a:extLst>
            </xdr14:cNvPr>
            <xdr14:cNvContentPartPr/>
          </xdr14:nvContentPartPr>
          <xdr14:nvPr macro=""/>
          <xdr14:xfrm>
            <a:off x="7366432" y="3410970"/>
            <a:ext cx="129074" cy="117210"/>
          </xdr14:xfrm>
        </xdr:contentPart>
      </mc:Choice>
      <mc:Fallback xmlns=""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40C11D3F-AD65-948A-71CC-AEDC9239265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488400" y="4714538"/>
              <a:ext cx="15084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487987</xdr:colOff>
      <xdr:row>28</xdr:row>
      <xdr:rowOff>68123</xdr:rowOff>
    </xdr:from>
    <xdr:to>
      <xdr:col>5</xdr:col>
      <xdr:colOff>1050281</xdr:colOff>
      <xdr:row>30</xdr:row>
      <xdr:rowOff>170933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1EE93B6A-86B4-AA3B-1725-14B02CCF698A}"/>
                </a:ext>
              </a:extLst>
            </xdr14:cNvPr>
            <xdr14:cNvContentPartPr/>
          </xdr14:nvContentPartPr>
          <xdr14:nvPr macro=""/>
          <xdr14:xfrm>
            <a:off x="4093200" y="4592498"/>
            <a:ext cx="574200" cy="464760"/>
          </xdr14:xfrm>
        </xdr:contentPart>
      </mc:Choice>
      <mc:Fallback xmlns=""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1EE93B6A-86B4-AA3B-1725-14B02CCF698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087084" y="4586383"/>
              <a:ext cx="586432" cy="476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1343025</xdr:colOff>
      <xdr:row>33</xdr:row>
      <xdr:rowOff>171450</xdr:rowOff>
    </xdr:from>
    <xdr:to>
      <xdr:col>7</xdr:col>
      <xdr:colOff>53387</xdr:colOff>
      <xdr:row>38</xdr:row>
      <xdr:rowOff>91556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9BE22C40-021B-1F5A-0969-C6389AEC9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595813" y="6143625"/>
          <a:ext cx="3743372" cy="821171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1447800</xdr:colOff>
      <xdr:row>40</xdr:row>
      <xdr:rowOff>23813</xdr:rowOff>
    </xdr:from>
    <xdr:to>
      <xdr:col>5</xdr:col>
      <xdr:colOff>1469619</xdr:colOff>
      <xdr:row>47</xdr:row>
      <xdr:rowOff>20180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4AA2DE40-7229-E069-6F55-45FA4654B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700588" y="7081838"/>
          <a:ext cx="2770734" cy="126700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09:49.57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713 308 2168 0 0,'-8'16'5644'0'0,"-23"46"4641"0"0,22-50-8163 0 0,6-14-1813 0 0,4-11-549 0 0,0 7 272 0 0,1-1 0 0 0,-1 1 0 0 0,1 0 0 0 0,0 0 1 0 0,0 0-1 0 0,1 0 0 0 0,-1 0 0 0 0,1 1 0 0 0,0-1 0 0 0,1 1 0 0 0,-1 0 0 0 0,6-6 0 0 0,-8 11-17 0 0,6-4 218 0 0,-3 17-102 0 0,-3-3-167 0 0,-1 0 0 0 0,0 0 0 0 0,-1 0-1 0 0,0 0 1 0 0,0 0 0 0 0,-1-1 0 0 0,0 1 0 0 0,-1 0 0 0 0,0-1-1 0 0,-5 12 1 0 0,-21 36-2308 0 0,-7-4-4817 0 0,22-31 5718 0 0</inkml:trace>
  <inkml:trace contextRef="#ctx0" brushRef="#br0" timeOffset="770.74">955 223 5273 0 0,'-10'15'9237'0'0,"-32"50"-2018"0"0,40-63-7152 0 0,0 0-1 0 0,1 1 1 0 0,-1 0-1 0 0,1-1 1 0 0,0 1-1 0 0,0 0 1 0 0,0-1-1 0 0,0 1 1 0 0,0 0-1 0 0,1 0 1 0 0,-1 0-1 0 0,1 0 1 0 0,-1 0-1 0 0,1 0 1 0 0,0 0-1 0 0,0 0 1 0 0,1 0-1 0 0,0 4 1 0 0,-1-6-68 0 0,1 1 0 0 0,0-1 0 0 0,0 1 0 0 0,0-1 0 0 0,0 0 0 0 0,0 0 1 0 0,0 1-1 0 0,1-1 0 0 0,-1 0 0 0 0,0 0 0 0 0,0 0 0 0 0,1 0 0 0 0,-1 0 1 0 0,1-1-1 0 0,-1 1 0 0 0,1 0 0 0 0,-1-1 0 0 0,1 1 0 0 0,-1-1 0 0 0,1 1 1 0 0,-1-1-1 0 0,3 0 0 0 0,3 1-63 0 0,0-1 0 0 0,0 0 1 0 0,0 0-1 0 0,0 0 0 0 0,0-1 1 0 0,0-1-1 0 0,0 1 0 0 0,-1-1 0 0 0,1 0 1 0 0,11-6-1 0 0,-14 4 29 0 0,1 0 1 0 0,-1 0-1 0 0,0-1 1 0 0,0 0-1 0 0,0 0 0 0 0,-1 0 1 0 0,0 0-1 0 0,0-1 1 0 0,0 1-1 0 0,0-1 0 0 0,-1 0 1 0 0,0 0-1 0 0,0 0 1 0 0,0 0-1 0 0,1-11 1 0 0,-1 7 12 0 0,1 1 94 0 0,-1-1 0 0 0,-1 0 0 0 0,1 0-1 0 0,-1-20 1 0 0,-15 67 427 0 0,11-26-441 0 0,1 1 0 0 0,0 0 1 0 0,-1 23-1 0 0,3-30-29 0 0,0 0 0 0 0,0 0 0 0 0,1 0 0 0 0,0 0 0 0 0,0 0 0 0 0,0 0 0 0 0,0 0 0 0 0,1 0 0 0 0,-1 0 0 0 0,1 0 0 0 0,0-1 0 0 0,5 8 1 0 0,-4-9-2 0 0,-1 0 1 0 0,1-1-1 0 0,0 1 1 0 0,0-1 0 0 0,0 0-1 0 0,0 0 1 0 0,1 0 0 0 0,-1 0-1 0 0,0 0 1 0 0,1-1 0 0 0,-1 0-1 0 0,1 1 1 0 0,0-2 0 0 0,-1 1-1 0 0,1 0 1 0 0,5 0-1 0 0,2-1 27 0 0,0 1-1 0 0,0-1 0 0 0,18-3 0 0 0,-25 2-44 0 0,0 0 0 0 0,0 0 0 0 0,0-1 0 0 0,0 1 0 0 0,0-1 0 0 0,0 0 0 0 0,0 0 0 0 0,0 0 0 0 0,0-1 0 0 0,-1 1 0 0 0,0-1 0 0 0,1 0 0 0 0,-1 0-1 0 0,0 0 1 0 0,0-1 0 0 0,0 1 0 0 0,-1-1 0 0 0,1 0 0 0 0,-1 0 0 0 0,0 0 0 0 0,0 0 0 0 0,0 0 0 0 0,0 0 0 0 0,-1 0 0 0 0,1-1 0 0 0,-1 1 0 0 0,0-1 0 0 0,0 1 0 0 0,-1-1 0 0 0,1-5 0 0 0,-1 1-394 0 0,1 1-1 0 0,-1-1 1 0 0,-1 0 0 0 0,1 1 0 0 0,-2-1-1 0 0,1 0 1 0 0,-1 1 0 0 0,0-1-1 0 0,-1 1 1 0 0,1 0 0 0 0,-2 0 0 0 0,1 0-1 0 0,-1 0 1 0 0,-7-11 0 0 0,-2 6-427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3:05.9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1109 1307 576 0 0,'19'-2'5151'0'0,"3"1"-1543"0"0,55-7 6926 0 0,-17 0-10131 0 0,-60 8-401 0 0,-1 1 1 0 0,1-1-1 0 0,0 0 0 0 0,0 0 1 0 0,0 0-1 0 0,0 0 0 0 0,0 0 1 0 0,0 0-1 0 0,0 1 0 0 0,0-1 1 0 0,0 0-1 0 0,0 0 0 0 0,0 0 1 0 0,0 0-1 0 0,0 0 0 0 0,0 1 1 0 0,0-1-1 0 0,0 0 0 0 0,0 0 0 0 0,0 0 1 0 0,0 0-1 0 0,0 1 0 0 0,0-1 1 0 0,0 0-1 0 0,0 0 0 0 0,0 0 1 0 0,0 0-1 0 0,0 0 0 0 0,0 1 1 0 0,0-1-1 0 0,0 0 0 0 0,0 0 1 0 0,0 0-1 0 0,0 0 0 0 0,0 0 1 0 0,1 0-1 0 0,-1 1 0 0 0,0-1 1 0 0,0 0-1 0 0,0 0 0 0 0,0 0 1 0 0,0 0-1 0 0,0 0 0 0 0,1 0 1 0 0,-1 0-1 0 0,0 0 0 0 0,0 0 1 0 0,0 0-1 0 0,0 0 0 0 0,0 0 1 0 0,1 0-1 0 0,-1 0 0 0 0,0 0 1 0 0,0 0-1 0 0,0 0 0 0 0,0 0 0 0 0,0 0 1 0 0,1 0-1 0 0,-1 0 0 0 0,0 0 1 0 0,0 0-1 0 0,0 0 0 0 0,0 0 1 0 0,0 0-1 0 0,1 0 0 0 0,-14 17 162 0 0,-1 0 0 0 0,-23 20 0 0 0,18-18-7 0 0,0 1-1 0 0,-25 34 1 0 0,24-27 0 0 0,20-27-151 0 0,-1 0 0 0 0,1 1 0 0 0,0-1 0 0 0,-1 0 0 0 0,1 0 0 0 0,0 0 0 0 0,-1 0 0 0 0,1 1 0 0 0,0-1 0 0 0,0 0 0 0 0,-1 0 0 0 0,1 0 0 0 0,0 1 1 0 0,0-1-1 0 0,0 0 0 0 0,-1 0 0 0 0,1 1 0 0 0,0-1 0 0 0,0 0 0 0 0,0 1 0 0 0,-1-1 0 0 0,1 0 0 0 0,0 1 0 0 0,0-1 0 0 0,0 0 0 0 0,0 1 0 0 0,0-1 0 0 0,0 0 0 0 0,0 1 0 0 0,0-1 0 0 0,0 0 0 0 0,0 1 0 0 0,0-1 0 0 0,0 0 0 0 0,0 1 0 0 0,0-1 0 0 0,0 0 0 0 0,0 1 0 0 0,0-1 0 0 0,1 0 1 0 0,-1 1-1 0 0,0-1 0 0 0,0 0 0 0 0,0 1 0 0 0,0-1 0 0 0,1 0 0 0 0,-1 0 0 0 0,0 1 0 0 0,0-1 0 0 0,1 0 0 0 0,-1 0 0 0 0,0 1 0 0 0,0-1 0 0 0,1 0 0 0 0,-1 0 0 0 0,0 0 0 0 0,1 0 0 0 0,-1 0 0 0 0,0 1 0 0 0,1-1 0 0 0,-1 0 0 0 0,0 0 0 0 0,0 0 0 0 0,1 0 0 0 0,-1 0 0 0 0,0 0 0 0 0,1 0 1 0 0,0 0-1 0 0,3 1 57 0 0,10 4-106 0 0,0 0 1 0 0,1-2-1 0 0,-1 0 0 0 0,1 0 1 0 0,0-1-1 0 0,-1-1 0 0 0,30-2 1 0 0,25-9-5904 0 0,-37 4 5012 0 0</inkml:trace>
  <inkml:trace contextRef="#ctx0" brushRef="#br0" timeOffset="1985.09">811 708 880 0 0,'19'-10'6568'0'0,"58"-32"519"0"0,-69 37-6438 0 0,-6 4-522 0 0,0 0 0 0 0,0 0 0 0 0,0 0-1 0 0,0 0 1 0 0,1 0 0 0 0,-1 1 0 0 0,0-1-1 0 0,0 1 1 0 0,0-1 0 0 0,0 1 0 0 0,1 0 0 0 0,3 0-1 0 0,-5 0-97 0 0,0 1 0 0 0,0-1 0 0 0,0 1 0 0 0,0-1 0 0 0,0 1 0 0 0,0-1 0 0 0,0 1 0 0 0,0 0 0 0 0,0 0 0 0 0,0-1 0 0 0,-1 1-1 0 0,1 0 1 0 0,0 0 0 0 0,-1 0 0 0 0,1 0 0 0 0,0 0 0 0 0,-1 0 0 0 0,1 0 0 0 0,-1 0 0 0 0,1 0 0 0 0,-1 0 0 0 0,0 0 0 0 0,1 0 0 0 0,-1 1 0 0 0,0-1-1 0 0,0 0 1 0 0,0 0 0 0 0,0 0 0 0 0,0 2 0 0 0,2 34 19 0 0,-4-26-27 0 0,0-1 0 0 0,0 1-1 0 0,-1-1 1 0 0,-1 1 0 0 0,1-1-1 0 0,-2 0 1 0 0,0 0 0 0 0,0-1-1 0 0,0 1 1 0 0,-1-1 0 0 0,-9 11-1 0 0,68-83-240 0 0,3 3-1 0 0,68-55 1 0 0,-142 173 3754 0 0,12-41-3538 0 0,-18 59 84 0 0,22-69-115 0 0,1 0-1 0 0,0-1 1 0 0,0 1 0 0 0,1 0-1 0 0,0 0 1 0 0,0-1 0 0 0,0 1-1 0 0,1 0 1 0 0,0 0-1 0 0,2 10 1 0 0,-2-16-185 0 0,-1 1 1 0 0,1-1-1 0 0,0 0 1 0 0,-1 1-1 0 0,1-1 1 0 0,0 0-1 0 0,0 1 1 0 0,0-1-1 0 0,0 0 1 0 0,0 0-1 0 0,0 0 1 0 0,0 0-1 0 0,0 0 1 0 0,1 0-1 0 0,-1 0 1 0 0,0 0-1 0 0,1 0 1 0 0,-1-1-1 0 0,0 1 1 0 0,1 0-1 0 0,2 0 0 0 0,4 2-536 0 0,53 21-180 0 0</inkml:trace>
  <inkml:trace contextRef="#ctx0" brushRef="#br0" timeOffset="3298.69">1 109 5889 0 0,'9'20'4338'0'0,"29"57"2799"0"0,-37-75-7022 0 0,0 0 0 0 0,0 0 0 0 0,-1 0 1 0 0,1-1-1 0 0,1 1 0 0 0,-1 0 1 0 0,0-1-1 0 0,0 1 0 0 0,1-1 0 0 0,-1 1 1 0 0,1-1-1 0 0,-1 0 0 0 0,4 2 1 0 0,9-4-442 0 0,-8-2 421 0 0,0 2-109 0 0,-1 0 1 0 0,1 0-1 0 0,-1-1 1 0 0,0 1 0 0 0,1-2-1 0 0,-1 1 1 0 0,0 0 0 0 0,0-1-1 0 0,0 0 1 0 0,-1 0 0 0 0,1-1-1 0 0,-1 1 1 0 0,0-1-1 0 0,1 0 1 0 0,-2 0 0 0 0,1-1-1 0 0,0 1 1 0 0,-1-1 0 0 0,0 1-1 0 0,0-1 1 0 0,0 0 0 0 0,-1-1-1 0 0,1 1 1 0 0,-1 0-1 0 0,-1-1 1 0 0,1 1 0 0 0,1-10-1 0 0,9-99 850 0 0,2 192-668 0 0,-4-31-48 0 0,5 79 1 0 0,-15-112-88 0 0,1 0 1 0 0,-2 1 0 0 0,0-1 0 0 0,-1 0-1 0 0,0 0 1 0 0,-1 0 0 0 0,-1 0 0 0 0,0 0-1 0 0,0-1 1 0 0,-8 15 0 0 0,11-27-33 0 0,0 1-1 0 0,-1-1 1 0 0,1 1-1 0 0,0-1 1 0 0,-1 0-1 0 0,1 0 1 0 0,0 1-1 0 0,-1-1 1 0 0,1 0-1 0 0,-1-1 1 0 0,0 1-1 0 0,1 0 1 0 0,-1 0-1 0 0,0-1 1 0 0,0 1-1 0 0,1-1 1 0 0,-1 1-1 0 0,0-1 1 0 0,0 0-1 0 0,0 0 1 0 0,-1 0-1 0 0,-36-2-134 0 0,36 2 121 0 0,-1-1 11 0 0,0 0 0 0 0,0 1 0 0 0,0-2-1 0 0,0 1 1 0 0,1 0 0 0 0,-1-1 0 0 0,0 0 0 0 0,1 1 0 0 0,-1-1-1 0 0,-4-4 1 0 0,5 4-279 0 0,1 0 1 0 0,0-1-1 0 0,0 1 0 0 0,0 0 0 0 0,0-1 0 0 0,1 1 0 0 0,-1-1 0 0 0,0 0 1 0 0,1 1-1 0 0,0-1 0 0 0,-2-6 0 0 0,2 4-580 0 0,0-1-1 0 0,0 0 1 0 0,1 1 0 0 0,-1-1-1 0 0,2 0 1 0 0,-1 0 0 0 0,0 1-1 0 0,1-1 1 0 0,0 0 0 0 0,0 1-1 0 0,1-1 1 0 0,0 0 0 0 0,0 1-1 0 0,4-8 1 0 0,33-48-1501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3:14.3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63 632 0 0,'19'-8'4561'0'0,"62"-24"7041"0"0,-39 23-8385 0 0,-38 9-3217 0 0,0 0 1 0 0,0 0-1 0 0,-1 1 1 0 0,1 0-1 0 0,0-1 1 0 0,-1 2-1 0 0,1-1 1 0 0,5 3-1 0 0,5 1-249 0 0,-1-1 109 0 0,0-1-1 0 0,1 0 1 0 0,-1 0 0 0 0,0-2 0 0 0,1 0 0 0 0,0 0 0 0 0,-1-1 0 0 0,1-1 0 0 0,-1 0-1 0 0,1-1 1 0 0,-1 0 0 0 0,0-1 0 0 0,1-1 0 0 0,-1 0 0 0 0,-1-1 0 0 0,20-9 0 0 0,-22 7-2426 0 0</inkml:trace>
  <inkml:trace contextRef="#ctx0" brushRef="#br0" timeOffset="338.36">253 81 7841 0 0,'1'25'6483'0'0,"4"78"-15"0"0,-8 16-4642 0 0,1-101-1927 0 0,1 0 0 0 0,0 0 0 0 0,2 0 0 0 0,0 0 0 0 0,7 31 0 0 0,-8-48-20 0 0,0 0 1 0 0,0-1-1 0 0,0 1 0 0 0,1 0 1 0 0,-1-1-1 0 0,0 1 1 0 0,0-1-1 0 0,1 1 0 0 0,-1 0 1 0 0,1-1-1 0 0,-1 1 0 0 0,0-1 1 0 0,1 1-1 0 0,-1-1 0 0 0,1 1 1 0 0,-1-1-1 0 0,1 1 1 0 0,-1-1-1 0 0,1 1 0 0 0,0-1 1 0 0,-1 0-1 0 0,1 1 0 0 0,-1-1 1 0 0,1 0-1 0 0,0 0 1 0 0,-1 0-1 0 0,1 1 0 0 0,0-1 1 0 0,-1 0-1 0 0,1 0 0 0 0,0 0 1 0 0,0 0-1 0 0,-1 0 0 0 0,1 0 1 0 0,0 0-1 0 0,-1 0 1 0 0,1 0-1 0 0,0-1 0 0 0,-1 1 1 0 0,1 0-1 0 0,1-1 0 0 0,3 0-1292 0 0,47-5-6007 0 0,4-4 5781 0 0</inkml:trace>
  <inkml:trace contextRef="#ctx0" brushRef="#br0" timeOffset="2620.89">524 462 2600 0 0,'18'-7'5004'0'0,"96"-36"6492"0"0,-113 43-11481 0 0,-1 0 1 0 0,0 0-1 0 0,0-1 0 0 0,1 1 1 0 0,-1 0-1 0 0,0 0 0 0 0,0 0 0 0 0,1 0 1 0 0,-1 0-1 0 0,0 0 0 0 0,0 0 1 0 0,1 0-1 0 0,-1-1 0 0 0,0 1 1 0 0,1 0-1 0 0,-1 0 0 0 0,0 0 1 0 0,0 0-1 0 0,1 0 0 0 0,-1 1 1 0 0,0-1-1 0 0,1 0 0 0 0,-1 0 0 0 0,0 0 1 0 0,0 0-1 0 0,1 0 0 0 0,-1 0 1 0 0,0 0-1 0 0,0 0 0 0 0,1 1 1 0 0,-1-1-1 0 0,0 0 0 0 0,0 0 1 0 0,0 0-1 0 0,1 1 0 0 0,-1-1 0 0 0,0 0 1 0 0,0 0-1 0 0,0 0 0 0 0,0 1 1 0 0,1-1-1 0 0,-1 0 0 0 0,0 0 1 0 0,0 1-1 0 0,0-1 0 0 0,0 0 1 0 0,0 1-1 0 0,0-1 0 0 0,0 0 1 0 0,0 0-1 0 0,0 1 0 0 0,0-1 0 0 0,0 0 1 0 0,0 0-1 0 0,0 1 0 0 0,-5 16 294 0 0,4-14-187 0 0,-8 21-73 0 0,-1-1 0 0 0,-1-1 0 0 0,-1 0 0 0 0,-2 0 0 0 0,0-1 0 0 0,-1-1 0 0 0,-24 26 0 0 0,6-7 24 0 0,33-39-66 0 0,-1 0 0 0 0,1 0 0 0 0,0 1-1 0 0,0-1 1 0 0,0 0 0 0 0,0 0 0 0 0,0 0-1 0 0,0 1 1 0 0,0-1 0 0 0,0 0 0 0 0,0 0-1 0 0,0 1 1 0 0,1-1 0 0 0,-1 0 0 0 0,0 0-1 0 0,0 0 1 0 0,0 1 0 0 0,0-1 0 0 0,0 0-1 0 0,0 0 1 0 0,0 0 0 0 0,1 1-1 0 0,-1-1 1 0 0,0 0 0 0 0,0 0 0 0 0,0 0-1 0 0,0 0 1 0 0,1 1 0 0 0,-1-1 0 0 0,0 0-1 0 0,0 0 1 0 0,0 0 0 0 0,0 0 0 0 0,1 0-1 0 0,-1 0 1 0 0,0 0 0 0 0,0 0 0 0 0,1 0-1 0 0,-1 0 1 0 0,0 0 0 0 0,0 0 0 0 0,0 0-1 0 0,1 0 1 0 0,-1 0 0 0 0,0 0 0 0 0,0 0-1 0 0,1 0 1 0 0,15 3 129 0 0,-15-3-120 0 0,9 2-220 0 0,4 0 243 0 0,0 0-1 0 0,-1-1 1 0 0,1-1 0 0 0,0 0-1 0 0,25-3 1 0 0,40-12-3923 0 0,-5-2-7275 0 0,-55 13 8413 0 0</inkml:trace>
  <inkml:trace contextRef="#ctx0" brushRef="#br0" timeOffset="3337.42">877 477 7393 0 0,'18'-6'4016'0'0,"57"-15"2869"0"0,-74 21-6780 0 0,0-1 1 0 0,0 1-1 0 0,0-1 0 0 0,1 1 0 0 0,-1 0 0 0 0,0-1 0 0 0,1 1 0 0 0,-1 0 0 0 0,0 0 0 0 0,0 0 1 0 0,1 0-1 0 0,-1 0 0 0 0,0 0 0 0 0,1 1 0 0 0,-1-1 0 0 0,0 0 0 0 0,0 0 0 0 0,3 2 0 0 0,-2 11-353 0 0,-3-6 412 0 0,1 1-160 0 0,-1 1 1 0 0,0 0 0 0 0,0 0-1 0 0,-1 0 1 0 0,0-1 0 0 0,-1 1-1 0 0,0-1 1 0 0,0 0 0 0 0,-1 1-1 0 0,-6 9 1 0 0,-7 10-10 0 0,-34 39 0 0 0,6-6-63 0 0,196-247-806 0 0,-36 52 1047 0 0,-138 162 951 0 0,14-19-1044 0 0,1 1 0 0 0,0 0 0 0 0,1 0 0 0 0,0 0 0 0 0,0 1 0 0 0,1 0 0 0 0,1 0 0 0 0,0 1 0 0 0,1-1 0 0 0,-7 25 0 0 0,11-34-134 0 0,0 0 1 0 0,-1 1-1 0 0,1-1 0 0 0,0 0 1 0 0,0 1-1 0 0,0-1 1 0 0,0 0-1 0 0,0 1 0 0 0,1-1 1 0 0,-1 0-1 0 0,1 1 1 0 0,0-1-1 0 0,0 0 0 0 0,-1 0 1 0 0,1 0-1 0 0,0 0 1 0 0,1 0-1 0 0,-1 0 1 0 0,0 0-1 0 0,1 0 0 0 0,2 3 1 0 0,5 5-573 0 0,0-1 0 0 0,0 0 1 0 0,1-1-1 0 0,0 0 0 0 0,0-1 0 0 0,1 0 1 0 0,21 11-1 0 0,-25-16 521 0 0,1 1 1 0 0,-1-2-1 0 0,1 1 1 0 0,0-1-1 0 0,-1 0 0 0 0,1-1 1 0 0,0 0-1 0 0,0 0 1 0 0,0 0-1 0 0,-1-1 1 0 0,11-2-1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5:56.8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24 1176 0 0,'19'2'5761'0'0,"38"5"4053"0"0,21 0-4012 0 0,6-5-5741 0 0,-9-8-7468 0 0,-68 5-215 0 0</inkml:trace>
  <inkml:trace contextRef="#ctx0" brushRef="#br0" timeOffset="323.69">41 175 4472 0 0,'23'5'5229'0'0,"-1"-1"-2643"0"0,77 14 6229 0 0,-25-16-8897 0 0,-64-3-2170 0 0,-2-1-5740 0 0,1 1 6449 0 0</inkml:trace>
  <inkml:trace contextRef="#ctx0" brushRef="#br0" timeOffset="866.68">498 60 3680 0 0,'18'-3'6356'0'0,"32"-7"1759"0"0,17-3-3325 0 0,18-4-3494 0 0,-9 3-4669 0 0,-55 12-1214 0 0,-9 1-3890 0 0,-8 1 6718 0 0</inkml:trace>
  <inkml:trace contextRef="#ctx0" brushRef="#br0" timeOffset="1235.43">593 148 8585 0 0,'-5'20'6012'0'0,"-7"24"-578"0"0,-22 86-47 0 0,8 1-5276 0 0,24-118-9491 0 0,3-4 3409 0 0</inkml:trace>
  <inkml:trace contextRef="#ctx0" brushRef="#br0" timeOffset="15655.51">421 87 1560 0 0,'11'-6'4271'0'0,"0"1"-1636"0"0,0 0-1 0 0,0 1 1 0 0,24-6 0 0 0,-26 8-2383 0 0,0 1 1 0 0,1 0 0 0 0,-1 1-1 0 0,0 0 1 0 0,1 1 0 0 0,-1 0-1 0 0,17 3 1 0 0,-12 0-233 0 0,0-1 1 0 0,1-1-1 0 0,21 0 0 0 0,-8-4-3944 0 0,-2-6-5882 0 0,-11 0 7936 0 0</inkml:trace>
  <inkml:trace contextRef="#ctx0" brushRef="#br0" timeOffset="16212.26">608 138 4312 0 0,'-4'12'5289'0'0,"-13"45"3628"0"0,-19 72-5565 0 0,32-114-3323 0 0,2-1 1 0 0,0 1-1 0 0,0 0 0 0 0,2 0 0 0 0,0 0 0 0 0,3 28 1 0 0,-3-41-157 0 0,0-1 0 0 0,1 1 0 0 0,0 0 0 0 0,-1-1 0 0 0,1 1 0 0 0,0-1 0 0 0,0 0 0 0 0,0 1 0 0 0,0-1 0 0 0,0 1 0 0 0,0-1 1 0 0,0 0-1 0 0,0 0 0 0 0,0 0 0 0 0,1 0 0 0 0,-1 0 0 0 0,0 0 0 0 0,1 0 0 0 0,-1 0 0 0 0,1-1 0 0 0,-1 1 0 0 0,1 0 0 0 0,-1-1 0 0 0,4 1 0 0 0,36 4-3010 0 0,-40-5 3034 0 0,56-5-795 0 0</inkml:trace>
  <inkml:trace contextRef="#ctx0" brushRef="#br0" timeOffset="17397.82">721 477 4472 0 0,'11'-6'5343'0'0,"32"-21"2475"0"0,-42 27-7728 0 0,0-1 1 0 0,0 0-1 0 0,0 0 0 0 0,0 1 1 0 0,1-1-1 0 0,-1 1 0 0 0,0-1 1 0 0,0 1-1 0 0,1-1 1 0 0,-1 1-1 0 0,0 0 0 0 0,1 0 1 0 0,-1 0-1 0 0,0-1 1 0 0,1 1-1 0 0,-1 1 0 0 0,0-1 1 0 0,0 0-1 0 0,1 0 0 0 0,-1 0 1 0 0,0 1-1 0 0,2 0 1 0 0,-2 0-75 0 0,0-1 0 0 0,-1 1 1 0 0,1 0-1 0 0,0 0 1 0 0,-1 0-1 0 0,1 0 1 0 0,0 0-1 0 0,-1 0 0 0 0,1 0 1 0 0,-1 0-1 0 0,0 1 1 0 0,1-1-1 0 0,-1 0 1 0 0,0 0-1 0 0,1 0 0 0 0,-1 0 1 0 0,0 1-1 0 0,0-1 1 0 0,0 1-1 0 0,-7 48-227 0 0,-12-12 17 0 0,20-38-95 0 0,18-23-196 0 0,22-18 154 0 0,-8 8 264 0 0,-27 26 692 0 0,-13 12 723 0 0,4-2-1299 0 0,0 0-1 0 0,0 0 1 0 0,0 0-1 0 0,0 0 1 0 0,1 1-1 0 0,-1-1 1 0 0,1 1-1 0 0,0 0 1 0 0,0-1 0 0 0,0 1-1 0 0,0 0 1 0 0,1 0-1 0 0,0 0 1 0 0,-1 1-1 0 0,2-1 1 0 0,-1 0 0 0 0,0 0-1 0 0,0 9 1 0 0,1-12-71 0 0,1 0 0 0 0,-1 1 1 0 0,0-1-1 0 0,1 0 0 0 0,-1 0 1 0 0,0 0-1 0 0,1 0 0 0 0,-1 0 1 0 0,1 0-1 0 0,0 0 0 0 0,-1 0 1 0 0,1 0-1 0 0,0-1 0 0 0,-1 1 1 0 0,1 0-1 0 0,0 0 0 0 0,0 0 1 0 0,0-1-1 0 0,0 1 0 0 0,1 0 1 0 0,4 4-420 0 0,-1-1 0 0 0,1 0 0 0 0,0 0 0 0 0,1 0 1 0 0,-1-1-1 0 0,0 0 0 0 0,1 0 0 0 0,0-1 0 0 0,0 0 0 0 0,0 0 0 0 0,-1-1 1 0 0,1 0-1 0 0,1 0 0 0 0,-1 0 0 0 0,9-2 0 0 0,27-7-495 0 0</inkml:trace>
  <inkml:trace contextRef="#ctx0" brushRef="#br0" timeOffset="17917.66">1055 463 9201 0 0,'10'-2'5802'0'0,"49"-9"-2914"0"0,-43 8-26 0 0,-4 4-2027 0 0,-10-2-834 0 0,0 1-1 0 0,0 0 1 0 0,0 0 0 0 0,0 0 0 0 0,0 0-1 0 0,0 1 1 0 0,0-1 0 0 0,0 0-1 0 0,0 1 1 0 0,0-1 0 0 0,0 1 0 0 0,3 2-1 0 0,-5-3 1 0 0,1 0 0 0 0,-1 1-1 0 0,0-1 1 0 0,1 1 0 0 0,-1-1-1 0 0,0 0 1 0 0,0 1 0 0 0,1-1-1 0 0,-1 1 1 0 0,0-1 0 0 0,0 1-1 0 0,0-1 1 0 0,0 1 0 0 0,0-1-1 0 0,0 1 1 0 0,1-1 0 0 0,-1 1-1 0 0,0-1 1 0 0,0 1 0 0 0,-1-1-1 0 0,1 1 1 0 0,0-1 0 0 0,0 1-1 0 0,0-1 1 0 0,0 1 0 0 0,0-1-1 0 0,0 1 1 0 0,-1-1 0 0 0,1 1-1 0 0,0-1 1 0 0,-1 1 0 0 0,-3 6 5 0 0,0-1 1 0 0,-1 0-1 0 0,0 0 0 0 0,0-1 1 0 0,-7 7-1 0 0,-13 9 11 0 0,18-15 69 0 0,1-1 1 0 0,-1 1 0 0 0,1 0-1 0 0,0 1 1 0 0,0-1-1 0 0,1 1 1 0 0,0 0 0 0 0,-6 12-1 0 0,10-19-79 0 0,1 0 1 0 0,0 0-1 0 0,0 0 0 0 0,0 0 0 0 0,0 1 0 0 0,0-1 0 0 0,0 0 0 0 0,-1 0 1 0 0,1 0-1 0 0,0 0 0 0 0,0 1 0 0 0,0-1 0 0 0,0 0 0 0 0,0 0 0 0 0,0 0 1 0 0,0 1-1 0 0,0-1 0 0 0,0 0 0 0 0,0 0 0 0 0,0 0 0 0 0,0 1 0 0 0,0-1 1 0 0,0 0-1 0 0,0 0 0 0 0,0 0 0 0 0,0 1 0 0 0,0-1 0 0 0,0 0 0 0 0,0 0 1 0 0,1 0-1 0 0,-1 1 0 0 0,0-1 0 0 0,0 0 0 0 0,0 0 0 0 0,0 0 0 0 0,0 0 1 0 0,0 1-1 0 0,1-1 0 0 0,-1 0 0 0 0,0 0 0 0 0,0 0 0 0 0,0 0 0 0 0,0 0 1 0 0,1 0-1 0 0,-1 0 0 0 0,0 1 0 0 0,0-1 0 0 0,0 0 0 0 0,0 0 0 0 0,1 0 1 0 0,14-1 28 0 0,-10 0-34 0 0,80-17 108 0 0,-7 1-5825 0 0,-66 16 4859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1:40.3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881 289 3296 0 0,'-18'1'3246'0'0,"-315"27"7382"0"0,105 9-7346 0 0,188-28-3215 0 0,1 2-1 0 0,-40 16 1 0 0,68-22-46 0 0,0 0 1 0 0,0 0-1 0 0,1 1 1 0 0,0 1-1 0 0,0 0 1 0 0,1 0-1 0 0,0 1 0 0 0,0 0 1 0 0,1 0-1 0 0,0 1 1 0 0,-10 14-1 0 0,15-17-14 0 0,0 0-1 0 0,0 0 0 0 0,1 0 0 0 0,0 1 0 0 0,0-1 1 0 0,1 1-1 0 0,-1 0 0 0 0,1-1 0 0 0,1 1 0 0 0,-1 0 1 0 0,1 0-1 0 0,0 0 0 0 0,1-1 0 0 0,-1 1 0 0 0,1 0 1 0 0,1 0-1 0 0,-1-1 0 0 0,1 1 0 0 0,0-1 0 0 0,1 0 1 0 0,-1 1-1 0 0,1-1 0 0 0,0 0 0 0 0,1 0 1 0 0,-1-1-1 0 0,1 1 0 0 0,0-1 0 0 0,5 5 0 0 0,-4-6 3 0 0,-1-1 0 0 0,0-1 0 0 0,1 1-1 0 0,-1-1 1 0 0,1 1 0 0 0,0-1 0 0 0,0-1 0 0 0,0 1-1 0 0,0-1 1 0 0,0 0 0 0 0,0 0 0 0 0,6 0-1 0 0,58-2 58 0 0,-56 1-47 0 0,0-1 13 0 0,-3 1 20 0 0,0 0 0 0 0,0-1 1 0 0,0 0-1 0 0,0 0 0 0 0,0-1 0 0 0,0-1 1 0 0,0 0-1 0 0,-1 0 0 0 0,16-8 1 0 0,-12-9 195 0 0,-8 7-225 0 0,0 0 0 0 0,-1 0 0 0 0,-1-1 1 0 0,0 1-1 0 0,-1-1 0 0 0,0 0 0 0 0,-1 0 1 0 0,0 0-1 0 0,-1 0 0 0 0,-1 1 0 0 0,0-1 1 0 0,-1 0-1 0 0,-5-24 0 0 0,0 27-19 0 0</inkml:trace>
  <inkml:trace contextRef="#ctx0" brushRef="#br0" timeOffset="653.54">483 824 9201 0 0,'13'23'4184'0'0,"65"113"6537"0"0,-68-124-10353 0 0,-4-18-337 0 0,-2 2 17 0 0,5-8-69 0 0,0-1 1 0 0,0 0-1 0 0,-1 0 0 0 0,-1-1 1 0 0,9-21-1 0 0,-1-17-3219 0 0,-12 43-1397 0 0,0 4 3560 0 0</inkml:trace>
  <inkml:trace contextRef="#ctx0" brushRef="#br0" timeOffset="1010.81">1185 611 10522 0 0,'0'0'5569'0'0,"170"-13"2017"0"0,-100-2-7506 0 0,-34 8-216 0 0,-2 1-217 0 0,15-6-1087 0 0,-12 7-2025 0 0,-27 5-5921 0 0,-5 0 9386 0 0</inkml:trace>
  <inkml:trace contextRef="#ctx0" brushRef="#br0" timeOffset="1399.16">1211 807 14803 0 0,'0'0'1688'0'0,"175"-43"3585"0"0,-63 32-5409 0 0,-30-1-448 0 0,-7 2-1865 0 0,-10 14-12466 0 0</inkml:trace>
  <inkml:trace contextRef="#ctx0" brushRef="#br0" timeOffset="1474.23">1818 743 3680 0 0</inkml:trace>
  <inkml:trace contextRef="#ctx0" brushRef="#br0" timeOffset="-120360.05">2879 420 1656 0 0,'7'-12'5527'0'0,"-1"4"-3952"0"0,0-1 1 0 0,0 1 0 0 0,0 0-1 0 0,1 1 1 0 0,10-9 0 0 0,-12 12-1494 0 0,-1 1 0 0 0,1 0 0 0 0,0 0 0 0 0,0 0 0 0 0,0 1 0 0 0,0-1 0 0 0,1 1 0 0 0,-1 1 0 0 0,1-1 0 0 0,-1 1 0 0 0,1 0 1 0 0,-1 0-1 0 0,10 0 0 0 0,-6 13-10 0 0,-7-9-56 0 0,0 0 0 0 0,0 0 0 0 0,-1 1 0 0 0,1-1 0 0 0,-1 0 1 0 0,0 1-1 0 0,0-1 0 0 0,0 1 0 0 0,0 0 0 0 0,0-1 0 0 0,-1 1 1 0 0,1 0-1 0 0,-1-1 0 0 0,0 1 0 0 0,0 0 0 0 0,-1-1 0 0 0,1 1 1 0 0,-1 0-1 0 0,0-1 0 0 0,0 1 0 0 0,0 0 0 0 0,0-1 0 0 0,0 0 1 0 0,-1 1-1 0 0,1-1 0 0 0,-1 0 0 0 0,0 0 0 0 0,0 1 0 0 0,0-2 1 0 0,-1 1-1 0 0,1 0 0 0 0,-4 3 0 0 0,-3 3 18 0 0,4-4-10 0 0,1 0 0 0 0,-1 0 0 0 0,-1-1 1 0 0,1 1-1 0 0,-1-1 0 0 0,1-1 0 0 0,-1 1 0 0 0,0-1 0 0 0,-11 5 0 0 0,16-8-25 0 0,1 0-1 0 0,-1 0 1 0 0,1 0 0 0 0,0 0 0 0 0,-1 0-1 0 0,1 0 1 0 0,-1 0 0 0 0,1 0 0 0 0,-1 0-1 0 0,1 0 1 0 0,0 0 0 0 0,-1 0 0 0 0,1 0-1 0 0,-1 0 1 0 0,1 0 0 0 0,0 0-1 0 0,-1-1 1 0 0,1 1 0 0 0,-1 0 0 0 0,1 0-1 0 0,0 0 1 0 0,-1-1 0 0 0,1 1 0 0 0,0 0-1 0 0,-1 0 1 0 0,1-1 0 0 0,0 1 0 0 0,0 0-1 0 0,-1-1 1 0 0,1 1 0 0 0,0 0 0 0 0,0-1-1 0 0,-1 1 1 0 0,1-1 0 0 0,0 1 0 0 0,0 0-1 0 0,0-1 1 0 0,0 1 0 0 0,0-1 0 0 0,0 1-1 0 0,0-1 1 0 0,-1 1 0 0 0,1 0 0 0 0,0-1-1 0 0,0 1 1 0 0,0-1 0 0 0,1 1 0 0 0,-1-1-1 0 0,0 1 1 0 0,0 0 0 0 0,0-1 0 0 0,0 1-1 0 0,0-1 1 0 0,0 1 0 0 0,1 0 0 0 0,-1-1-1 0 0,0 1 1 0 0,0-1 0 0 0,1 1-1 0 0,-1 0 1 0 0,0-1 0 0 0,0 1 0 0 0,1 0-1 0 0,-1 0 1 0 0,1-1 0 0 0,4-2 17 0 0,0 0 1 0 0,0 1-1 0 0,0 0 0 0 0,0 0 0 0 0,0 0 1 0 0,1 0-1 0 0,-1 1 0 0 0,0 0 1 0 0,10 0-1 0 0,-12 0 34 0 0,1 1 0 0 0,-1 0 1 0 0,0 0-1 0 0,1 1 0 0 0,-1-1 1 0 0,0 1-1 0 0,1 0 0 0 0,-1 0 1 0 0,0 0-1 0 0,0 0 0 0 0,0 0 1 0 0,0 1-1 0 0,0-1 0 0 0,0 1 0 0 0,0 0 1 0 0,0 0-1 0 0,0 0 0 0 0,-1 1 1 0 0,4 3-1 0 0,-2-3 15 0 0,-1 1 0 0 0,0 0-1 0 0,0-1 1 0 0,-1 1 0 0 0,1 0 0 0 0,-1 0 0 0 0,0 1 0 0 0,0-1-1 0 0,0 0 1 0 0,0 1 0 0 0,-1-1 0 0 0,0 1 0 0 0,1 0-1 0 0,-2-1 1 0 0,1 1 0 0 0,-1 0 0 0 0,1-1 0 0 0,-1 1 0 0 0,0 0-1 0 0,-1 0 1 0 0,1 0 0 0 0,-1-1 0 0 0,0 1 0 0 0,0 0-1 0 0,0-1 1 0 0,-1 1 0 0 0,0-1 0 0 0,0 0 0 0 0,0 1-1 0 0,-3 4 1 0 0,-29 29 119 0 0,-23 9-120 0 0,-10-10-104 0 0,64-35-38 0 0,0-1-1 0 0,1 0 1 0 0,-1 0-1 0 0,0-1 1 0 0,0 1-1 0 0,0-1 1 0 0,0 1-1 0 0,0-1 1 0 0,0 0-1 0 0,0 0 0 0 0,0-1 1 0 0,1 1-1 0 0,-1 0 1 0 0,0-1-1 0 0,0 0 1 0 0,0 0-1 0 0,0 0 1 0 0,1 0-1 0 0,-1 0 1 0 0,0-1-1 0 0,-2-1 1 0 0,0-1-1079 0 0,0 0 0 0 0,0 0-1 0 0,0 0 1 0 0,1-1 0 0 0,0 0 0 0 0,-7-9 0 0 0,1-3-175 0 0</inkml:trace>
  <inkml:trace contextRef="#ctx0" brushRef="#br0" timeOffset="-117583.72">3478 446 680 0 0,'4'-12'7507'0'0,"15"-40"2472"0"0,-18 51-9888 0 0,-1 0 0 0 0,1 0 0 0 0,-1 0 0 0 0,1 0 0 0 0,-1 0 0 0 0,1 0 0 0 0,-1 0 0 0 0,1 0 0 0 0,0 0 0 0 0,0 0 1 0 0,-1 0-1 0 0,1 1 0 0 0,0-1 0 0 0,0 0 0 0 0,0 1 0 0 0,0-1 0 0 0,0 0 0 0 0,0 1 0 0 0,0 0 0 0 0,0-1 0 0 0,0 1 0 0 0,0-1 0 0 0,0 1 0 0 0,0 0 0 0 0,0 0 0 0 0,0 0 0 0 0,1-1 0 0 0,-1 1 0 0 0,0 0 0 0 0,0 1 0 0 0,0-1 0 0 0,0 0 0 0 0,0 0 0 0 0,0 0 0 0 0,2 1 0 0 0,28 16-483 0 0,-28-15 617 0 0,6 4-195 0 0,0-1 0 0 0,0-1 0 0 0,1 0 0 0 0,-1 0 0 0 0,1-1 0 0 0,16 3 0 0 0,-21-5-81 0 0,0 0 0 0 0,0-1 0 0 0,0 0 0 0 0,-1 0 0 0 0,1 0 0 0 0,0-1-1 0 0,0 1 1 0 0,0-1 0 0 0,0-1 0 0 0,-1 1 0 0 0,1-1 0 0 0,0 1-1 0 0,-1-1 1 0 0,0-1 0 0 0,6-2 0 0 0,10-20-16639 0 0,-13 15 14656 0 0</inkml:trace>
  <inkml:trace contextRef="#ctx0" brushRef="#br0" timeOffset="-117173.97">3647 458 7513 0 0,'-3'12'5489'0'0,"-19"59"5466"0"0,-14 51-8433 0 0,32-107-2509 0 0,1 0 0 0 0,1 0 0 0 0,0 0 1 0 0,1 1-1 0 0,2 28 0 0 0,-1-43-42 0 0,0 0 1 0 0,0 1-1 0 0,1-1 0 0 0,-1 0 0 0 0,1 0 0 0 0,-1 0 0 0 0,1 1 0 0 0,-1-1 1 0 0,1 0-1 0 0,0 0 0 0 0,-1 0 0 0 0,1 0 0 0 0,0 0 0 0 0,0 0 0 0 0,0 0 1 0 0,0 0-1 0 0,0-1 0 0 0,0 1 0 0 0,0 0 0 0 0,0-1 0 0 0,0 1 0 0 0,0 0 1 0 0,0-1-1 0 0,0 1 0 0 0,0-1 0 0 0,0 0 0 0 0,1 1 0 0 0,-1-1 0 0 0,0 0 1 0 0,0 0-1 0 0,1 0 0 0 0,-1 0 0 0 0,0 0 0 0 0,0 0 0 0 0,0 0 0 0 0,1 0 1 0 0,1-1-1 0 0,45-12-6243 0 0,-45 12 4983 0 0,22-11-10797 0 0,-13 3 9287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6:58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0 259 7473 0 0,'0'0'0'0'0,"121"4"14579"0"0,-72-8-14595 0 0,-17 3-216 0 0,-11-2-200 0 0,7-2-680 0 0,-3 4-2313 0 0,-14 1-4177 0 0,-6 1 7602 0 0</inkml:trace>
  <inkml:trace contextRef="#ctx0" brushRef="#br0" timeOffset="199.35">8 401 11298 0 0,'0'0'4865'0'0,"98"-9"-520"0"0,-14-2-4729 0 0,-19 7-1065 0 0,-22 6-10561 0 0,-2 6 12010 0 0</inkml:trace>
  <inkml:trace contextRef="#ctx0" brushRef="#br0" timeOffset="906.91">1164 30 9794 0 0,'-7'19'5229'0'0,"-25"82"2437"0"0,22-58-6947 0 0,-6 44 1 0 0,-3 10-632 0 0,13-76-96 0 0,1 1 0 0 0,1 0 0 0 0,-2 41 0 0 0,4-62-13 0 0,1-1-1 0 0,-1 0 1 0 0,1 1 0 0 0,-1-1 0 0 0,1 0 0 0 0,-1 0 0 0 0,1 0 0 0 0,-1 0 0 0 0,1 0 0 0 0,-1-1-1 0 0,1 1 1 0 0,-1 0 0 0 0,1-1 0 0 0,-1 1 0 0 0,1-1 0 0 0,-1 0 0 0 0,-1 0 0 0 0,-1-2-6 0 0,0 0 0 0 0,0 0 1 0 0,0 0-1 0 0,0 0 1 0 0,1-1-1 0 0,0 1 0 0 0,0-1 1 0 0,0 0-1 0 0,0 0 0 0 0,0 0 1 0 0,1-1-1 0 0,-1 1 1 0 0,-1-6-1 0 0,-22-68-117 0 0,13 35 192 0 0,13 42-42 0 0,-1 0 1 0 0,1 1-1 0 0,0-1 0 0 0,-1 1 1 0 0,1-1-1 0 0,0 1 0 0 0,-1-1 1 0 0,1 1-1 0 0,-1-1 0 0 0,1 1 1 0 0,-1 0-1 0 0,1-1 0 0 0,-1 1 1 0 0,1 0-1 0 0,-1-1 1 0 0,1 1-1 0 0,-1 0 0 0 0,1 0 1 0 0,-1-1-1 0 0,1 1 0 0 0,-1 0 1 0 0,0 0-1 0 0,1 0 0 0 0,-1 0 1 0 0,0 0-1 0 0,1 0 0 0 0,-1 0 1 0 0,1 0-1 0 0,-1 0 1 0 0,0 0-1 0 0,1 0 0 0 0,-1 0 1 0 0,1 0-1 0 0,-1 0 0 0 0,0 1 1 0 0,1-1-1 0 0,-1 0 0 0 0,1 0 1 0 0,-1 1-1 0 0,1-1 0 0 0,-1 0 1 0 0,1 1-1 0 0,-1-1 1 0 0,1 1-1 0 0,-1-1 0 0 0,1 0 1 0 0,0 1-1 0 0,-1-1 0 0 0,1 1 1 0 0,0-1-1 0 0,-1 2 0 0 0,-23 25-70 0 0,22-24 73 0 0,-9 9-420 0 0,-11 16 205 0 0,13-9-7719 0 0,8-15 6875 0 0</inkml:trace>
  <inkml:trace contextRef="#ctx0" brushRef="#br0" timeOffset="1434.48">1287 295 14075 0 0,'14'-11'2623'0'0,"-5"4"-1651"0"0,44-32 2593 0 0,-49 37-3426 0 0,0-1 1 0 0,1 1-1 0 0,-1-1 0 0 0,1 1 0 0 0,0 1 1 0 0,-1-1-1 0 0,1 1 0 0 0,0-1 0 0 0,0 1 1 0 0,0 1-1 0 0,0-1 0 0 0,7 1 0 0 0,7 6-43 0 0,-5 6-140 0 0,-13-9 28 0 0,0-1 0 0 0,0 0 0 0 0,0 1 0 0 0,0-1 0 0 0,0 1 0 0 0,-1-1 0 0 0,1 1 0 0 0,-1 0 0 0 0,0-1 0 0 0,0 1 0 0 0,0 0 0 0 0,0-1 0 0 0,0 1 0 0 0,0-1 0 0 0,-1 1 0 0 0,1 0 0 0 0,-2 3 0 0 0,0 0-32 0 0,-1 0-1 0 0,0 0 0 0 0,0 0 1 0 0,0-1-1 0 0,-1 1 0 0 0,-7 8 0 0 0,-4 3-25 0 0,-1-1 0 0 0,-36 26-1 0 0,63-45 197 0 0,-1 0 0 0 0,1 0-1 0 0,0 1 1 0 0,16-1-1 0 0,-23 2-102 0 0,0 0 1 0 0,1 1-1 0 0,-1 0 0 0 0,0 0 0 0 0,1 0 0 0 0,-1 0 0 0 0,0 1 0 0 0,1 0 1 0 0,-1 0-1 0 0,0 0 0 0 0,0 0 0 0 0,0 1 0 0 0,0-1 0 0 0,0 1 0 0 0,0 0 1 0 0,0 0-1 0 0,-1 1 0 0 0,1-1 0 0 0,-1 1 0 0 0,1 0 0 0 0,-1 0 0 0 0,6 6 1 0 0,-8-6-1 0 0,1 0 0 0 0,0 0 0 0 0,-1 0 0 0 0,1 0 0 0 0,-1 0 0 0 0,0 0 0 0 0,0 0 0 0 0,0 0 0 0 0,0 1 0 0 0,-1-1 0 0 0,1 0 0 0 0,-1 1 0 0 0,0-1 0 0 0,0 1 0 0 0,0-1 0 0 0,0 0 0 0 0,-1 1 0 0 0,1-1 0 0 0,-2 5 0 0 0,-1-3-3 0 0,1-1 0 0 0,-1 1 0 0 0,1-1 0 0 0,-1 0 1 0 0,-1 0-1 0 0,1 0 0 0 0,0 0 0 0 0,-1 0 0 0 0,0-1 0 0 0,0 1 0 0 0,0-1 0 0 0,0 0 1 0 0,-7 3-1 0 0,2 0-90 0 0,-1 0 1 0 0,1 0 0 0 0,-1-1-1 0 0,0-1 1 0 0,0 1 0 0 0,0-2 0 0 0,-1 1-1 0 0,1-2 1 0 0,-1 1 0 0 0,0-1-1 0 0,-16 0 1 0 0,11-7-2271 0 0,15 3 1623 0 0,0 1 1 0 0,0-1-1 0 0,0 0 1 0 0,0 1-1 0 0,0-1 0 0 0,0 0 1 0 0,1 1-1 0 0,-1-1 1 0 0,0 0-1 0 0,1 0 1 0 0,-1 1-1 0 0,1-1 1 0 0,0 0-1 0 0,0 0 1 0 0,-1 0-1 0 0,2-3 1 0 0,-1-35-1298 0 0</inkml:trace>
  <inkml:trace contextRef="#ctx0" brushRef="#br0" timeOffset="1878.76">1154 58 7289 0 0,'24'-5'6448'0'0,"130"-21"2859"0"0,-24 11-7162 0 0,-20 7-5201 0 0,-10 5-6121 0 0,-94 3 7439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01.5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3 107 6993 0 0,'-1'-10'5149'0'0,"1"5"-4099"0"0,-1-4 147 0 0,1-1 0 0 0,-1 1 1 0 0,2-1-1 0 0,0 1 1 0 0,0-1-1 0 0,1 1 0 0 0,3-13 1 0 0,-5 22-1178 0 0,1-1 0 0 0,-1 1 0 0 0,1 0 0 0 0,-1-1 0 0 0,1 1 0 0 0,-1 0 0 0 0,0 0 1 0 0,1-1-1 0 0,-1 1 0 0 0,1 0 0 0 0,0 0 0 0 0,-1 0 0 0 0,1 0 0 0 0,-1 0 0 0 0,1 0 1 0 0,-1 0-1 0 0,1 0 0 0 0,-1 0 0 0 0,1 0 0 0 0,-1 0 0 0 0,1 0 0 0 0,-1 0 0 0 0,1 0 0 0 0,-1 0 1 0 0,1 0-1 0 0,-1 1 0 0 0,1-1 0 0 0,-1 0 0 0 0,1 0 0 0 0,-1 1 0 0 0,1-1 0 0 0,-1 0 1 0 0,1 1-1 0 0,-1-1 0 0 0,0 0 0 0 0,1 1 0 0 0,-1-1 0 0 0,1 1 0 0 0,1 1 59 0 0,14 7 16 0 0,1-1 0 0 0,0 0 0 0 0,0-1 0 0 0,0-1 0 0 0,31 7 1 0 0,-38-11-204 0 0,0-1 1 0 0,0 0 0 0 0,0 0 0 0 0,0-1-1 0 0,13-2 1 0 0,-15 1-431 0 0,-1-1 0 0 0,0 0 0 0 0,1 0-1 0 0,-1 0 1 0 0,0-1 0 0 0,0 0 0 0 0,12-7 0 0 0</inkml:trace>
  <inkml:trace contextRef="#ctx0" brushRef="#br0" timeOffset="321.33">129 40 14018 0 0,'0'0'4169'0'0,"-26"91"2409"0"0,11-38-6202 0 0,4-11-144 0 0,2-4-240 0 0,3 7-152 0 0,6 2-104 0 0,2-21-208 0 0,6-13-424 0 0,-3-8-1713 0 0,10-3-5401 0 0,59-13 8010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11.8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1661 38 5713 0 0,'-13'0'2622'0'0,"-47"1"5502"0"0,-208-20-5333 0 0,20 1-2758 0 0,114 16 112 0 0,-204 26 0 0 0,312-20-97 0 0,11-3 20 0 0,0 1 0 0 0,0 1 0 0 0,1 0 0 0 0,-1 1 0 0 0,0 1 0 0 0,-15 8 0 0 0,25-9 11 0 0,1-1-1 0 0,-1 1 1 0 0,1 0 0 0 0,0 0-1 0 0,1 1 1 0 0,-1-1-1 0 0,1 1 1 0 0,-1 0-1 0 0,1 0 1 0 0,1 0-1 0 0,-1 0 1 0 0,1 1 0 0 0,0-1-1 0 0,-3 12 1 0 0,-1 7 10 0 0,-7 49 1 0 0,11-60-58 0 0,-19 254 395 0 0,1-3-146 0 0,13-211-217 0 0,2-12 48 0 0,-12 50 0 0 0,11-80 109 0 0,1-13-194 0 0,3 1 1 0 0,-4-2-37 0 0,0 0 0 0 0,1 0 1 0 0,-1-1-1 0 0,1 0 1 0 0,-1 0-1 0 0,1 0 1 0 0,0-1-1 0 0,1 1 0 0 0,-1-1 1 0 0,-3-7-1 0 0,-41-64-78 0 0,0 0 85 0 0,47 74 5 0 0,0 1 0 0 0,0-1 0 0 0,0 0 0 0 0,-1 1 0 0 0,1-1 1 0 0,0 1-1 0 0,-1 0 0 0 0,0-1 0 0 0,1 1 0 0 0,-1 1 0 0 0,1-1 1 0 0,-1 0-1 0 0,0 1 0 0 0,0-1 0 0 0,1 1 0 0 0,-1 0 0 0 0,0 0 1 0 0,0 0-1 0 0,1 0 0 0 0,-1 1 0 0 0,0-1 0 0 0,1 1 0 0 0,-1 0 1 0 0,0-1-1 0 0,1 1 0 0 0,-1 0 0 0 0,-3 3 0 0 0,-30 19-3596 0 0,12 5-9857 0 0,20-19 10942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33.9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54 1752 0 0,'11'-5'2810'0'0,"52"-16"7081"0"0,20 8-8222 0 0,-74 13-1813 0 0,10-1-525 0 0,0-1 0 0 0,34-9 0 0 0,-49 10-3692 0 0</inkml:trace>
  <inkml:trace contextRef="#ctx0" brushRef="#br0" timeOffset="341.67">138 81 6041 0 0,'0'0'1616'0'0,"9"123"9394"0"0,-6-44-10657 0 0,0-18-217 0 0,1-27-136 0 0,0-2-352 0 0,-1-4-633 0 0,0-12-3920 0 0,0-10 4905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35.7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42 3208 0 0,'18'0'3903'0'0,"83"-7"6797"0"0,-67 3-9832 0 0,58-14 0 0 0,-80 15-1108 0 0,21-6 200 0 0,-10 8-3456 0 0,-15 3-3426 0 0</inkml:trace>
  <inkml:trace contextRef="#ctx0" brushRef="#br0" timeOffset="276.58">187 41 9610 0 0,'0'0'2576'0'0,"-9"60"6474"0"0,4 23-8458 0 0,5-18-360 0 0,-2-19-120 0 0,0 10-176 0 0,0-24-144 0 0,-1 2-272 0 0,2-14-592 0 0,1-15-2873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49.5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73 93 720 0 0,'5'-10'5784'0'0,"1"0"-3145"0"0,-4 8-2027 0 0,0-2-1 0 0,1 1 1 0 0,-2 0-1 0 0,1 0 1 0 0,0-1-1 0 0,0 1 1 0 0,-1-1-1 0 0,0 1 1 0 0,0-1-1 0 0,0 0 1 0 0,0 0-1 0 0,-1 1 1 0 0,1-6-1 0 0,-1 9-579 0 0,0-1 0 0 0,0 0 0 0 0,0 0 0 0 0,0 0 0 0 0,0 1 0 0 0,-1-1 0 0 0,1 0 0 0 0,0 0 0 0 0,0 0 0 0 0,-1 1 0 0 0,1-1 0 0 0,0 0-1 0 0,-1 1 1 0 0,1-1 0 0 0,-1 0 0 0 0,1 1 0 0 0,-1-1 0 0 0,1 0 0 0 0,-1 1 0 0 0,1-1 0 0 0,-1 1 0 0 0,0-1 0 0 0,1 1 0 0 0,-1-1 0 0 0,0 1 0 0 0,1 0-1 0 0,-1-1 1 0 0,0 1 0 0 0,0 0 0 0 0,1-1 0 0 0,-1 1 0 0 0,0 0 0 0 0,0 0 0 0 0,0 0 0 0 0,1 0 0 0 0,-1 0 0 0 0,0 0 0 0 0,0 0 0 0 0,0 0 0 0 0,1 0-1 0 0,-1 0 1 0 0,0 0 0 0 0,0 0 0 0 0,0 1 0 0 0,1-1 0 0 0,-1 0 0 0 0,0 1 0 0 0,0-1 0 0 0,1 0 0 0 0,-1 1 0 0 0,0 0 0 0 0,-3 0 31 0 0,0 1 0 0 0,1 0 0 0 0,-1 0 0 0 0,1 0 0 0 0,0 0 0 0 0,-1 0-1 0 0,1 1 1 0 0,0-1 0 0 0,0 1 0 0 0,-3 5 0 0 0,1-2-52 0 0,1 0 0 0 0,0 1-1 0 0,1 0 1 0 0,0 0-1 0 0,0 0 1 0 0,0 0-1 0 0,1 0 1 0 0,0 1 0 0 0,0-1-1 0 0,1 1 1 0 0,0-1-1 0 0,0 1 1 0 0,1-1-1 0 0,0 1 1 0 0,1 7 0 0 0,0-14-24 0 0,0-1 0 0 0,-1 0 0 0 0,1 0 0 0 0,0 1 0 0 0,0-1 0 0 0,0 0 1 0 0,0 0-1 0 0,-1 0 0 0 0,1 0 0 0 0,0 0 0 0 0,0 0 0 0 0,0 0 0 0 0,-1-1 1 0 0,1 1-1 0 0,0 0 0 0 0,0 0 0 0 0,0-1 0 0 0,-1 1 0 0 0,1 0 0 0 0,0-1 0 0 0,0 1 1 0 0,-1 0-1 0 0,1-1 0 0 0,0 0 0 0 0,21-11-88 0 0,-16 7 83 0 0,1-1-1 0 0,-1 0 1 0 0,0 0-1 0 0,-1 0 1 0 0,1-1-1 0 0,8-14 1 0 0,-6 2 251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0:49.6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184 99 1368 0 0,'-20'-3'6766'0'0,"-68"-5"1808"0"0,86 8-8502 0 0,-1 0 0 0 0,0 0 0 0 0,0 0 0 0 0,0 0 0 0 0,0 0 0 0 0,0 1 0 0 0,0-1 0 0 0,1 1 0 0 0,-1 0 0 0 0,0 0 1 0 0,0 0-1 0 0,1 0 0 0 0,-1 0 0 0 0,0 1 0 0 0,1-1 0 0 0,0 1 0 0 0,-1 0 0 0 0,1 0 0 0 0,0-1 0 0 0,0 2 0 0 0,0-1 0 0 0,0 0 0 0 0,0 0 0 0 0,0 1 0 0 0,1-1 0 0 0,-1 1 0 0 0,1-1 0 0 0,-1 1 0 0 0,1-1 0 0 0,0 1 0 0 0,0 0 0 0 0,0 0 0 0 0,1 0 0 0 0,-1 0 0 0 0,1-1 0 0 0,-1 6 0 0 0,1-5-57 0 0,0 1 0 0 0,0-1 0 0 0,1 1 0 0 0,-1-1 1 0 0,1 1-1 0 0,0-1 0 0 0,0 1 0 0 0,0-1 0 0 0,0 0 0 0 0,0 1 0 0 0,1-1 0 0 0,-1 0 0 0 0,1 0 0 0 0,0 0 0 0 0,0 0 0 0 0,0-1 0 0 0,1 1 0 0 0,-1 0 0 0 0,1-1 0 0 0,-1 0 0 0 0,1 1 0 0 0,0-1 0 0 0,0 0 0 0 0,-1-1 1 0 0,2 1-1 0 0,-1 0 0 0 0,5 1 0 0 0,23 4 32 0 0,0-2 1 0 0,0-1 0 0 0,0-2-1 0 0,42-2 1 0 0,-69 0-38 0 0,-18 2 75 0 0,0 0 0 0 0,0 1 0 0 0,0 0 1 0 0,-25 10-1 0 0,33-10-63 0 0,-1-1-2 0 0,0 1 1 0 0,1 0-1 0 0,-1 1 0 0 0,1-1 1 0 0,0 1-1 0 0,0 1 1 0 0,0-1-1 0 0,0 1 1 0 0,1 0-1 0 0,-1 0 1 0 0,2 1-1 0 0,-1-1 1 0 0,0 1-1 0 0,1 0 0 0 0,-5 10 1 0 0,7-13-22 0 0,1 1 0 0 0,0-1 0 0 0,-1 1 0 0 0,1-1 0 0 0,0 1 0 0 0,1 0 0 0 0,-1 0 1 0 0,1-1-1 0 0,-1 1 0 0 0,1 0 0 0 0,0 0 0 0 0,1-1 0 0 0,-1 1 0 0 0,1 0 0 0 0,-1 0 0 0 0,1-1 0 0 0,0 1 0 0 0,0 0 0 0 0,1-1 0 0 0,-1 1 1 0 0,1-1-1 0 0,0 0 0 0 0,-1 1 0 0 0,2-1 0 0 0,-1 0 0 0 0,0 0 0 0 0,0 0 0 0 0,1-1 0 0 0,0 1 0 0 0,5 4 0 0 0,-5-5-8 0 0,0 0 1 0 0,0 0-1 0 0,1 0 0 0 0,-1-1 0 0 0,1 1 0 0 0,-1-1 0 0 0,1 0 0 0 0,6 2 0 0 0,17 2-34 0 0,-1 0 1 0 0,1-2-1 0 0,0-1 0 0 0,0-1 0 0 0,0-1 0 0 0,0-2 0 0 0,0 0 0 0 0,0-2 0 0 0,-1-1 0 0 0,30-10 0 0 0,-47 12 42 0 0,0 1-1 0 0,-1-2 1 0 0,0 1 0 0 0,0-1-1 0 0,0-1 1 0 0,0 1-1 0 0,0-1 1 0 0,-1-1-1 0 0,0 1 1 0 0,0-1 0 0 0,0-1-1 0 0,10-12 1 0 0,-13 7 69 0 0,-5 11-50 0 0,1 1 0 0 0,-1-1-1 0 0,0 1 1 0 0,1-1 0 0 0,-1 0 0 0 0,0 1 0 0 0,1-1 0 0 0,-1 1-1 0 0,0 0 1 0 0,0-1 0 0 0,1 1 0 0 0,-1 0 0 0 0,0-1 0 0 0,0 1-1 0 0,0 0 1 0 0,0 0 0 0 0,1 0 0 0 0,-1 0 0 0 0,0 0 0 0 0,-1 0-1 0 0,-11-1 339 0 0,-1 0-1 0 0,1 1 0 0 0,0 1 0 0 0,-24 4 1 0 0,36-4-325 0 0,-1-1 1 0 0,0 1 0 0 0,0-1-1 0 0,1 1 1 0 0,-1-1 0 0 0,1 1-1 0 0,-1 0 1 0 0,0 0 0 0 0,1 0 0 0 0,-1 0-1 0 0,1 0 1 0 0,0 0 0 0 0,-1 0-1 0 0,1 1 1 0 0,0-1 0 0 0,0 0-1 0 0,-1 1 1 0 0,1-1 0 0 0,0 1 0 0 0,1-1-1 0 0,-1 1 1 0 0,0-1 0 0 0,0 1-1 0 0,1 0 1 0 0,-1 0 0 0 0,1-1-1 0 0,-1 1 1 0 0,1 2 0 0 0,-7 27-1 0 0,1 1 1 0 0,2-2-1 0 0,2 1 1 0 0,0 1-1 0 0,2-1 1 0 0,2 1-1 0 0,6 41 1 0 0,-1 3-1953 0 0,-7-7-3908 0 0,0-42 2519 0 0,0 19 1635 0 0</inkml:trace>
  <inkml:trace contextRef="#ctx0" brushRef="#br0" timeOffset="836.82">960 112 7657 0 0,'12'25'7570'0'0,"34"84"-1849"0"0,-41-92-5481 0 0,-1 0 1 0 0,0 0-1 0 0,-2 1 1 0 0,0-1-1 0 0,0 33 1 0 0,-3-37-246 0 0,1 1 1 0 0,1 0 0 0 0,1 0 0 0 0,0 0 0 0 0,7 24-1 0 0,-1-27-187 0 0,-1-17 101 0 0,-4 2 37 0 0,46-74-223 0 0,0-1 101 0 0,-48 78 183 0 0,0 1 1 0 0,0-1 0 0 0,0 1 0 0 0,0-1-1 0 0,0 1 1 0 0,0-1 0 0 0,0 1 0 0 0,0 0-1 0 0,0-1 1 0 0,0 1 0 0 0,0 0 0 0 0,0 0-1 0 0,0 0 1 0 0,0 0 0 0 0,0 0 0 0 0,0 0-1 0 0,0 0 1 0 0,1 0 0 0 0,-1 0 0 0 0,0 1-1 0 0,0-1 1 0 0,0 0 0 0 0,0 1 0 0 0,0-1-1 0 0,0 1 1 0 0,-1-1 0 0 0,1 1-1 0 0,2 1 1 0 0,0-1 18 0 0,6 5 18 0 0,1-1-1 0 0,-1 2 0 0 0,-1-1 0 0 0,1 1 1 0 0,-1 1-1 0 0,-1-1 0 0 0,1 1 0 0 0,-1 1 1 0 0,10 14-1 0 0,18 36-1547 0 0,-9-2-4830 0 0,-25-51-205 0 0</inkml:trace>
  <inkml:trace contextRef="#ctx0" brushRef="#br0" timeOffset="1219.57">1474 339 6081 0 0,'8'22'5369'0'0,"26"66"1759"0"0,-24-63-6078 0 0,-1-2-310 0 0,-8-23-740 0 0,-1 0 0 0 0,0 0 1 0 0,0 0-1 0 0,0 0 0 0 0,0 0 0 0 0,0 0 1 0 0,0 0-1 0 0,0 0 0 0 0,0 0 1 0 0,0 0-1 0 0,0 0 0 0 0,0 0 0 0 0,0 0 1 0 0,0 0-1 0 0,1 1 0 0 0,-1-1 0 0 0,0 0 1 0 0,0 0-1 0 0,0 0 0 0 0,0 0 0 0 0,0 0 1 0 0,0 0-1 0 0,0 0 0 0 0,0 0 0 0 0,0 0 1 0 0,0 0-1 0 0,1 0 0 0 0,-1 0 1 0 0,0 0-1 0 0,0 0 0 0 0,0-1 0 0 0,0 1 1 0 0,0 0-1 0 0,0 0 0 0 0,0 0 0 0 0,0 0 1 0 0,0 0-1 0 0,0 0 0 0 0,1 0 0 0 0,-1 0 1 0 0,0 0-1 0 0,0 0 0 0 0,0 0 0 0 0,0 0 1 0 0,0 0-1 0 0,2 1 2 0 0,0 1 0 0 0,0-1-1 0 0,0 0 1 0 0,1 1 0 0 0,-1-1 0 0 0,0 0-1 0 0,1 0 1 0 0,-1-1 0 0 0,1 1 0 0 0,-1 0-1 0 0,1-1 1 0 0,-1 0 0 0 0,1 1 0 0 0,-1-1-1 0 0,1 0 1 0 0,0-1 0 0 0,2 1 0 0 0,40-6-69 0 0,-41 5 57 0 0,0 0 0 0 0,0 0 0 0 0,0 0 0 0 0,-1-1 0 0 0,1 1 0 0 0,0-1 0 0 0,-1 0 1 0 0,1 0-1 0 0,-1-1 0 0 0,0 1 0 0 0,0-1 0 0 0,1 1 0 0 0,-2-1 0 0 0,1 0 0 0 0,0 0 0 0 0,0 0 0 0 0,-1-1 0 0 0,0 1 0 0 0,0 0 0 0 0,0-1 0 0 0,0 0 0 0 0,0 1 0 0 0,-1-1 0 0 0,1 0 0 0 0,-1 0 0 0 0,0 0 0 0 0,-1 0 0 0 0,1 0 0 0 0,0 0 0 0 0,-1 0 0 0 0,0 0 0 0 0,-1-7 0 0 0,2-19 962 0 0,0 39-1070 0 0,0 0 0 0 0,0 0 0 0 0,1-1 0 0 0,0 1-1 0 0,1 0 1 0 0,-1-1 0 0 0,2 1 0 0 0,-1-1 0 0 0,1 0 0 0 0,0 0 0 0 0,1 0 0 0 0,0 0 0 0 0,9 9 0 0 0,-4-12-5338 0 0,7-6 1879 0 0,-8 0 1772 0 0,33-2 289 0 0</inkml:trace>
  <inkml:trace contextRef="#ctx0" brushRef="#br0" timeOffset="1619.73">1947 78 9321 0 0,'0'22'5143'0'0,"-2"8"-2759"0"0,-2 67 1757 0 0,5-51-3805 0 0,8 47 0 0 0,-7-83-391 0 0,2-9 38 0 0,1-3 7 0 0,40-5 35 0 0,-29 3-22 0 0,0 1 0 0 0,0 1 0 0 0,0 0 0 0 0,1 1 0 0 0,-1 1 0 0 0,30 4 0 0 0,-44-4 5 0 0,0 1 0 0 0,0 0 0 0 0,0 0 0 0 0,0-1 0 0 0,0 1 0 0 0,0 0-1 0 0,0 1 1 0 0,0-1 0 0 0,0 0 0 0 0,-1 0 0 0 0,1 1 0 0 0,0-1 0 0 0,-1 1-1 0 0,1 0 1 0 0,-1-1 0 0 0,0 1 0 0 0,0 0 0 0 0,1 0 0 0 0,-1 0 0 0 0,0 0-1 0 0,0 0 1 0 0,-1 0 0 0 0,1 0 0 0 0,0 0 0 0 0,-1 0 0 0 0,1 0 0 0 0,-1 1 0 0 0,0-1-1 0 0,1 3 1 0 0,-1 1 14 0 0,0-1-1 0 0,0 1 1 0 0,-1 0-1 0 0,1 0 1 0 0,-1 0-1 0 0,-1-1 1 0 0,1 1-1 0 0,-4 8 1 0 0,4-11-32 0 0,-1 1 1 0 0,0-1 0 0 0,-1 0 0 0 0,1 1-1 0 0,-1-1 1 0 0,1 0 0 0 0,-1 0-1 0 0,0-1 1 0 0,0 1 0 0 0,0-1 0 0 0,0 1-1 0 0,0-1 1 0 0,-1 0 0 0 0,1 0 0 0 0,-1 0-1 0 0,0-1 1 0 0,1 1 0 0 0,-1-1-1 0 0,0 0 1 0 0,0 0 0 0 0,0 0 0 0 0,0-1-1 0 0,1 0 1 0 0,-1 1 0 0 0,0-1-1 0 0,0 0 1 0 0,0-1 0 0 0,0 1 0 0 0,-7-3-1 0 0,1 2-230 0 0,0-1 0 0 0,0-1 0 0 0,1 0 0 0 0,0 0 0 0 0,0-1 0 0 0,0 0 0 0 0,0-1 0 0 0,0 0 0 0 0,1 0 0 0 0,-12-10 0 0 0,6-3-3221 0 0,13 17 2806 0 0,0-1 0 0 0,0 0-1 0 0,1 1 1 0 0,-1-1 0 0 0,1 0-1 0 0,-1 0 1 0 0,1 1 0 0 0,0-1-1 0 0,0 0 1 0 0,-1 0 0 0 0,1 0-1 0 0,0 1 1 0 0,1-1 0 0 0,-1 0-1 0 0,1-3 1 0 0,12-30-1423 0 0</inkml:trace>
  <inkml:trace contextRef="#ctx0" brushRef="#br0" timeOffset="2486.58">2898 334 7585 0 0,'5'-18'4833'0'0,"3"-5"-2435"0"0,-4 12-1136 0 0,-1-1 0 0 0,0 1 0 0 0,0-1 0 0 0,2-23-1 0 0,-5 35-1247 0 0,0-1 0 0 0,0 1-1 0 0,0 0 1 0 0,0 0 0 0 0,0 0-1 0 0,0-1 1 0 0,0 1 0 0 0,0 0 0 0 0,0 0-1 0 0,0 0 1 0 0,0-1 0 0 0,0 1-1 0 0,-1 0 1 0 0,1 0 0 0 0,0 0-1 0 0,0-1 1 0 0,0 1 0 0 0,0 0-1 0 0,0 0 1 0 0,0 0 0 0 0,0 0 0 0 0,-1-1-1 0 0,1 1 1 0 0,0 0 0 0 0,0 0-1 0 0,0 0 1 0 0,0 0 0 0 0,0 0-1 0 0,-1 0 1 0 0,1-1 0 0 0,0 1-1 0 0,0 0 1 0 0,0 0 0 0 0,-1 0 0 0 0,1 0-1 0 0,0 0 1 0 0,0 0 0 0 0,0 0-1 0 0,-1 0 1 0 0,1 0 0 0 0,0 0-1 0 0,0 0 1 0 0,0 0 0 0 0,-1 0-1 0 0,1 0 1 0 0,0 0 0 0 0,0 0 0 0 0,0 0-1 0 0,-1 0 1 0 0,1 0 0 0 0,0 1-1 0 0,0-1 1 0 0,0 0 0 0 0,-1 0-1 0 0,1 0 1 0 0,0 0 0 0 0,0 0-1 0 0,0 0 1 0 0,0 1 0 0 0,-1-1 0 0 0,-4 1 142 0 0,-6 1-108 0 0,-1 1 0 0 0,1 1 0 0 0,0-1 0 0 0,0 2-1 0 0,0-1 1 0 0,0 2 0 0 0,1-1 0 0 0,0 1 0 0 0,0 1 0 0 0,1 0-1 0 0,-1 0 1 0 0,1 1 0 0 0,1 1 0 0 0,0-1 0 0 0,0 1 0 0 0,1 0-1 0 0,0 1 1 0 0,0 0 0 0 0,1 0 0 0 0,0 0 0 0 0,1 1 0 0 0,-5 12-1 0 0,10-22-46 0 0,-19 67 9 0 0,18-64-9 0 0,0 0 0 0 0,1 0 0 0 0,-1 0 0 0 0,1 0 0 0 0,0 0 0 0 0,0 0 0 0 0,0-1 1 0 0,1 1-1 0 0,0 0 0 0 0,-1 0 0 0 0,1 0 0 0 0,1 0 0 0 0,-1-1 0 0 0,0 1 0 0 0,1 0 1 0 0,3 5-1 0 0,-4-8 0 0 0,0 0 0 0 0,0 0 0 0 0,-1 0 0 0 0,1-1 0 0 0,0 1 0 0 0,0 0 0 0 0,0-1 0 0 0,0 1 1 0 0,-1-1-1 0 0,1 1 0 0 0,0-1 0 0 0,0 1 0 0 0,0-1 0 0 0,0 0 0 0 0,0 0 0 0 0,0 1 0 0 0,1-1 0 0 0,-1 0 1 0 0,0 0-1 0 0,0 0 0 0 0,0 0 0 0 0,1 0 0 0 0,11-1-7 0 0,1-1 0 0 0,-1 0 0 0 0,0-1 0 0 0,0 0 0 0 0,0-1 0 0 0,-1-1 0 0 0,1 0 0 0 0,-1 0 0 0 0,0-1 0 0 0,-1-1 0 0 0,1 0 0 0 0,-1-1 0 0 0,-1 0 0 0 0,1-1 0 0 0,16-18 0 0 0,-23 21 154 0 0,0-1 1 0 0,-1 0-1 0 0,0-1 0 0 0,-1 1 1 0 0,0 0-1 0 0,0-1 0 0 0,0 1 0 0 0,-1-1 1 0 0,0 1-1 0 0,-1-1 0 0 0,1-10 1 0 0,-2 49-96 0 0,0-13-213 0 0,0 0 0 0 0,2 1 1 0 0,0-1-1 0 0,1 0 0 0 0,0 0 1 0 0,2 0-1 0 0,0 0 0 0 0,10 27 1 0 0,-5-40-4104 0 0,1-2 2163 0 0,0 0 0 0 0,1-1-1 0 0,-1 0 1 0 0,0-1 0 0 0,1 0-1 0 0,16-1 1 0 0,4-7 269 0 0</inkml:trace>
  <inkml:trace contextRef="#ctx0" brushRef="#br0" timeOffset="3184.77">3366 194 6553 0 0,'-19'8'6760'0'0,"-59"26"133"0"0,76-34-6839 0 0,1 0 1 0 0,0 1-1 0 0,0-1 0 0 0,0 0 0 0 0,-1 1 0 0 0,1-1 0 0 0,0 1 0 0 0,0-1 0 0 0,0 1 0 0 0,0 0 0 0 0,0-1 0 0 0,0 1 0 0 0,0 0 1 0 0,0 0-1 0 0,0-1 0 0 0,1 1 0 0 0,-1 0 0 0 0,0 0 0 0 0,0 0 0 0 0,1 0 0 0 0,-1 0 0 0 0,0 0 0 0 0,1 1 0 0 0,-1-1 0 0 0,1 0 1 0 0,-1 2-1 0 0,1 4-45 0 0,-1 0 1 0 0,1 0-1 0 0,1 0 0 0 0,-1 0 1 0 0,1-1-1 0 0,0 1 1 0 0,1 0-1 0 0,0 0 1 0 0,0-1-1 0 0,0 1 1 0 0,1-1-1 0 0,0 0 1 0 0,0 0-1 0 0,5 7 1 0 0,-1-2 69 0 0,1-1 0 0 0,1 0 1 0 0,0-1-1 0 0,0 0 1 0 0,1 0-1 0 0,0-1 1 0 0,13 9-1 0 0,-20-16-46 0 0,-1 1-1 0 0,1 0 1 0 0,0 0-1 0 0,-1 0 1 0 0,0 1-1 0 0,0-1 1 0 0,1 0-1 0 0,-1 1 1 0 0,-1 0-1 0 0,1-1 1 0 0,0 1-1 0 0,-1 0 1 0 0,3 7-1 0 0,-3-9-21 0 0,-1 1 0 0 0,0 0-1 0 0,0-1 1 0 0,0 1-1 0 0,0 0 1 0 0,0 0 0 0 0,-1 0-1 0 0,1-1 1 0 0,0 1-1 0 0,-1 0 1 0 0,1 0 0 0 0,-1-1-1 0 0,0 1 1 0 0,0 0-1 0 0,1-1 1 0 0,-1 1 0 0 0,0-1-1 0 0,0 1 1 0 0,0-1-1 0 0,-1 1 1 0 0,1-1 0 0 0,0 0-1 0 0,-1 0 1 0 0,1 0-1 0 0,0 1 1 0 0,-1-1 0 0 0,1 0-1 0 0,-1-1 1 0 0,-2 2-1 0 0,-5 3-164 0 0,0-1-1 0 0,0-1 1 0 0,-1 1-1 0 0,1-2 1 0 0,-1 1-1 0 0,0-1 1 0 0,1-1-1 0 0,-1 0 1 0 0,0 0-1 0 0,0-1 1 0 0,0 0-1 0 0,0-1 1 0 0,0 0-1 0 0,0 0 1 0 0,0-1-1 0 0,1-1 1 0 0,-11-3-1 0 0,17 0-2511 0 0,13-5 1783 0 0,-6 7 486 0 0,16-16-380 0 0,1 1 0 0 0,2 2 1 0 0,-1 0-1 0 0,45-24 0 0 0,117-48-895 0 0,0-1 3932 0 0,-171 83-1800 0 0,-7 5-97 0 0,-1-1 0 0 0,0 1 0 0 0,1-1 0 0 0,-1-1 0 0 0,0 1-1 0 0,0-1 1 0 0,-1 0 0 0 0,1 0 0 0 0,-1 0 0 0 0,0-1 0 0 0,4-4 0 0 0,-23 8 621 0 0,-6 5-773 0 0,0 1 0 0 0,0 1 0 0 0,-28 11 0 0 0,42-14-202 0 0,0 0 1 0 0,1 0 0 0 0,-1 0-1 0 0,1 1 1 0 0,0 0 0 0 0,0 0 0 0 0,0 1-1 0 0,0-1 1 0 0,1 1 0 0 0,0 1-1 0 0,0-1 1 0 0,0 1 0 0 0,0 0 0 0 0,1 0-1 0 0,-4 7 1 0 0,9-5 17 0 0,13 14 41 0 0,60 67 242 0 0,-70-84-297 0 0,0-1 0 0 0,0 0 1 0 0,1 0-1 0 0,0 0 0 0 0,-1 0 0 0 0,10 4 0 0 0,14 11 1098 0 0,-28-17-1074 0 0,0-1 1 0 0,0 1-1 0 0,0 0 1 0 0,0 0-1 0 0,0-1 1 0 0,0 1-1 0 0,-1 0 1 0 0,1 0-1 0 0,0-1 1 0 0,-1 1-1 0 0,0 0 1 0 0,1-1-1 0 0,-1 1 0 0 0,0-1 1 0 0,0 1-1 0 0,1 0 1 0 0,-1-1-1 0 0,0 0 1 0 0,-1 1-1 0 0,-1 1 1 0 0,-2 2-71 0 0,0-1 1 0 0,0 0-1 0 0,0 0 1 0 0,0 0 0 0 0,-1-1-1 0 0,1 0 1 0 0,-1 0-1 0 0,0 0 1 0 0,0-1-1 0 0,0 0 1 0 0,-1 0 0 0 0,1 0-1 0 0,0-1 1 0 0,-1 0-1 0 0,-12 0 1 0 0,11 0-147 0 0,-1-1-1 0 0,0 0 1 0 0,0 0 0 0 0,0-1-1 0 0,0-1 1 0 0,0 1 0 0 0,1-2-1 0 0,-1 1 1 0 0,1-1 0 0 0,-1 0-1 0 0,-8-5 1 0 0,15 7-127 0 0,1 0 1 0 0,-1 0-1 0 0,1 0 1 0 0,-1 0-1 0 0,1 0 1 0 0,-1 0-1 0 0,1 0 1 0 0,-1-1-1 0 0,1 1 1 0 0,0-1 0 0 0,0 1-1 0 0,0-1 1 0 0,-2-2-1 0 0,3 3-29 0 0,1 0 0 0 0,-1-1-1 0 0,0 1 1 0 0,0 0 0 0 0,1 0 0 0 0,-1-1 0 0 0,1 2-1 0 0,-1-2 1 0 0,1 1 0 0 0,0 0 0 0 0,-1 0-1 0 0,1 0 1 0 0,0 0 0 0 0,0 0 0 0 0,0 0 0 0 0,-1 0-1 0 0,1 0 1 0 0,0 0 0 0 0,0 0 0 0 0,0 0 0 0 0,1 1-1 0 0,-1-1 1 0 0,0 1 0 0 0,0-1 0 0 0,0 1-1 0 0,0-1 1 0 0,2 0 0 0 0,82-38-4442 0 0,22 2 3933 0 0</inkml:trace>
  <inkml:trace contextRef="#ctx0" brushRef="#br0" timeOffset="4979.84">3752 330 2456 0 0,'22'2'6496'0'0,"8"2"-3170"0"0,6 1-258 0 0,47 1 0 0 0,-72-6-2929 0 0,-1 0 0 0 0,0-1 1 0 0,1 0-1 0 0,-1 0 0 0 0,1-1 0 0 0,-1 0 0 0 0,0-1 1 0 0,0 0-1 0 0,0-1 0 0 0,10-5 0 0 0,-18 9-126 0 0,-1-1 0 0 0,1 0 0 0 0,0 0 0 0 0,-1 0 1 0 0,1 0-1 0 0,-1 0 0 0 0,1 0 0 0 0,-1 0 0 0 0,1-1 0 0 0,-1 1 0 0 0,0 0 0 0 0,1-1 0 0 0,-1 1 0 0 0,0-1 0 0 0,0 0 0 0 0,0 1 0 0 0,0-1 0 0 0,-1 0 0 0 0,1 1 0 0 0,0-1 0 0 0,-1 0 0 0 0,1-3 0 0 0,-1 4 9 0 0,0 0 1 0 0,0 0-1 0 0,-1 0 0 0 0,1 0 0 0 0,0 0 0 0 0,-1 0 0 0 0,1 0 0 0 0,-1 0 1 0 0,1 0-1 0 0,-1 0 0 0 0,1 0 0 0 0,-1 0 0 0 0,0 0 0 0 0,0 0 0 0 0,1 1 0 0 0,-1-1 1 0 0,0 0-1 0 0,0 0 0 0 0,-2 0 0 0 0,0-1 63 0 0,-1 1 0 0 0,1 0 0 0 0,-1 0 0 0 0,0 0 0 0 0,0 1 0 0 0,1-1 0 0 0,-1 1 0 0 0,0 0 0 0 0,0 0 0 0 0,0 0 0 0 0,1 0 0 0 0,-7 2 1 0 0,-46 13 612 0 0,46-11-588 0 0,0 1 0 0 0,0 0 0 0 0,0 0 0 0 0,0 1 0 0 0,1 1 1 0 0,0-1-1 0 0,1 1 0 0 0,-1 1 0 0 0,1 0 0 0 0,1 0 0 0 0,0 0 0 0 0,-7 10 0 0 0,10-13-102 0 0,1 0-1 0 0,0 1 0 0 0,0-1 1 0 0,0 1-1 0 0,0 0 1 0 0,1 0-1 0 0,0 0 1 0 0,0 0-1 0 0,1 0 0 0 0,0 0 1 0 0,0 0-1 0 0,0 0 1 0 0,1 0-1 0 0,0 1 0 0 0,0-1 1 0 0,1 0-1 0 0,0 0 1 0 0,0 0-1 0 0,0 1 1 0 0,1-1-1 0 0,4 10 0 0 0,-5-14-9 0 0,0 0 0 0 0,0 0 0 0 0,1 0 0 0 0,-1 0 0 0 0,1 0 0 0 0,-1 0 0 0 0,1 0 0 0 0,0 0 0 0 0,-1-1 0 0 0,1 1 0 0 0,0-1 0 0 0,0 1 0 0 0,0-1-1 0 0,1 0 1 0 0,-1 0 0 0 0,0 0 0 0 0,0 0 0 0 0,1 0 0 0 0,3 1 0 0 0,49 1-101 0 0,-55-3 102 0 0,14-1-56 0 0,0 1 0 0 0,0-2 0 0 0,0 0 0 0 0,0-1 0 0 0,0 0-1 0 0,-1-1 1 0 0,1-1 0 0 0,-1 0 0 0 0,0 0 0 0 0,-1-1 0 0 0,1-1 0 0 0,13-9 0 0 0,-18 8 18 0 0,0 1 0 0 0,-1-1 1 0 0,0 0-1 0 0,-1-1 0 0 0,1 0 0 0 0,-2 0 1 0 0,1 0-1 0 0,-1 0 0 0 0,-1-1 0 0 0,4-11 1 0 0,1 0 49 0 0,0-4 87 0 0,-8 21 34 0 0,0 0-1 0 0,0 0 0 0 0,1 0 0 0 0,0 0 0 0 0,0 1 0 0 0,0-1 1 0 0,3-4-1 0 0,-1 15 230 0 0,0 4-269 0 0,5 16 160 0 0,24 48-1 0 0,-33-74-243 0 0,1 0-1 0 0,-1 0 1 0 0,1 0 0 0 0,0-1 0 0 0,-1 1 0 0 0,1 0 0 0 0,0-1-1 0 0,0 1 1 0 0,0 0 0 0 0,-1-1 0 0 0,1 1 0 0 0,0-1 0 0 0,0 1 0 0 0,0-1-1 0 0,0 0 1 0 0,0 1 0 0 0,0-1 0 0 0,0 0 0 0 0,0 0 0 0 0,0 1 0 0 0,0-1-1 0 0,0 0 1 0 0,0 0 0 0 0,0 0 0 0 0,0 0 0 0 0,2-1 0 0 0,3 2 19 0 0,5 1-2 0 0,0-1-1 0 0,0-1 1 0 0,0 1 0 0 0,0-2-1 0 0,18-1 1 0 0,-25 1-23 0 0,1 0 0 0 0,-1 0 0 0 0,1-1 0 0 0,-1 1 0 0 0,0-1 0 0 0,0 0 0 0 0,0 0 0 0 0,0 0 0 0 0,0 0 0 0 0,0-1 0 0 0,0 0 0 0 0,-1 1 0 0 0,1-1 0 0 0,-1-1 0 0 0,0 1 0 0 0,0 0 0 0 0,0-1 0 0 0,-1 1 0 0 0,1-1 0 0 0,-1 0 0 0 0,0 0 0 0 0,2-4 0 0 0,20-57 113 0 0,-17 55 91 0 0,-5 15-159 0 0,-2-3-12 0 0,5 12-25 0 0,1-1 0 0 0,0 1 0 0 0,9 13 1 0 0,-13-23-21 0 0,1 0 0 0 0,0-1 1 0 0,0 1-1 0 0,0-1 0 0 0,0 1 1 0 0,1-1-1 0 0,-1 0 0 0 0,1 0 1 0 0,0 0-1 0 0,0-1 0 0 0,0 1 1 0 0,0-1-1 0 0,1 0 0 0 0,6 2 1 0 0,-7-3-9 0 0,0-1 0 0 0,0 1 1 0 0,0-1-1 0 0,0 0 0 0 0,0 0 0 0 0,1-1 1 0 0,-1 1-1 0 0,0-1 0 0 0,0 0 1 0 0,0 0-1 0 0,0 0 0 0 0,0 0 1 0 0,0-1-1 0 0,-1 1 0 0 0,6-4 1 0 0,-1 1-7 0 0,-1-1 0 0 0,1 0 0 0 0,-1 0 0 0 0,0-1 0 0 0,10-10 0 0 0,-2 3 156 0 0,-10 15-54 0 0,-1 2-36 0 0,13 7-25 0 0,-9-4-39 0 0,0-1 0 0 0,1-1 0 0 0,0 0 0 0 0,1 0 0 0 0,10 4 0 0 0,-17-8 10 0 0,-1 0 1 0 0,0-1-1 0 0,1 1 0 0 0,-1-1 1 0 0,1 1-1 0 0,-1-1 0 0 0,1 0 1 0 0,-1 0-1 0 0,1 0 0 0 0,-1 0 1 0 0,1 0-1 0 0,-1-1 0 0 0,1 1 1 0 0,-1-1-1 0 0,1 1 0 0 0,-1-1 1 0 0,0 0-1 0 0,1 0 0 0 0,-1 0 1 0 0,0 0-1 0 0,0-1 0 0 0,0 1 1 0 0,1 0-1 0 0,-2-1 0 0 0,1 0 1 0 0,0 1-1 0 0,0-1 0 0 0,2-2 1 0 0,2-5-13 0 0,-1 0 1 0 0,1-1 0 0 0,-1 1 0 0 0,-1-1 0 0 0,0 1 0 0 0,-1-2 0 0 0,0 1-1 0 0,0 0 1 0 0,1-13 0 0 0,-1 5 58 0 0,-1 1 0 0 0,-1 0 0 0 0,-1-1-1 0 0,-3-21 1 0 0,6 64 8 0 0,-2-4-47 0 0,1 0 0 0 0,1 0 1 0 0,1-1-1 0 0,1 1 0 0 0,1-1 0 0 0,12 27 0 0 0,-16-46-7 0 0,-1-1-1 0 0,1 1 1 0 0,-1-1-1 0 0,1 1 1 0 0,0-1-1 0 0,-1 0 1 0 0,1 0-1 0 0,-1 0 0 0 0,1 0 1 0 0,0 0-1 0 0,-1 0 1 0 0,1 0-1 0 0,0 0 1 0 0,-1-1-1 0 0,1 1 1 0 0,-1-1-1 0 0,1 1 1 0 0,-1-1-1 0 0,1 1 1 0 0,1-2-1 0 0,4 0-16 0 0,33-10-28 0 0,-23 6 35 0 0,0 1 1 0 0,1 1-1 0 0,-1 0 1 0 0,1 1-1 0 0,19 0 1 0 0,-36 3 22 0 0,-1 0 0 0 0,1 0 0 0 0,0 1 0 0 0,0-1 0 0 0,-1 0 0 0 0,1 1 0 0 0,0-1 0 0 0,0 0 0 0 0,-1 1 0 0 0,1-1 0 0 0,0 1 0 0 0,-1-1 0 0 0,1 1 0 0 0,-1 0 0 0 0,1-1 0 0 0,0 1 0 0 0,-1 0 0 0 0,0-1-1 0 0,1 1 1 0 0,-1 0 0 0 0,1-1 0 0 0,-1 1 0 0 0,0 0 0 0 0,0 0 0 0 0,1 0 0 0 0,-1-1 0 0 0,0 1 0 0 0,0 0 0 0 0,0 0 0 0 0,0 0 0 0 0,0-1 0 0 0,0 1 0 0 0,0 0 0 0 0,0 0 0 0 0,0 0 0 0 0,-4 28 91 0 0,4-26-98 0 0,-1 1 0 0 0,0-1 0 0 0,-1 0 0 0 0,1 0 0 0 0,-1 0-1 0 0,1 0 1 0 0,-1-1 0 0 0,0 1 0 0 0,0 0 0 0 0,0-1 0 0 0,0 1 0 0 0,-1-1 0 0 0,1 0 0 0 0,-1 1 0 0 0,1-1 0 0 0,-1 0 0 0 0,0-1-1 0 0,0 1 1 0 0,0 0 0 0 0,0-1 0 0 0,0 1 0 0 0,0-1 0 0 0,0 0 0 0 0,0 0 0 0 0,-1 0 0 0 0,1-1 0 0 0,0 1 0 0 0,-1-1 0 0 0,1 0-1 0 0,-1 0 1 0 0,-4 0 0 0 0,-9-1-61 0 0,-1-1-1 0 0,1 0 1 0 0,0-1 0 0 0,-27-9-1 0 0,30 8-25 0 0,8 4-5 0 0,0-1 0 0 0,1-1 0 0 0,-1 1-1 0 0,1-1 1 0 0,-1 0 0 0 0,1 0 0 0 0,0-1 0 0 0,-1 1-1 0 0,1-1 1 0 0,1 0 0 0 0,-1-1 0 0 0,0 1-1 0 0,1-1 1 0 0,0 0 0 0 0,-6-5 0 0 0,10 9 78 0 0,0-1 0 0 0,0 1 1 0 0,0 0-1 0 0,0 0 1 0 0,0-1-1 0 0,0 1 0 0 0,0 0 1 0 0,0 0-1 0 0,0 0 0 0 0,0-1 1 0 0,0 1-1 0 0,0 0 1 0 0,0 0-1 0 0,0-1 0 0 0,0 1 1 0 0,0 0-1 0 0,1 0 1 0 0,-1 0-1 0 0,0-1 0 0 0,0 1 1 0 0,0 0-1 0 0,0 0 0 0 0,0 0 1 0 0,0-1-1 0 0,1 1 1 0 0,-1 0-1 0 0,0 0 0 0 0,0 0 1 0 0,0 0-1 0 0,1 0 0 0 0,-1-1 1 0 0,0 1-1 0 0,0 0 1 0 0,0 0-1 0 0,1 0 0 0 0,-1 0 1 0 0,0 0-1 0 0,0 0 1 0 0,1 0-1 0 0,-1 0 0 0 0,0 0 1 0 0,0 0-1 0 0,1 0 0 0 0,-1 0 1 0 0,0 0-1 0 0,0 0 1 0 0,0 0-1 0 0,1 0 0 0 0,-1 0 1 0 0,0 0-1 0 0,0 0 1 0 0,1 0-1 0 0,-1 0 0 0 0,0 0 1 0 0,31-5-609 0 0,0 2 0 0 0,38-1 1 0 0,-35 3 506 0 0,63-10 0 0 0,-83 8 133 0 0,0 0 0 0 0,0-2 0 0 0,0 1-1 0 0,-1-2 1 0 0,0 0 0 0 0,0 0 0 0 0,23-16-1 0 0,-24 13 2 0 0,1 0 1 0 0,-2 0-1 0 0,1-1 0 0 0,11-15 0 0 0,-18 20 4 0 0,-2 0-1 0 0,1 0 1 0 0,0-1 0 0 0,-1 0-1 0 0,0 1 1 0 0,-1-1 0 0 0,1 0-1 0 0,-1 0 1 0 0,0 0 0 0 0,-1-1 0 0 0,0 1-1 0 0,0 0 1 0 0,0-1 0 0 0,0-8-1 0 0,-2 2 127 0 0,-1 0-1 0 0,0 0 1 0 0,0 0-1 0 0,-1 0 0 0 0,-1 1 1 0 0,-8-20-1 0 0,1 21 193 0 0,10 11-312 0 0,0 0 1 0 0,0 1-1 0 0,0-1 0 0 0,0 0 0 0 0,0 0 1 0 0,0 1-1 0 0,1-1 0 0 0,-1 1 1 0 0,0-1-1 0 0,0 1 0 0 0,0-1 0 0 0,0 1 1 0 0,1-1-1 0 0,-1 1 0 0 0,0 0 0 0 0,0-1 1 0 0,1 1-1 0 0,-1 0 0 0 0,1 0 1 0 0,-2 1-1 0 0,-6 10 155 0 0,0 0 0 0 0,1 1 0 0 0,0 0 0 0 0,1 0 0 0 0,0 1 1 0 0,1-1-1 0 0,1 1 0 0 0,0 0 0 0 0,-1 16 0 0 0,3-18-147 0 0,0 1-1 0 0,1-1 1 0 0,0 1 0 0 0,2-1-1 0 0,-1 1 1 0 0,1 0-1 0 0,1-1 1 0 0,1 1 0 0 0,0-1-1 0 0,0 0 1 0 0,1 0 0 0 0,1 0-1 0 0,6 12 1 0 0,-9-20-29 0 0,1-1 1 0 0,0 1-1 0 0,0-1 1 0 0,0 0-1 0 0,0 0 1 0 0,1 0-1 0 0,0 0 1 0 0,-1 0-1 0 0,1-1 0 0 0,0 1 1 0 0,0-1-1 0 0,0 0 1 0 0,0-1-1 0 0,1 1 1 0 0,4 1-1 0 0,0-1-11 0 0,-1 0 0 0 0,1 0 0 0 0,0-1 0 0 0,0 0 0 0 0,15 0 0 0 0,-18-2-7 0 0,0 0 0 0 0,0 0 0 0 0,-1 0 0 0 0,1 0 0 0 0,0-1 1 0 0,-1 0-1 0 0,1-1 0 0 0,-1 1 0 0 0,1-1 0 0 0,-1 0 0 0 0,0 0 1 0 0,-1 0-1 0 0,1-1 0 0 0,7-7 0 0 0,8-3 165 0 0,-11 16-28 0 0,-3 1-62 0 0,15 6-24 0 0,-6-2-46 0 0,0-1-1 0 0,1-1 0 0 0,16 4 1 0 0,-28-8-2 0 0,0 0 0 0 0,0-1 0 0 0,0 1 1 0 0,0-1-1 0 0,0 0 0 0 0,0 0 0 0 0,-1 0 1 0 0,1 0-1 0 0,0-1 0 0 0,0 0 1 0 0,0 1-1 0 0,0-2 0 0 0,-1 1 0 0 0,1 0 1 0 0,0 0-1 0 0,-1-1 0 0 0,1 0 0 0 0,5-4 1 0 0,-6 4 8 0 0,-1-1-1 0 0,1 0 1 0 0,-1 0 0 0 0,0 0 0 0 0,0 0 0 0 0,0 0 0 0 0,0 0-1 0 0,-1-1 1 0 0,1 1 0 0 0,-1 0 0 0 0,0-1 0 0 0,0 1 0 0 0,0-1 0 0 0,0-3-1 0 0,2-52 185 0 0,-3 51-128 0 0,0 3-22 0 0,0-4 104 0 0,7 29 13 0 0,6 25-72 0 0,-1 0-1 0 0,-3 1 1 0 0,-2 0 0 0 0,-2 1 0 0 0,-2 60 0 0 0,-3-81 12 0 0,-2 0 0 0 0,-1 0 0 0 0,-1 0-1 0 0,-1 0 1 0 0,-1-1 0 0 0,-1 0 0 0 0,-2 0 0 0 0,-1-1 0 0 0,0 0-1 0 0,-2 0 1 0 0,-21 30 0 0 0,-4-15 327 0 0,24-32-295 0 0,-19-12-55 0 0,18 1-66 0 0,-5 0 2 0 0,1-1 1 0 0,-1 0 0 0 0,-22-11 0 0 0,34 12-26 0 0,0 1 0 0 0,-1-1 0 0 0,2-1 0 0 0,-1 1 0 0 0,0-1 0 0 0,1-1 0 0 0,0 1 0 0 0,0-1 0 0 0,1 0 0 0 0,-1 0 0 0 0,1 0 1 0 0,1-1-1 0 0,-5-7 0 0 0,0-8-645 0 0,1 1 1 0 0,0-1 0 0 0,2 0 0 0 0,1 0-1 0 0,1-1 1 0 0,1 1 0 0 0,1-1 0 0 0,1 0-1 0 0,1 1 1 0 0,1-1 0 0 0,4-25 0 0 0,0 22 105 0 0,14-47 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46.72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0 132 7033 0 0,'3'-15'5208'0'0,"0"-2"-3581"0"0,-3 10-1266 0 0,1 1 1 0 0,0 0-1 0 0,0 0 1 0 0,1 0-1 0 0,-1 0 1 0 0,1 0-1 0 0,1 1 1 0 0,-1-1-1 0 0,1 0 1 0 0,0 1-1 0 0,5-8 1 0 0,-8 13-360 0 0,11-14 1455 0 0,-7 12-1161 0 0,1 3-36 0 0,61 8 262 0 0,-51-6-510 0 0,0 0 0 0 0,1-1 0 0 0,-1-1 1 0 0,16 0-1 0 0,83-9-756 0 0,-109 8-1145 0 0</inkml:trace>
  <inkml:trace contextRef="#ctx0" brushRef="#br0" timeOffset="268.34">177 1 9642 0 0,'-3'11'6770'0'0,"-1"3"-5702"0"0,1 1 1 0 0,0-1-1 0 0,1 1 0 0 0,1 0 0 0 0,0 0 0 0 0,2 25 0 0 0,0 3-497 0 0,-8 63-322 0 0,7-105-371 0 0,1 0 1 0 0,-1-1-1 0 0,0 1 0 0 0,1-1 0 0 0,-1 1 1 0 0,1-1-1 0 0,-1 1 0 0 0,1 0 1 0 0,-1-1-1 0 0,1 0 0 0 0,-1 1 0 0 0,1-1 1 0 0,-1 1-1 0 0,1-1 0 0 0,0 0 0 0 0,-1 1 1 0 0,1-1-1 0 0,0 0 0 0 0,-1 0 1 0 0,1 0-1 0 0,0 1 0 0 0,-1-1 0 0 0,1 0 1 0 0,1 0-1 0 0,1 1-600 0 0,23 4-3698 0 0,18-7-6513 0 0,-17-6 8870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00.42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8913 0 0,'0'0'1393'0'0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02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11 528 2688 0 0,'-2'14'3891'0'0,"0"-4"-1941"0"0,0-1-304 0 0,0-1 0 0 0,1 1 0 0 0,0 0 0 0 0,1-1 0 0 0,1 17-1 0 0,-1-21-1538 0 0,1 1 0 0 0,0-1 0 0 0,0 0-1 0 0,0 0 1 0 0,1 1 0 0 0,0-1 0 0 0,-1 0-1 0 0,1 0 1 0 0,1 0 0 0 0,3 6 0 0 0,0-4-358 0 0,13 19-73 0 0,-4-10-4241 0 0</inkml:trace>
  <inkml:trace contextRef="#ctx0" brushRef="#br0" timeOffset="758.49">74 633 4825 0 0,'9'-12'4877'0'0,"4"-2"-3185"0"0,-6 5-1039 0 0,0 0-1 0 0,0 0 0 0 0,-1 0 1 0 0,0-1-1 0 0,9-20 0 0 0,-7-2-682 0 0,-5 11 136 0 0,-1 0-1 0 0,-1-1 1 0 0,-1 1 0 0 0,-6-43 0 0 0,-9 97 2170 0 0,10-13-2155 0 0,0 0 0 0 0,2 1 0 0 0,0-1 0 0 0,1 22 0 0 0,1-30-119 0 0,2 0 0 0 0,-1 0 0 0 0,2 1 0 0 0,-1-1 0 0 0,2 0 0 0 0,-1-1 0 0 0,2 1 0 0 0,7 18 0 0 0,-11-29-8 0 0,0 0 0 0 0,0 0 0 0 0,1 0 0 0 0,-1-1 0 0 0,0 1 1 0 0,1 0-1 0 0,-1 0 0 0 0,0 0 0 0 0,1-1 0 0 0,-1 1 0 0 0,1 0 0 0 0,0-1 0 0 0,-1 1 1 0 0,1 0-1 0 0,-1-1 0 0 0,1 1 0 0 0,0-1 0 0 0,0 1 0 0 0,-1-1 0 0 0,1 1 0 0 0,0-1 1 0 0,0 1-1 0 0,-1-1 0 0 0,1 0 0 0 0,0 0 0 0 0,0 1 0 0 0,0-1 0 0 0,0 0 0 0 0,0 0 1 0 0,-1 0-1 0 0,1 0 0 0 0,2 0 0 0 0,-1-1-21 0 0,0-1 0 0 0,0 1-1 0 0,0-1 1 0 0,0 1 0 0 0,0-1 0 0 0,0 0 0 0 0,0 0 0 0 0,-1 0 0 0 0,1 0-1 0 0,-1 0 1 0 0,1 0 0 0 0,0-3 0 0 0,6-9-43 0 0,-1 0 0 0 0,0-1 1 0 0,-1 1-1 0 0,0-1 0 0 0,-2-1 0 0 0,6-28 1 0 0,-4 9 331 0 0,-3 0 1 0 0,1-45 0 0 0,-14 236 1523 0 0,14-104-2074 0 0,-2-37-698 0 0,9 44-142 0 0,-4-39-2629 0 0,5-4-3594 0 0,-7-11 5777 0 0</inkml:trace>
  <inkml:trace contextRef="#ctx0" brushRef="#br0" timeOffset="1078.07">400 517 6625 0 0,'-9'16'3739'0'0,"-25"51"3502"0"0,33-65-7107 0 0,0 0 0 0 0,0 0 0 0 0,0 0 0 0 0,1 1 0 0 0,-1-1 1 0 0,1 0-1 0 0,-1 0 0 0 0,1 1 0 0 0,0-1 0 0 0,0 1 0 0 0,0-1 0 0 0,0 0 1 0 0,1 4-1 0 0,0-4-120 0 0,-1-1-1 0 0,1 1 1 0 0,0 0 0 0 0,1-1 0 0 0,-1 0 0 0 0,0 1 0 0 0,0-1 0 0 0,1 0 0 0 0,-1 1 0 0 0,0-1-1 0 0,1 0 1 0 0,-1 0 0 0 0,1 0 0 0 0,0 0 0 0 0,-1-1 0 0 0,1 1 0 0 0,0 0 0 0 0,-1-1 0 0 0,1 1-1 0 0,0-1 1 0 0,0 1 0 0 0,-1-1 0 0 0,1 0 0 0 0,0 0 0 0 0,0 0 0 0 0,0 0 0 0 0,-1 0 0 0 0,1 0-1 0 0,0-1 1 0 0,0 1 0 0 0,1-1 0 0 0,-1 1-28 0 0,0 0 0 0 0,0 0 0 0 0,-1-1 0 0 0,1 1 0 0 0,0 0 0 0 0,-1-1 0 0 0,1 1 0 0 0,0-1 0 0 0,-1 0 0 0 0,1 1 0 0 0,0-1 0 0 0,-1 0 0 0 0,1 0 0 0 0,-1 0 0 0 0,0 0 0 0 0,1 0 0 0 0,-1-1 0 0 0,0 1-1 0 0,1 0 1 0 0,-1-1 0 0 0,0 1 0 0 0,0 0 0 0 0,0-1 0 0 0,0 0 0 0 0,-1 1 0 0 0,1-1 0 0 0,0 1 0 0 0,-1-1 0 0 0,1 0 0 0 0,-1 0 0 0 0,1 1 0 0 0,-1-4 0 0 0,0 0-135 0 0,-1 1-1 0 0,0 0 1 0 0,-1-1-1 0 0,1 1 1 0 0,-1 0 0 0 0,1 0-1 0 0,-1 0 1 0 0,-1 0-1 0 0,-2-5 1 0 0,-7-4-2785 0 0,-1 4-3413 0 0</inkml:trace>
  <inkml:trace contextRef="#ctx0" brushRef="#br0" timeOffset="1570.39">458 557 7801 0 0,'3'10'7287'0'0,"13"33"-2501"0"0,-15-41-4758 0 0,-1-1-1 0 0,1 0 1 0 0,0 0-1 0 0,0 1 0 0 0,0-1 1 0 0,0 0-1 0 0,0 0 0 0 0,0 0 1 0 0,0 0-1 0 0,0 0 1 0 0,0 0-1 0 0,0-1 0 0 0,0 1 1 0 0,1 0-1 0 0,-1-1 0 0 0,0 1 1 0 0,1 0-1 0 0,-1-1 1 0 0,0 0-1 0 0,1 1 0 0 0,-1-1 1 0 0,1 0-1 0 0,-1 0 0 0 0,0 0 1 0 0,1 0-1 0 0,-1 0 0 0 0,2 0 1 0 0,29-8-270 0 0,-31 8 263 0 0,17-12-92 0 0,-18 11 114 0 0,1 0 0 0 0,0 0 0 0 0,-1 1 0 0 0,1-1 1 0 0,-1 0-1 0 0,1 1 0 0 0,0-1 0 0 0,0 0 0 0 0,-1 1 1 0 0,1-1-1 0 0,0 1 0 0 0,0-1 0 0 0,0 1 0 0 0,0-1 1 0 0,0 1-1 0 0,0 0 0 0 0,-1-1 0 0 0,1 1 0 0 0,0 0 1 0 0,0 0-1 0 0,0 0 0 0 0,0 0 0 0 0,0 0 0 0 0,0 0 1 0 0,0 0-1 0 0,0 0 0 0 0,0 0 0 0 0,1 1 0 0 0,2 3 30 0 0,-1 0-1 0 0,1-1 1 0 0,0 1 0 0 0,0 0-1 0 0,0-1 1 0 0,1 0-1 0 0,-1 0 1 0 0,1-1-1 0 0,0 1 1 0 0,0-1-1 0 0,9 3 1 0 0,-13-4-62 0 0,1 0 0 0 0,0-1 0 0 0,0 0 1 0 0,0 1-1 0 0,0-1 0 0 0,0 0 0 0 0,0 0 0 0 0,0 0 0 0 0,0 0 0 0 0,0-1 1 0 0,0 1-1 0 0,-1 0 0 0 0,1-1 0 0 0,0 1 0 0 0,0-1 0 0 0,0 0 1 0 0,-1 0-1 0 0,1 1 0 0 0,0-1 0 0 0,0-1 0 0 0,-1 1 0 0 0,1 0 1 0 0,-1 0-1 0 0,1 0 0 0 0,-1-1 0 0 0,0 1 0 0 0,1-1 0 0 0,-1 1 1 0 0,0-1-1 0 0,0 0 0 0 0,0 1 0 0 0,0-1 0 0 0,0 0 0 0 0,-1 0 0 0 0,1 0 1 0 0,0 1-1 0 0,0-5 0 0 0,0 4-141 0 0,-1 0-1 0 0,1-1 1 0 0,-1 1 0 0 0,1-1 0 0 0,-1 1-1 0 0,0-1 1 0 0,0 1 0 0 0,0-1 0 0 0,0 0-1 0 0,0 1 1 0 0,-1-1 0 0 0,1 1 0 0 0,-1-1-1 0 0,0 1 1 0 0,1 0 0 0 0,-1-1 0 0 0,0 1-1 0 0,0 0 1 0 0,-1-1 0 0 0,1 1 0 0 0,-2-3 0 0 0,16 5-16686 0 0,36 9 13985 0 0</inkml:trace>
  <inkml:trace contextRef="#ctx0" brushRef="#br0" timeOffset="2584.21">838 505 480 0 0,'-10'2'6963'0'0,"-31"7"4838"0"0,40-9-11709 0 0,0 1 1 0 0,0-1-1 0 0,0 1 1 0 0,0 0-1 0 0,0-1 1 0 0,0 1-1 0 0,0 0 1 0 0,0-1-1 0 0,0 1 1 0 0,0 0-1 0 0,0 0 1 0 0,1 0-1 0 0,-1 0 1 0 0,0 0-1 0 0,1 0 1 0 0,-1 0-1 0 0,1 0 1 0 0,-1 0-1 0 0,1 0 1 0 0,-1 1-1 0 0,1-1 1 0 0,0 0-1 0 0,0 0 1 0 0,-1 0-1 0 0,1 0 1 0 0,0 1-1 0 0,0-1 1 0 0,0 0-1 0 0,0 0 1 0 0,0 1-1 0 0,1-1 1 0 0,-1 1-1 0 0,11 31-315 0 0,-9-30 217 0 0,0 1 0 0 0,0-1 0 0 0,0 0 0 0 0,1 0 0 0 0,-1 0 0 0 0,1 0 0 0 0,0 0 0 0 0,-1 0-1 0 0,6 3 1 0 0,-6-5-18 0 0,-1 0-1 0 0,1-1 1 0 0,0 1-1 0 0,-1 0 0 0 0,1-1 1 0 0,0 1-1 0 0,-1-1 1 0 0,1 1-1 0 0,0-1 1 0 0,0 0-1 0 0,-1 0 0 0 0,1 0 1 0 0,0 0-1 0 0,0 0 1 0 0,0 0-1 0 0,-1 0 1 0 0,1-1-1 0 0,0 1 0 0 0,0-1 1 0 0,-1 1-1 0 0,1-1 1 0 0,0 0-1 0 0,-1 1 0 0 0,1-1 1 0 0,2-2-1 0 0,5-3-35 0 0,0-1-1 0 0,-1 0 0 0 0,0 0 1 0 0,0-1-1 0 0,-1 0 0 0 0,0 0 1 0 0,0-1-1 0 0,-1 0 0 0 0,6-10 1 0 0,-12 25 10 0 0,-1 0 0 0 0,1 0 0 0 0,0 0 0 0 0,1 0 0 0 0,0 0 0 0 0,-1-1 0 0 0,2 1 0 0 0,-1 0 0 0 0,1 0 1 0 0,0 0-1 0 0,0-1 0 0 0,0 1 0 0 0,5 6 0 0 0,0-8-8990 0 0,2-7 4209 0 0,6-14 1423 0 0,-12 14 2794 0 0,2-4 448 0 0,-1 1 0 0 0,1-1-1 0 0,-1 0 1 0 0,6-14 0 0 0,4-32 3038 0 0,-10 24 3535 0 0,-2-55 0 0 0,-2 71-4649 0 0,-9 59 1893 0 0,-7 29-3262 0 0,16-72-349 0 0,12-3-107 0 0,-3 0 30 0 0,6 0-44 0 0,0-1 1 0 0,0 0-1 0 0,20-6 0 0 0,-34 7 78 0 0,0 0 0 0 0,0 0 0 0 0,1 0 0 0 0,-1 0 0 0 0,0 0 0 0 0,0 0 0 0 0,1 0 0 0 0,-1 1 0 0 0,0-1-1 0 0,0 0 1 0 0,0 1 0 0 0,1-1 0 0 0,-1 1 0 0 0,0-1 0 0 0,0 1 0 0 0,0-1 0 0 0,0 1 0 0 0,0 0 0 0 0,0 0 0 0 0,0-1 0 0 0,0 1-1 0 0,0 0 1 0 0,-1 0 0 0 0,1 0 0 0 0,0 0 0 0 0,0 0 0 0 0,-1 0 0 0 0,1 0 0 0 0,-1 1 0 0 0,1-1 0 0 0,-1 0 0 0 0,1 0-1 0 0,-1 0 1 0 0,0 1 0 0 0,1-1 0 0 0,-1 0 0 0 0,0 0 0 0 0,0 1 0 0 0,0 0 0 0 0,1 49-31 0 0,-2-48 14 0 0,1 0 0 0 0,-1 0 0 0 0,1 0 0 0 0,-1 0 0 0 0,0 0 0 0 0,0 0 0 0 0,0 0 0 0 0,-1 0 0 0 0,1 0 0 0 0,-1-1 0 0 0,1 1 0 0 0,-1 0 0 0 0,0-1 0 0 0,0 0 0 0 0,0 1 0 0 0,-1-1 0 0 0,1 0 0 0 0,0 0 0 0 0,-1 0 0 0 0,1 0 0 0 0,-1-1 0 0 0,0 1 0 0 0,1-1 0 0 0,-1 1 0 0 0,0-1 0 0 0,0 0 0 0 0,0 0 0 0 0,-5 0 0 0 0,3 0-94 0 0,-1 0 0 0 0,1 0 0 0 0,-1-1 0 0 0,1 0 0 0 0,-1-1 1 0 0,1 1-1 0 0,0-1 0 0 0,-1 0 0 0 0,1 0 0 0 0,0-1 1 0 0,-1 0-1 0 0,1 0 0 0 0,0 0 0 0 0,0 0 0 0 0,-5-4 1 0 0,9 5 29 0 0,1 1 1 0 0,-1-1 0 0 0,1 1 0 0 0,-1 0 0 0 0,1-1 0 0 0,-1 0 0 0 0,1 1 0 0 0,-1-1 0 0 0,1 1 0 0 0,-1-1 0 0 0,1 1 0 0 0,0-1 0 0 0,-1 0 0 0 0,1 1 0 0 0,0-1 0 0 0,0 0 0 0 0,-1 0 0 0 0,1 1 0 0 0,0-1 0 0 0,0 0 0 0 0,0 1 0 0 0,0-1-1 0 0,0 0 1 0 0,0 0 0 0 0,0 1 0 0 0,0-1 0 0 0,0 0 0 0 0,1 1 0 0 0,-1-1 0 0 0,0 0 0 0 0,0 1 0 0 0,0-1 0 0 0,1 0 0 0 0,-1 1 0 0 0,0-1 0 0 0,1 0 0 0 0,-1 1 0 0 0,1-1 0 0 0,-1 1 0 0 0,1-1 0 0 0,-1 1 0 0 0,1-1 0 0 0,-1 1 0 0 0,1-1 0 0 0,-1 1-1 0 0,1-1 1 0 0,-1 1 0 0 0,1 0 0 0 0,0-1 0 0 0,-1 1 0 0 0,1 0 0 0 0,0 0 0 0 0,0-1 0 0 0,36-18-23 0 0,-36 19 58 0 0,146-38 3005 0 0,-136 34-2731 0 0,0-2 0 0 0,-1 1 0 0 0,16-12 0 0 0,-23 15-181 0 0,0 0-1 0 0,0 0 1 0 0,-1 0 0 0 0,1-1 0 0 0,-1 1 0 0 0,0-1 0 0 0,0 1-1 0 0,0-1 1 0 0,0 0 0 0 0,0 0 0 0 0,0 0 0 0 0,-1 0 0 0 0,1 0-1 0 0,-1 0 1 0 0,0-1 0 0 0,0 1 0 0 0,0 0 0 0 0,0-1 0 0 0,0-3-1 0 0,-8-44 178 0 0,7 49-180 0 0,-1 0-1 0 0,1 0 1 0 0,-1-1 0 0 0,1 1 0 0 0,-1 0 0 0 0,0 0 0 0 0,0 0-1 0 0,0 0 1 0 0,0 0 0 0 0,0 0 0 0 0,-1 0 0 0 0,1 0-1 0 0,0 0 1 0 0,-1 1 0 0 0,0-1 0 0 0,1 1 0 0 0,-1-1-1 0 0,0 1 1 0 0,0-1 0 0 0,1 1 0 0 0,-5-2 0 0 0,5 5 7 0 0,-1-1 1 0 0,1 0-1 0 0,0 1 1 0 0,0-1-1 0 0,0 1 1 0 0,0 0-1 0 0,0-1 1 0 0,0 1 0 0 0,1 0-1 0 0,-1 0 1 0 0,0 0-1 0 0,1-1 1 0 0,0 1-1 0 0,-1 0 1 0 0,1 0-1 0 0,0 0 1 0 0,0 3-1 0 0,0-2 4 0 0,-2 14-15 0 0,1 1 0 0 0,0-1 0 0 0,2 1 0 0 0,4 31 0 0 0,8 2-1100 0 0,11 14-3546 0 0,-24-64 4078 0 0,0 0 0 0 0,1 1 1 0 0,-1-1-1 0 0,0 1 0 0 0,1-1 0 0 0,-1 0 0 0 0,1 1 0 0 0,0-1 1 0 0,-1 0-1 0 0,1 0 0 0 0,0 1 0 0 0,0-1 0 0 0,0 0 0 0 0,0 0 1 0 0,0 0-1 0 0,0 0 0 0 0,0 0 0 0 0,0 0 0 0 0,0 0 0 0 0,0-1 1 0 0,0 1-1 0 0,1 0 0 0 0,0 0 0 0 0,2 0-721 0 0</inkml:trace>
  <inkml:trace contextRef="#ctx0" brushRef="#br0" timeOffset="2850.9">1351 609 4248 0 0,'14'-7'7815'0'0,"-1"1"-5775"0"0,-3 2-1335 0 0,0 0-1 0 0,0-1 1 0 0,-1 0 0 0 0,0-1 0 0 0,0 0 0 0 0,0 0 0 0 0,-1-1 0 0 0,13-13 0 0 0,-18 17-721 0 0,0-1 0 0 0,-1 1-1 0 0,1-1 1 0 0,-1 0 0 0 0,0 0 0 0 0,0 0 0 0 0,3-8 0 0 0,-4 12 36 0 0,-1-1 0 0 0,0 1-1 0 0,0-1 1 0 0,0 1 0 0 0,0-1 0 0 0,0 1-1 0 0,0-1 1 0 0,0 0 0 0 0,0 1 0 0 0,0-1 0 0 0,0 1-1 0 0,0-1 1 0 0,0 1 0 0 0,0-1 0 0 0,0 1-1 0 0,-1-1 1 0 0,1 1 0 0 0,0-1 0 0 0,0 1-1 0 0,0-1 1 0 0,-1 1 0 0 0,1-1 0 0 0,0 1-1 0 0,-1-1 1 0 0,1 1 0 0 0,0 0 0 0 0,-1-1-1 0 0,1 1 1 0 0,-1 0 0 0 0,1-1 0 0 0,0 1-1 0 0,-2-1 1 0 0,0 1 82 0 0,-1-1 0 0 0,1 1 0 0 0,-1 0 0 0 0,0 0 0 0 0,1 0 0 0 0,-1 0 0 0 0,1 0 0 0 0,-1 0 0 0 0,0 1 0 0 0,1-1 0 0 0,-1 1-1 0 0,1 0 1 0 0,-5 2 0 0 0,4-2-27 0 0,0 0 0 0 0,1 1 1 0 0,-1-1-1 0 0,1 1 0 0 0,-1 0 0 0 0,1 0 0 0 0,-1 0 0 0 0,1 0 0 0 0,0 0 0 0 0,0 0 0 0 0,0 1 0 0 0,0-1 0 0 0,1 1 0 0 0,-1-1 0 0 0,1 1 0 0 0,-1 0 0 0 0,1 0 1 0 0,0 0-1 0 0,0 0 0 0 0,0 0 0 0 0,0 0 0 0 0,1 0 0 0 0,-1 0 0 0 0,1 0 0 0 0,-1 0 0 0 0,1 0 0 0 0,0 0 0 0 0,1 6 0 0 0,0-3-104 0 0,0 0 0 0 0,1 0 0 0 0,0 0-1 0 0,0 0 1 0 0,0 0 0 0 0,1 0 0 0 0,0 0-1 0 0,0-1 1 0 0,0 1 0 0 0,1-1 0 0 0,-1 0-1 0 0,1 0 1 0 0,6 6 0 0 0,-8-10-262 0 0,0 1 1 0 0,0-1-1 0 0,0 1 1 0 0,1-1 0 0 0,-1 0-1 0 0,0 0 1 0 0,0 0-1 0 0,1-1 1 0 0,-1 1-1 0 0,0 0 1 0 0,1-1-1 0 0,-1 1 1 0 0,1-1-1 0 0,-1 0 1 0 0,0 0-1 0 0,1 0 1 0 0,-1 0-1 0 0,1-1 1 0 0,3 0 0 0 0,45-15-7636 0 0,-41 12 6631 0 0,55-24-735 0 0</inkml:trace>
  <inkml:trace contextRef="#ctx0" brushRef="#br0" timeOffset="3184.04">1864 327 8977 0 0,'0'0'4417'0'0,"72"-10"4657"0"0,-30 3-8137 0 0,-13 0-721 0 0,1 1-368 0 0,18-3-377 0 0,-8 2-575 0 0,-18 0-1904 0 0,-16 5-2954 0 0,-4 2 5962 0 0</inkml:trace>
  <inkml:trace contextRef="#ctx0" brushRef="#br0" timeOffset="3388.14">1923 398 11858 0 0,'0'0'4217'0'0,"93"-17"760"0"0,-34 6-5985 0 0,-4-1-4649 0 0,-8 5 5657 0 0</inkml:trace>
  <inkml:trace contextRef="#ctx0" brushRef="#br0" timeOffset="5078.41">2998 148 680 0 0,'12'-12'5321'0'0,"57"-55"7493"0"0,-107 91-10052 0 0,30-20-2792 0 0,0 0 1 0 0,0 1-1 0 0,1-1 0 0 0,-1 2 0 0 0,1-1 0 0 0,0 1 0 0 0,-11 12 1 0 0,50-57-294 0 0,-22 29 376 0 0,-1-1 0 0 0,-1 0-1 0 0,0-1 1 0 0,0 0 0 0 0,-1 0 0 0 0,11-25-1 0 0,-29 74 1033 0 0,-9 60 0 0 0,12-54-866 0 0,2 2-250 0 0,1-7-1088 0 0,-1-14-2793 0 0,4-17-5286 0 0</inkml:trace>
  <inkml:trace contextRef="#ctx0" brushRef="#br0" timeOffset="5358.57">2754 471 12626 0 0,'0'0'3153'0'0,"93"1"3416"0"0,-40-2-5617 0 0,-9-1-495 0 0,9 1-209 0 0,29-5-200 0 0,-10-2-96 0 0,-20 3-128 0 0,-20 1-208 0 0,-17 1-409 0 0,2-1-1727 0 0,-5 3-6114 0 0,-10 1 8634 0 0</inkml:trace>
  <inkml:trace contextRef="#ctx0" brushRef="#br0" timeOffset="5804.3">2936 721 9706 0 0,'-7'16'4653'0'0,"0"-3"-3010"0"0,-26 65 5434 0 0,-1 34-5564 0 0,27-87-1484 0 0,-12 45 272 0 0,11-48-457 0 0,5-21-93 0 0,1-7-151 0 0,2 2 341 0 0,0-9-2 0 0,-1 1 0 0 0,0-1 0 0 0,-1 1 0 0 0,0-1 0 0 0,-1 1 1 0 0,0 0-1 0 0,-1 0 0 0 0,0 0 0 0 0,-1 0 0 0 0,-7-12 0 0 0,10 23 64 0 0,1 0-1 0 0,0 0 1 0 0,-1 0-1 0 0,1 0 0 0 0,0 0 1 0 0,-1 0-1 0 0,1 0 1 0 0,-1 1-1 0 0,1-1 1 0 0,-1 1-1 0 0,0-1 0 0 0,1 1 1 0 0,-1-1-1 0 0,1 1 1 0 0,-1 0-1 0 0,0 0 1 0 0,1 0-1 0 0,-1 0 0 0 0,0 0 1 0 0,1 0-1 0 0,-1 1 1 0 0,0-1-1 0 0,1 0 1 0 0,-1 1-1 0 0,1-1 0 0 0,-1 1 1 0 0,1 0-1 0 0,-1 0 1 0 0,-1 1-1 0 0,-4 1-25 0 0,1 1 0 0 0,1-1 0 0 0,-1 1-1 0 0,0 1 1 0 0,-8 7 0 0 0,-22 31-1594 0 0,21-18-2848 0 0,9-2-8897 0 0,9-14 11044 0 0</inkml:trace>
  <inkml:trace contextRef="#ctx0" brushRef="#br0" timeOffset="6272.52">2995 851 14435 0 0,'11'-5'3562'0'0,"2"-1"-2497"0"0,-9 4-846 0 0,0 0 1 0 0,1 0-1 0 0,0 0 0 0 0,0 0 1 0 0,-1 1-1 0 0,1-1 0 0 0,0 2 1 0 0,0-1-1 0 0,0 0 0 0 0,6 1 1 0 0,-3-2-254 0 0,-7 10 5 0 0,-11 13-39 0 0,3-11 47 0 0,0-1 0 0 0,-1 1 0 0 0,0-1 0 0 0,-1-1 1 0 0,-16 14-1 0 0,25-22 29 0 0,0 1 0 0 0,0-1 0 0 0,0 1 0 0 0,0-1 0 0 0,0 1 0 0 0,0-1 0 0 0,1 1 0 0 0,-1-1 0 0 0,0 0 0 0 0,0 1 0 0 0,0-1 0 0 0,1 1 0 0 0,-1-1 0 0 0,0 1 0 0 0,0-1 0 0 0,1 0 0 0 0,-1 1 0 0 0,0-1 0 0 0,1 1 0 0 0,-1-1 0 0 0,1 0 0 0 0,-1 0 0 0 0,0 1 0 0 0,1-1 0 0 0,-1 0 0 0 0,1 0 0 0 0,-1 1 0 0 0,1-1 0 0 0,-1 0 0 0 0,1 0 0 0 0,-1 0 0 0 0,1 0 0 0 0,-1 0 0 0 0,0 0 0 0 0,1 0 0 0 0,-1 0 0 0 0,1 0 0 0 0,-1 0 0 0 0,1 0 0 0 0,0 0 0 0 0,1 1 25 0 0,12 3 62 0 0,-2 0 14 0 0,0-1 0 0 0,0 2 0 0 0,0 0 1 0 0,0 0-1 0 0,-1 1 0 0 0,0 1 0 0 0,19 14 0 0 0,-28-20-87 0 0,-1 0-1 0 0,0 1 1 0 0,0-1-1 0 0,0 0 1 0 0,0 1-1 0 0,-1-1 1 0 0,1 0 0 0 0,0 1-1 0 0,-1-1 1 0 0,1 1-1 0 0,0-1 1 0 0,-1 1-1 0 0,0-1 1 0 0,1 1-1 0 0,-1 0 1 0 0,0-1 0 0 0,0 1-1 0 0,0-1 1 0 0,0 1-1 0 0,0 0 1 0 0,0-1-1 0 0,0 1 1 0 0,-1-1-1 0 0,1 1 1 0 0,0 0 0 0 0,-1-1-1 0 0,1 1 1 0 0,-1-1-1 0 0,0 0 1 0 0,1 1-1 0 0,-1-1 1 0 0,0 1 0 0 0,0-1-1 0 0,-1 1 1 0 0,-1 2-31 0 0,0 0 0 0 0,0-1 1 0 0,0 0-1 0 0,-1 0 1 0 0,1 0-1 0 0,-1 0 0 0 0,1-1 1 0 0,-1 1-1 0 0,0-1 1 0 0,-8 4-1 0 0,-1-2-106 0 0,0-1-1 0 0,-1 0 1 0 0,1 0 0 0 0,-17 0 0 0 0,-16-8-1882 0 0,44 5 1522 0 0,-1-1 0 0 0,1 0 0 0 0,0 0 0 0 0,0 0 0 0 0,-1 0 0 0 0,1 0 0 0 0,0-1 0 0 0,0 1 0 0 0,0 0 0 0 0,1-1 0 0 0,-1 0 0 0 0,0 1 1 0 0,0-1-1 0 0,-1-3 0 0 0,0-14-9242 0 0,12-21 7483 0 0</inkml:trace>
  <inkml:trace contextRef="#ctx0" brushRef="#br0" timeOffset="6537.06">2893 749 12266 0 0,'0'0'3081'0'0,"85"-19"4352"0"0,-13 8-6849 0 0,-21 6-495 0 0,-13 3-402 0 0,2-3-719 0 0,4 0-4769 0 0,-20 1 5801 0 0</inkml:trace>
  <inkml:trace contextRef="#ctx0" brushRef="#br0" timeOffset="8880.94">3996 185 2408 0 0,'14'0'5547'0'0,"46"2"4756"0"0,-35 1-7667 0 0,-22 0-1760 0 0,-29 1-867 0 0,-21-3-26 0 0,0 3 1 0 0,0 2 0 0 0,0 2 0 0 0,-53 16-1 0 0,84-19 39 0 0,0 0 0 0 0,1 1 0 0 0,0 1 0 0 0,-23 14 0 0 0,37-20-17 0 0,1-1 1 0 0,0 1 0 0 0,-1-1-1 0 0,1 1 1 0 0,0 0 0 0 0,-1-1 0 0 0,1 1-1 0 0,0-1 1 0 0,-1 1 0 0 0,1 0-1 0 0,0-1 1 0 0,0 1 0 0 0,0 0-1 0 0,0-1 1 0 0,0 1 0 0 0,0 0 0 0 0,0-1-1 0 0,0 1 1 0 0,0 0 0 0 0,0-1-1 0 0,0 1 1 0 0,0 0 0 0 0,0-1-1 0 0,0 1 1 0 0,1 0 0 0 0,-1-1-1 0 0,0 1 1 0 0,1 0 0 0 0,-1-1 0 0 0,0 1-1 0 0,1-1 1 0 0,-1 1 0 0 0,1 0-1 0 0,14 20 49 0 0,-15-21-48 0 0,6 7 31 0 0,0-1 0 0 0,1 1 1 0 0,0-2-1 0 0,0 1 0 0 0,0-1 0 0 0,1 0 1 0 0,-1 0-1 0 0,1-1 0 0 0,0 0 0 0 0,0-1 1 0 0,1 0-1 0 0,-1 0 0 0 0,12 2 0 0 0,-18-5 4 0 0,-2 0-26 0 0,1 0 0 0 0,0 0 0 0 0,-1 0 0 0 0,1 0 1 0 0,-1 0-1 0 0,1 0 0 0 0,0 0 0 0 0,-1 0 0 0 0,1 0 1 0 0,-1 0-1 0 0,1-1 0 0 0,-1 1 0 0 0,1 0 0 0 0,0 0 0 0 0,-1-1 1 0 0,1 1-1 0 0,-1 0 0 0 0,1-1 0 0 0,-1 1 0 0 0,1 0 0 0 0,-1-1 1 0 0,0 1-1 0 0,1-1 0 0 0,-1 1 0 0 0,0-1 0 0 0,1 1 1 0 0,-1-2-1 0 0,24-23 205 0 0,-3-13-31 0 0,-14 24-140 0 0,-5 8-36 0 0,1 0 0 0 0,-1 1 0 0 0,0-1 0 0 0,0 0 0 0 0,-1 0 0 0 0,0 0 0 0 0,0 0-1 0 0,0 0 1 0 0,0-9 0 0 0,-1 11-355 0 0</inkml:trace>
  <inkml:trace contextRef="#ctx0" brushRef="#br0" timeOffset="10224.26">3938 502 3792 0 0,'4'-11'5444'0'0,"10"-31"3671"0"0,-13 42-9076 0 0,-1 0-1 0 0,0 0 0 0 0,0-1 0 0 0,0 1 0 0 0,0 0 0 0 0,0-1 0 0 0,0 1 1 0 0,1 0-1 0 0,-1-1 0 0 0,0 1 0 0 0,0 0 0 0 0,0 0 0 0 0,0-1 0 0 0,0 1 1 0 0,0 0-1 0 0,0-1 0 0 0,0 1 0 0 0,0 0 0 0 0,-1-1 0 0 0,1 1 0 0 0,0 0 1 0 0,0-1-1 0 0,0 1 0 0 0,0 0 0 0 0,0-1 0 0 0,0 1 0 0 0,-1 0 0 0 0,1 0 1 0 0,0-1-1 0 0,0 1 0 0 0,0 0 0 0 0,-1 0 0 0 0,1 0 0 0 0,0-1 0 0 0,0 1 1 0 0,-1 0-1 0 0,1 0 0 0 0,0 0 0 0 0,0-1 0 0 0,-1 1 0 0 0,1 0 0 0 0,0 0 1 0 0,-1 0-1 0 0,1 0 0 0 0,0 0 0 0 0,-1 0 0 0 0,1 0 0 0 0,0 0 0 0 0,0 0 1 0 0,-1 0-1 0 0,1 0 0 0 0,0 0 0 0 0,-1 0 0 0 0,1 0 0 0 0,0 0 0 0 0,-1 0 1 0 0,1 0-1 0 0,0 0 0 0 0,-1 1 0 0 0,-4-1-3 0 0,1 1 0 0 0,-1-1-1 0 0,1 1 1 0 0,-1 0 0 0 0,1 0 0 0 0,-1 1 0 0 0,1 0-1 0 0,0-1 1 0 0,0 2 0 0 0,0-1 0 0 0,0 0 0 0 0,0 1 0 0 0,0 0-1 0 0,1-1 1 0 0,-1 1 0 0 0,1 1 0 0 0,0-1 0 0 0,0 1-1 0 0,0-1 1 0 0,0 1 0 0 0,1 0 0 0 0,-1 0 0 0 0,1 0-1 0 0,0 0 1 0 0,0 0 0 0 0,0 1 0 0 0,-1 7 0 0 0,0-5-6 0 0,-11 37 43 0 0,14-42-55 0 0,-1 0-1 0 0,1 0 1 0 0,-1 0 0 0 0,1 0-1 0 0,0 0 1 0 0,0 0-1 0 0,0 0 1 0 0,0 1 0 0 0,0-1-1 0 0,0 0 1 0 0,1 0 0 0 0,-1 0-1 0 0,1 0 1 0 0,-1 0 0 0 0,1 0-1 0 0,0 0 1 0 0,0 0-1 0 0,1 3 1 0 0,0-5-18 0 0,0 0-1 0 0,0 0 1 0 0,-1 0-1 0 0,1-1 1 0 0,0 1 0 0 0,0 0-1 0 0,-1-1 1 0 0,1 1-1 0 0,0-1 1 0 0,0 0 0 0 0,-1 0-1 0 0,4-1 1 0 0,-4 1-1 0 0,5-2 18 0 0,0-1 1 0 0,0 1-1 0 0,-1-1 0 0 0,1 0 1 0 0,-1-1-1 0 0,0 1 0 0 0,0-1 0 0 0,-1 0 1 0 0,1-1-1 0 0,-1 1 0 0 0,0-1 1 0 0,-1 1-1 0 0,1-1 0 0 0,-1-1 1 0 0,0 1-1 0 0,-1 0 0 0 0,1-1 1 0 0,-1 1-1 0 0,-1-1 0 0 0,1 1 0 0 0,-1-1 1 0 0,0 0-1 0 0,0 0 0 0 0,-1 0 1 0 0,0-7-1 0 0,-2 46 189 0 0,1-19-153 0 0,0-1-1 0 0,1 1 1 0 0,0-1 0 0 0,1 1 0 0 0,4 17-1 0 0,-5-27-49 0 0,1-1 1 0 0,0 0-1 0 0,-1 0 0 0 0,1 1 0 0 0,0-1 0 0 0,0 0 1 0 0,1 0-1 0 0,-1 0 0 0 0,0 0 0 0 0,1 0 0 0 0,-1 0 1 0 0,1-1-1 0 0,-1 1 0 0 0,1 0 0 0 0,0-1 0 0 0,0 0 1 0 0,0 1-1 0 0,0-1 0 0 0,0 0 0 0 0,0 0 0 0 0,0 0 1 0 0,0 0-1 0 0,0 0 0 0 0,1 0 0 0 0,-1-1 0 0 0,0 1 0 0 0,1-1 1 0 0,-1 0-1 0 0,0 1 0 0 0,1-1 0 0 0,-1 0 0 0 0,0 0 1 0 0,0-1-1 0 0,4 0 0 0 0,-3 1-9 0 0,-1-1 0 0 0,1 0 0 0 0,-1 0 1 0 0,1 0-1 0 0,-1 0 0 0 0,0 0 0 0 0,0 0 0 0 0,1-1 0 0 0,-1 1 1 0 0,0-1-1 0 0,0 1 0 0 0,0-1 0 0 0,0 0 0 0 0,-1 0 0 0 0,1 0 1 0 0,0 0-1 0 0,-1 0 0 0 0,2-3 0 0 0,18-40-92 0 0,-19 40 85 0 0,10-41-102 0 0,-8-4 115 0 0,-6 41 137 0 0,-4 36-16 0 0,5-19-96 0 0,0 1-1 0 0,0 0 1 0 0,1 0 0 0 0,0 0 0 0 0,1 0-1 0 0,0-1 1 0 0,2 12 0 0 0,-3-18-20 0 0,1 0 0 0 0,-1 1 0 0 0,1-1 0 0 0,-1 0 0 0 0,1 0 0 0 0,0 0 0 0 0,0 0 0 0 0,0 0 0 0 0,0-1 0 0 0,0 1 0 0 0,0 0 0 0 0,0 0 0 0 0,1-1 0 0 0,-1 1 0 0 0,1 0 0 0 0,-1-1 0 0 0,1 0 0 0 0,-1 1 0 0 0,1-1-1 0 0,0 0 1 0 0,0 0 0 0 0,0 0 0 0 0,0 0 0 0 0,0 0 0 0 0,0 0 0 0 0,0-1 0 0 0,0 1 0 0 0,0-1 0 0 0,0 1 0 0 0,0-1 0 0 0,0 0 0 0 0,0 0 0 0 0,0 0 0 0 0,0 0 0 0 0,0 0 0 0 0,4-1 0 0 0,-3 0-12 0 0,1-1 0 0 0,-1 1 0 0 0,0-1 0 0 0,0 1-1 0 0,0-1 1 0 0,0 0 0 0 0,0-1 0 0 0,-1 1 0 0 0,1 0-1 0 0,-1-1 1 0 0,1 1 0 0 0,-1-1 0 0 0,0 0 0 0 0,0 0 0 0 0,0 0-1 0 0,0 0 1 0 0,-1 0 0 0 0,1 0 0 0 0,1-6 0 0 0,2-3-27 0 0,-1-1 1 0 0,0 1-1 0 0,3-25 1 0 0,-5-15 92 0 0,-5 43 137 0 0,-4 34-43 0 0,5-9 10 0 0,0 0 0 0 0,1 0 0 0 0,1 0 0 0 0,2 19 0 0 0,9 20-1778 0 0,-10-51 820 0 0,1 0 0 0 0,-1 0-1 0 0,1-1 1 0 0,0 1 0 0 0,0-1 0 0 0,0 1-1 0 0,1-1 1 0 0,-1 0 0 0 0,1 0-1 0 0,3 3 1 0 0,2-2-8393 0 0,-2-4 7130 0 0</inkml:trace>
  <inkml:trace contextRef="#ctx0" brushRef="#br0" timeOffset="10503.21">4345 472 9105 0 0,'-4'12'6103'0'0,"0"-1"-4469"0"0,2-8-1354 0 0,0 1 1 0 0,0-1-1 0 0,1 1 1 0 0,0 0-1 0 0,-1 0 1 0 0,2-1-1 0 0,-1 1 1 0 0,0 0-1 0 0,1 0 1 0 0,-1 0-1 0 0,1 0 1 0 0,0 0 0 0 0,0 0-1 0 0,1 0 1 0 0,-1 0-1 0 0,3 7 1 0 0,5 6 105 0 0,-3-15-340 0 0,-2-2 18 0 0,1 1-48 0 0,0-1 0 0 0,0 1 0 0 0,0-1-1 0 0,0 1 1 0 0,0-1 0 0 0,0-1 0 0 0,0 1 0 0 0,0 0 0 0 0,0-1 0 0 0,0 0 0 0 0,0 0 0 0 0,-1 0 0 0 0,1 0 0 0 0,0-1 0 0 0,0 0 0 0 0,-1 0 0 0 0,1 0 0 0 0,-1 0 0 0 0,0 0 0 0 0,1-1 0 0 0,-1 1-1 0 0,0-1 1 0 0,4-4 0 0 0,-7 6-73 0 0,1-1 0 0 0,-1 1 0 0 0,1-1 0 0 0,-1 1 0 0 0,1-1 0 0 0,-1 1 0 0 0,0-1 0 0 0,0 1 0 0 0,1-1-1 0 0,-1 1 1 0 0,0-1 0 0 0,0 1 0 0 0,-1-1 0 0 0,1 1 0 0 0,0-1 0 0 0,0 1 0 0 0,-1-1 0 0 0,1 1 0 0 0,-1-1 0 0 0,1 1-1 0 0,-1-1 1 0 0,0 1 0 0 0,1 0 0 0 0,-1-1 0 0 0,0 1 0 0 0,0 0 0 0 0,-2-2 0 0 0,-29-27-4792 0 0</inkml:trace>
  <inkml:trace contextRef="#ctx0" brushRef="#br0" timeOffset="11983.73">4508 483 9546 0 0,'2'11'6024'0'0,"8"37"107"0"0,-9-47-6084 0 0,-1 1-1 0 0,1-1 1 0 0,-1 0-1 0 0,1 1 1 0 0,-1-1-1 0 0,1 0 1 0 0,-1 1-1 0 0,1-1 1 0 0,0 0-1 0 0,0 0 1 0 0,0 0-1 0 0,0 0 1 0 0,0 0-1 0 0,0 0 1 0 0,0 0-1 0 0,0 0 1 0 0,0 0-1 0 0,0-1 1 0 0,0 1-1 0 0,1 0 1 0 0,-1-1-1 0 0,0 1 1 0 0,0-1-1 0 0,1 1 1 0 0,-1-1-1 0 0,0 0 1 0 0,1 0-1 0 0,-1 1 1 0 0,1-1-1 0 0,-1 0 1 0 0,0 0-1 0 0,1 0 1 0 0,-1 0-1 0 0,0-1 1 0 0,1 1-1 0 0,-1 0 1 0 0,0-1-1 0 0,1 1 1 0 0,0-1-1 0 0,36-20-241 0 0,-33 16 188 0 0,-1-1 1 0 0,0 0-1 0 0,0 0 1 0 0,0 0-1 0 0,0-1 1 0 0,-1 1 0 0 0,0-1-1 0 0,-1 0 1 0 0,1 0-1 0 0,-1 0 1 0 0,1-13 0 0 0,-2 16 12 0 0,-1 11 59 0 0,0 0 0 0 0,-1-1 0 0 0,2 1 0 0 0,-1 0 0 0 0,1-1 0 0 0,2 9 0 0 0,-3-13-48 0 0,0 0 0 0 0,1-1 0 0 0,-1 1 0 0 0,0 0-1 0 0,1 0 1 0 0,0-1 0 0 0,-1 1 0 0 0,1 0 0 0 0,0-1 0 0 0,0 1 0 0 0,0-1 0 0 0,0 1 0 0 0,0-1-1 0 0,0 1 1 0 0,0-1 0 0 0,0 0 0 0 0,1 0 0 0 0,-1 1 0 0 0,0-1 0 0 0,1 0 0 0 0,-1 0-1 0 0,1 0 1 0 0,-1-1 0 0 0,1 1 0 0 0,0 0 0 0 0,-1 0 0 0 0,1-1 0 0 0,0 1 0 0 0,-1-1 0 0 0,1 0-1 0 0,0 0 1 0 0,-1 1 0 0 0,1-1 0 0 0,0 0 0 0 0,0 0 0 0 0,0-1 0 0 0,3 1 0 0 0,0-2-2 0 0,1 1 1 0 0,0-1-1 0 0,-1 0 1 0 0,1-1-1 0 0,-1 1 1 0 0,0-1 0 0 0,8-5-1 0 0,-12 7-29 0 0,0 0 0 0 0,1 0 0 0 0,-1 0 1 0 0,0 0-1 0 0,0-1 0 0 0,0 1 0 0 0,0 0 0 0 0,0-1 0 0 0,0 1 0 0 0,0-1 1 0 0,0 1-1 0 0,-1-1 0 0 0,1 0 0 0 0,0 1 0 0 0,-1-1 0 0 0,0 1 0 0 0,1-1 1 0 0,-1 0-1 0 0,0 0 0 0 0,0 1 0 0 0,0-1 0 0 0,0 0 0 0 0,0 1 0 0 0,0-1 1 0 0,0 0-1 0 0,0 0 0 0 0,-1 1 0 0 0,1-1 0 0 0,-1 0 0 0 0,1 1 0 0 0,-1-1 1 0 0,0 1-1 0 0,0-3 0 0 0,-17-19 401 0 0,0 10-4497 0 0,15 11 1206 0 0,32 15-5191 0 0,-11-6 7703 0 0,-1 0 1 0 0,1-2 0 0 0,35 6-1 0 0,-42-9 1300 0 0,0-1 0 0 0,0-1 0 0 0,0 0 0 0 0,0-1 0 0 0,12-1 0 0 0,-28 6 3776 0 0,-24 18-1529 0 0,30-22-3136 0 0,0 0 0 0 0,0 0-1 0 0,0 0 1 0 0,0 0 0 0 0,0 0 0 0 0,-1 0 0 0 0,1 0 0 0 0,0 0 0 0 0,0 0 0 0 0,0 0-1 0 0,0 0 1 0 0,0 1 0 0 0,-1-1 0 0 0,1 0 0 0 0,0 1 0 0 0,0-1 0 0 0,0 0 0 0 0,-1 1 0 0 0,1-1-1 0 0,0 1 1 0 0,-1-1 0 0 0,1 1 0 0 0,0 0 0 0 0,-1-1 0 0 0,1 1 0 0 0,-1 0 0 0 0,1-1-1 0 0,-1 1 1 0 0,1 0 0 0 0,-1 0 0 0 0,1 0 0 0 0,-1-1 0 0 0,0 1 0 0 0,1 0 0 0 0,-1 0-1 0 0,0 0 1 0 0,0 0 0 0 0,0 0 0 0 0,1 0 0 0 0,-1-1 0 0 0,0 1 0 0 0,0 0 0 0 0,-1 0-1 0 0,1 0 1 0 0,0 0 0 0 0,0 0 0 0 0,0 0 0 0 0,0 0 0 0 0,-1-1 0 0 0,1 1 0 0 0,0 0 0 0 0,-1 0-1 0 0,1 0 1 0 0,-1-1 0 0 0,1 1 0 0 0,-1 0 0 0 0,1 0 0 0 0,-1-1 0 0 0,1 1 0 0 0,-1-1-1 0 0,0 1 1 0 0,1 0 0 0 0,-1-1 0 0 0,0 1 0 0 0,0-1 0 0 0,1 1 0 0 0,-1-1 0 0 0,0 0-1 0 0,-1 1 1 0 0,8-2-34 0 0,0-1 0 0 0,0 0-1 0 0,0 0 1 0 0,0-1-1 0 0,0 1 1 0 0,0-1-1 0 0,-1-1 1 0 0,1 1 0 0 0,-1-1-1 0 0,0 0 1 0 0,0 0-1 0 0,0 0 1 0 0,-1-1 0 0 0,1 0-1 0 0,-1 0 1 0 0,0 0-1 0 0,5-9 1 0 0,-9 14 19 0 0,0-1 1 0 0,0 1-1 0 0,0 0 1 0 0,0 0-1 0 0,0 0 0 0 0,0 0 1 0 0,0 0-1 0 0,0 0 0 0 0,0 0 1 0 0,0-1-1 0 0,0 1 1 0 0,1 0-1 0 0,-1 0 0 0 0,0 0 1 0 0,0 0-1 0 0,0 0 1 0 0,0 0-1 0 0,0 0 0 0 0,0 0 1 0 0,0 0-1 0 0,1 0 1 0 0,-1 0-1 0 0,0 0 0 0 0,0 0 1 0 0,0 0-1 0 0,0 0 0 0 0,0 0 1 0 0,0 0-1 0 0,0-1 1 0 0,1 1-1 0 0,-1 1 0 0 0,0-1 1 0 0,0 0-1 0 0,0 0 1 0 0,0 0-1 0 0,0 0 0 0 0,0 0 1 0 0,1 0-1 0 0,-1 0 1 0 0,0 0-1 0 0,0 0 0 0 0,0 0 1 0 0,0 0-1 0 0,0 0 0 0 0,0 0 1 0 0,0 0-1 0 0,0 0 1 0 0,1 0-1 0 0,-1 0 0 0 0,0 1 1 0 0,0-1-1 0 0,0 0 1 0 0,0 0-1 0 0,0 0 0 0 0,0 0 1 0 0,0 0-1 0 0,0 0 1 0 0,0 0-1 0 0,0 1 0 0 0,0-1 1 0 0,0 0-1 0 0,0 0 0 0 0,0 0 1 0 0,0 0-1 0 0,0 0 1 0 0,0 0-1 0 0,0 1 0 0 0,0-1 1 0 0,4 12 172 0 0,-4-10-130 0 0,2 7 1 0 0,-1-4-58 0 0,0 1 0 0 0,0-1 0 0 0,0 0-1 0 0,1 1 1 0 0,0-1 0 0 0,0 0 0 0 0,0 0-1 0 0,1 0 1 0 0,-1 0 0 0 0,1 0 0 0 0,0-1-1 0 0,1 0 1 0 0,4 7 0 0 0,-7-11-13 0 0,1 0 0 0 0,-1 0 0 0 0,0 0 1 0 0,0 0-1 0 0,0-1 0 0 0,0 1 0 0 0,0 0 0 0 0,0 0 0 0 0,0-1 0 0 0,0 1 1 0 0,0-1-1 0 0,0 1 0 0 0,0-1 0 0 0,0 1 0 0 0,0-1 0 0 0,0 1 0 0 0,0-1 0 0 0,0 0 1 0 0,0 0-1 0 0,0 1 0 0 0,-1-1 0 0 0,1 0 0 0 0,1-2 0 0 0,18-21-261 0 0,-14 14 210 0 0,-1 0 1 0 0,0 0 0 0 0,-1-1-1 0 0,0 1 1 0 0,-1-1 0 0 0,0 0-1 0 0,3-19 1 0 0,10 70 1741 0 0,-1-39-1508 0 0,-1-4-135 0 0,-9 1-27 0 0,0 1-1 0 0,0 0 1 0 0,-1 0 0 0 0,1 1-1 0 0,0 0 1 0 0,0-1-1 0 0,0 2 1 0 0,0-1-1 0 0,-1 0 1 0 0,1 1-1 0 0,9 3 1 0 0,-13-4-1 0 0,0 1-1 0 0,0 0 1 0 0,0 0-1 0 0,0-1 1 0 0,0 1-1 0 0,0 0 1 0 0,0 0-1 0 0,0 0 1 0 0,-1 0-1 0 0,1 0 1 0 0,0 1-1 0 0,0-1 1 0 0,-1 0-1 0 0,1 0 1 0 0,-1 0-1 0 0,1 1 1 0 0,-1-1-1 0 0,0 0 1 0 0,1 0-1 0 0,-1 1 1 0 0,0-1-1 0 0,0 0 1 0 0,0 1-1 0 0,0-1 1 0 0,0 0-1 0 0,0 1 1 0 0,0-1-1 0 0,-1 3 1 0 0,-10 35 9 0 0,10-37-11 0 0,-1-1 0 0 0,1 1 0 0 0,-1 0 0 0 0,0-1 0 0 0,0 0 0 0 0,0 1 0 0 0,1-1 0 0 0,-1 0-1 0 0,0 0 1 0 0,0 0 0 0 0,-1 0 0 0 0,1 0 0 0 0,0-1 0 0 0,0 1 0 0 0,0-1 0 0 0,0 1 0 0 0,-1-1 0 0 0,1 0 0 0 0,0 0-1 0 0,0 0 1 0 0,-1 0 0 0 0,1 0 0 0 0,0 0 0 0 0,0-1 0 0 0,-1 1 0 0 0,-2-2 0 0 0,3 2-64 0 0,0-1 1 0 0,0 1-1 0 0,0-1 1 0 0,0 0-1 0 0,0 1 0 0 0,0-1 1 0 0,0 0-1 0 0,0 0 1 0 0,0-1-1 0 0,1 1 1 0 0,-1 0-1 0 0,0-1 0 0 0,1 1 1 0 0,-1-1-1 0 0,1 1 1 0 0,-1-1-1 0 0,1 1 1 0 0,0-1-1 0 0,-1 0 1 0 0,1 0-1 0 0,0 0 0 0 0,0 0 1 0 0,0 0-1 0 0,1 0 1 0 0,-1 0-1 0 0,0 0 1 0 0,0-4-1 0 0,1 4 11 0 0,1 0 1 0 0,-1-1-1 0 0,0 1 0 0 0,1 0 1 0 0,-1 0-1 0 0,1 0 1 0 0,0 0-1 0 0,0 0 0 0 0,0 0 1 0 0,0 0-1 0 0,0 0 0 0 0,0 1 1 0 0,0-1-1 0 0,0 0 1 0 0,1 0-1 0 0,-1 1 0 0 0,1-1 1 0 0,-1 1-1 0 0,1 0 0 0 0,0-1 1 0 0,-1 1-1 0 0,1 0 1 0 0,0 0-1 0 0,0 0 0 0 0,0 0 1 0 0,0 0-1 0 0,0 0 0 0 0,0 1 1 0 0,0-1-1 0 0,0 1 1 0 0,4-1-1 0 0,3 0 183 0 0,0 0 0 0 0,0 0 0 0 0,0 1 0 0 0,1 0-1 0 0,13 2 1 0 0,-13 0 18 0 0,0-2 0 0 0,0 0 0 0 0,0 0-1 0 0,0-1 1 0 0,-1 0 0 0 0,1 0 0 0 0,0-1-1 0 0,15-6 1 0 0,-23 8-137 0 0,1-1-1 0 0,-1 0 1 0 0,0 0-1 0 0,0 0 1 0 0,1 0-1 0 0,-1 0 1 0 0,0 0-1 0 0,0 0 1 0 0,0-1-1 0 0,0 1 1 0 0,0-1-1 0 0,0 0 1 0 0,-1 0-1 0 0,1 1 1 0 0,0-1-1 0 0,-1 0 1 0 0,0 0-1 0 0,1-1 1 0 0,-1 1-1 0 0,0 0 1 0 0,0 0-1 0 0,0-1 1 0 0,0 1-1 0 0,0 0 1 0 0,-1-1-1 0 0,1 1 1 0 0,-1-1-1 0 0,1 1 1 0 0,-1-1 0 0 0,0 1-1 0 0,0-1 1 0 0,0 1-1 0 0,0-1 1 0 0,-1 1-1 0 0,1-1 1 0 0,-1 1-1 0 0,1-1 1 0 0,-1 1-1 0 0,-2-5 1 0 0,-11-16 48 0 0,14 23-41 0 0,0-1 0 0 0,0 1-1 0 0,-1-1 1 0 0,1 1 0 0 0,0-1-1 0 0,0 1 1 0 0,-1 0-1 0 0,1-1 1 0 0,0 1 0 0 0,0-1-1 0 0,-1 1 1 0 0,1 0 0 0 0,0-1-1 0 0,-1 1 1 0 0,1 0 0 0 0,-1-1-1 0 0,1 1 1 0 0,-1 0 0 0 0,1 0-1 0 0,0-1 1 0 0,-1 1 0 0 0,1 0-1 0 0,-1 0 1 0 0,1 0 0 0 0,-1 0-1 0 0,1 0 1 0 0,-1 0 0 0 0,1 0-1 0 0,-1-1 1 0 0,1 2 0 0 0,-1-1-1 0 0,1 0 1 0 0,-1 0 0 0 0,1 0-1 0 0,-1 0 1 0 0,1 0 0 0 0,-1 0-1 0 0,1 0 1 0 0,-1 1 0 0 0,1-1-1 0 0,0 0 1 0 0,-1 0-1 0 0,1 1 1 0 0,-1-1 0 0 0,1 0-1 0 0,0 0 1 0 0,-1 1 0 0 0,1-1-1 0 0,0 1 1 0 0,-1-1 0 0 0,1 0-1 0 0,0 1 1 0 0,-1-1 0 0 0,1 1-1 0 0,0-1 1 0 0,0 1 0 0 0,0-1-1 0 0,-1 1 1 0 0,-4 15 134 0 0,1-1 0 0 0,0 1 0 0 0,1 0-1 0 0,1 0 1 0 0,1 1 0 0 0,0 30 0 0 0,1-44-217 0 0,0 0-1 0 0,1 1 1 0 0,-1-1 0 0 0,1 0-1 0 0,-1 0 1 0 0,1 0 0 0 0,0 0 0 0 0,0 0-1 0 0,1 0 1 0 0,1 3 0 0 0,32 42-3541 0 0,-34-47 3152 0 0,0 0 0 0 0,0 0 1 0 0,-1 0-1 0 0,1 0 0 0 0,0 0 1 0 0,0 0-1 0 0,0 0 0 0 0,0 0 0 0 0,0-1 1 0 0,1 1-1 0 0,-1 0 0 0 0,0-1 1 0 0,0 1-1 0 0,0-1 0 0 0,0 0 1 0 0,1 1-1 0 0,-1-1 0 0 0,0 0 1 0 0,0 0-1 0 0,1 0 0 0 0,-1 0 0 0 0,0 0 1 0 0,1 0-1 0 0,-1 0 0 0 0,0 0 1 0 0,0 0-1 0 0,1 0 0 0 0,1-1 1 0 0,6-5-1076 0 0</inkml:trace>
  <inkml:trace contextRef="#ctx0" brushRef="#br0" timeOffset="12259.02">5509 528 4016 0 0,'14'-7'8335'0'0,"5"0"-5394"0"0,-12 4-2116 0 0,1 1 0 0 0,-1-2 0 0 0,0 1-1 0 0,0-1 1 0 0,0 0 0 0 0,0 0 0 0 0,11-11 0 0 0,-18 15-826 0 0,1 0 0 0 0,-1 0 0 0 0,1 0 0 0 0,-1-1 0 0 0,1 1 0 0 0,-1 0 0 0 0,1-1 0 0 0,-1 1 0 0 0,1 0 0 0 0,-1-1 0 0 0,1 1 0 0 0,-1 0 0 0 0,0-1 0 0 0,1 1 0 0 0,-1-1 0 0 0,0 1 0 0 0,1-1 0 0 0,-1 1 0 0 0,0-1 0 0 0,0 1 1 0 0,1-1-1 0 0,-1 1 0 0 0,0-1 0 0 0,0 1 0 0 0,0-1 0 0 0,0 1 0 0 0,0-1 0 0 0,0 0 0 0 0,0 1 0 0 0,0-1 0 0 0,0 1 0 0 0,0-1 0 0 0,0 1 0 0 0,0-1 0 0 0,0 1 0 0 0,0-1 0 0 0,0 0 0 0 0,-1 1 0 0 0,1-1 0 0 0,0 1 0 0 0,0-1 0 0 0,-1 1 0 0 0,1-1 0 0 0,0 1 1 0 0,-1 0-1 0 0,1-1 0 0 0,0 1 0 0 0,-1-1 0 0 0,1 1 0 0 0,-1 0 0 0 0,1-1 0 0 0,0 1 0 0 0,-1 0 0 0 0,1-1 0 0 0,-1 1 0 0 0,1 0 0 0 0,-1 0 0 0 0,0-1 0 0 0,-26-4 783 0 0,24 6-717 0 0,-1 1 1 0 0,1-1-1 0 0,0 1 0 0 0,0 0 1 0 0,-1 0-1 0 0,1 0 0 0 0,0 0 1 0 0,1 0-1 0 0,-1 1 0 0 0,0 0 1 0 0,1-1-1 0 0,-1 1 0 0 0,1 0 1 0 0,0 0-1 0 0,0 0 0 0 0,0 1 1 0 0,0-1-1 0 0,1 0 0 0 0,-1 1 1 0 0,1-1-1 0 0,-2 7 1 0 0,2-7-78 0 0,0 0 1 0 0,0 0 0 0 0,0 0 0 0 0,0 0 0 0 0,1 0 0 0 0,-1 0 0 0 0,1 0-1 0 0,0 0 1 0 0,0 0 0 0 0,0 0 0 0 0,0 0 0 0 0,0 0 0 0 0,1 0 0 0 0,-1 0-1 0 0,1 0 1 0 0,0 0 0 0 0,0 0 0 0 0,0 0 0 0 0,0 0 0 0 0,0 0 0 0 0,1-1 0 0 0,-1 1-1 0 0,1-1 1 0 0,0 1 0 0 0,0-1 0 0 0,3 5 0 0 0,15-3-1429 0 0,9-8-1423 0 0,-15 1-934 0 0,0-1 0 0 0,0 0 0 0 0,16-8 0 0 0,4-10 935 0 0</inkml:trace>
  <inkml:trace contextRef="#ctx0" brushRef="#br0" timeOffset="12992.08">5172 325 1400 0 0,'0'0'4217'0'0,"21"75"11218"0"0,-16-35-16147 0 0,-6-13-4737 0 0,-1-6 5449 0 0</inkml:trace>
  <inkml:trace contextRef="#ctx0" brushRef="#br0" timeOffset="13827.69">5129 327 5273 0 0,'0'0'4905'0'0,"16"80"7225"0"0,-19-42-12794 0 0,3-16-1936 0 0,-1-6-12916 0 0,1 7 15516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33.76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11 118 8129 0 0,'2'-10'6271'0'0,"-1"4"-4736"0"0,8-43 4485 0 0,-8 47-5911 0 0,0-1 0 0 0,-1 1-1 0 0,1-1 1 0 0,1 1-1 0 0,-1-1 1 0 0,0 1-1 0 0,1 0 1 0 0,-1-1-1 0 0,1 1 1 0 0,2-3-1 0 0,24 12-49 0 0,93 29 275 0 0,-118-35-391 0 0,0-1-1 0 0,1 0 1 0 0,-1 0-1 0 0,0 0 0 0 0,1-1 1 0 0,-1 1-1 0 0,0-1 1 0 0,1 0-1 0 0,-1 0 1 0 0,0 0-1 0 0,0 0 0 0 0,0 0 1 0 0,0-1-1 0 0,0 0 1 0 0,0 1-1 0 0,3-3 1 0 0,21-18-3539 0 0,-19 8-999 0 0,-5 7 3576 0 0</inkml:trace>
  <inkml:trace contextRef="#ctx0" brushRef="#br0" timeOffset="399.54">0 272 9642 0 0,'14'-8'5694'0'0,"44"-22"847"0"0,-54 29-6459 0 0,-1-1 0 0 0,1 1 0 0 0,0 0 0 0 0,0 0 1 0 0,0 1-1 0 0,0-1 0 0 0,0 1 0 0 0,0 0 0 0 0,0 0 0 0 0,0 0 0 0 0,0 0 0 0 0,0 1 0 0 0,0 0 0 0 0,0-1 0 0 0,0 2 0 0 0,0-1 0 0 0,-1 0 0 0 0,1 1 0 0 0,4 2 0 0 0,20 5-14 0 0,-22-8-60 0 0,0-1 0 0 0,0 0 0 0 0,-1 0 1 0 0,1 0-1 0 0,0-1 0 0 0,0 1 0 0 0,0-1 0 0 0,-1-1 0 0 0,1 1 0 0 0,0-1 0 0 0,-1 0 0 0 0,1 0 0 0 0,-1-1 0 0 0,7-4 0 0 0,17-20-2708 0 0,-26 21-2272 0 0</inkml:trace>
  <inkml:trace contextRef="#ctx0" brushRef="#br0" timeOffset="1102.51">680 115 4769 0 0,'-15'-7'5410'0'0,"-48"-15"3741"0"0,60 22-9039 0 0,0 0-1 0 0,0 0 0 0 0,0 0 1 0 0,0 0-1 0 0,0 1 0 0 0,0-1 1 0 0,0 1-1 0 0,0 0 0 0 0,0 0 1 0 0,0 0-1 0 0,0 0 0 0 0,0 0 1 0 0,1 1-1 0 0,-1-1 0 0 0,0 1 1 0 0,1 0-1 0 0,-1 0 0 0 0,1-1 1 0 0,0 2-1 0 0,0-1 0 0 0,0 0 1 0 0,0 0-1 0 0,0 1 0 0 0,0-1 1 0 0,0 1-1 0 0,1 0 0 0 0,-3 4 1 0 0,-1 5-101 0 0,0-1 0 0 0,0 1 0 0 0,1 1 1 0 0,-4 16-1 0 0,6-20 20 0 0,1 0-1 0 0,-1 0 1 0 0,2-1-1 0 0,-1 1 1 0 0,2 15 0 0 0,-1-21-6 0 0,0-1 1 0 0,0 0-1 0 0,1 1 1 0 0,-1-1-1 0 0,1 0 1 0 0,0 1-1 0 0,0-1 1 0 0,0 0-1 0 0,0 0 1 0 0,0 0-1 0 0,0 0 1 0 0,0 0-1 0 0,0 0 1 0 0,1 0-1 0 0,-1 0 1 0 0,1-1-1 0 0,0 1 1 0 0,-1 0 0 0 0,1-1-1 0 0,0 1 1 0 0,0-1-1 0 0,0 0 1 0 0,0 0-1 0 0,0 0 1 0 0,0 0-1 0 0,1 0 1 0 0,3 1-1 0 0,2 0 8 0 0,0-1-1 0 0,-1 0 1 0 0,1-1-1 0 0,0 0 0 0 0,0 0 1 0 0,0-1-1 0 0,0 0 1 0 0,9-2-1 0 0,-13 2-28 0 0,1 0-1 0 0,-1 0 0 0 0,1-1 0 0 0,-1 0 1 0 0,0 0-1 0 0,0 0 0 0 0,0 0 1 0 0,0 0-1 0 0,0-1 0 0 0,-1 0 1 0 0,1 0-1 0 0,-1 0 0 0 0,0 0 0 0 0,1 0 1 0 0,-1-1-1 0 0,3-5 0 0 0,-4 6-3 0 0,-1-1-1 0 0,0 0 0 0 0,0 0 0 0 0,0 1 0 0 0,0-1 0 0 0,0 0 1 0 0,-1 0-1 0 0,0 0 0 0 0,0 0 0 0 0,0 0 0 0 0,0 0 0 0 0,0 0 1 0 0,-1 0-1 0 0,0 0 0 0 0,-2-6 0 0 0,-21-49-228 0 0,-7 16-1507 0 0,15 28-5906 0 0,11 13 6506 0 0</inkml:trace>
  <inkml:trace contextRef="#ctx0" brushRef="#br0" timeOffset="1299.33">891 219 10114 0 0,'0'0'6121'0'0</inkml:trace>
  <inkml:trace contextRef="#ctx0" brushRef="#br0" timeOffset="1748.82">1036 33 10466 0 0,'-4'18'5961'0'0,"-3"11"-3103"0"0,1-2-1137 0 0,-1 0 1 0 0,-14 31-1 0 0,24-106-3817 0 0,-4 33 2227 0 0,1 0 1 0 0,1 1 0 0 0,4-24 0 0 0,-5 37-112 0 0,0 1 1 0 0,0-1-1 0 0,0 1 0 0 0,0 0 1 0 0,0-1-1 0 0,0 1 0 0 0,1 0 0 0 0,-1-1 1 0 0,0 1-1 0 0,0 0 0 0 0,0-1 1 0 0,1 1-1 0 0,-1 0 0 0 0,0-1 1 0 0,0 1-1 0 0,1 0 0 0 0,-1-1 1 0 0,0 1-1 0 0,1 0 0 0 0,-1 0 1 0 0,0-1-1 0 0,1 1 0 0 0,-1 0 0 0 0,0 0 1 0 0,1 0-1 0 0,-1 0 0 0 0,0-1 1 0 0,1 1-1 0 0,-1 0 0 0 0,1 0 1 0 0,3-1 78 0 0,-4 1-109 0 0,84-30 1268 0 0,-35 20-2091 0 0,-6 13-4922 0 0,-36 2-378 0 0,-5 4 4775 0 0</inkml:trace>
  <inkml:trace contextRef="#ctx0" brushRef="#br0" timeOffset="2072.3">1000 193 10618 0 0,'15'-8'5568'0'0,"48"-26"628"0"0,-60 32-6046 0 0,0 1 0 0 0,1 0-1 0 0,-1-1 1 0 0,0 1 0 0 0,0 0 0 0 0,1 0-1 0 0,-1 1 1 0 0,0-1 0 0 0,5 1 0 0 0,22 6-62 0 0,-23-4-85 0 0,-1 1 1 0 0,0 0-1 0 0,-1 1 1 0 0,1-1-1 0 0,0 1 1 0 0,-1 1-1 0 0,0-1 1 0 0,7 8-1 0 0,-10-10 0 0 0,1 1 0 0 0,-1 0 0 0 0,0 0 0 0 0,-1 0 0 0 0,1 0-1 0 0,0 0 1 0 0,-1 0 0 0 0,1 0 0 0 0,-1 1 0 0 0,0-1 0 0 0,0 0 0 0 0,-1 1 0 0 0,1-1-1 0 0,-1 1 1 0 0,0-1 0 0 0,1 1 0 0 0,-1-1 0 0 0,-1 1 0 0 0,1-1 0 0 0,-1 5 0 0 0,-2 0-5 0 0,1 0 1 0 0,-2 1 0 0 0,1-1-1 0 0,-1-1 1 0 0,0 1 0 0 0,-1 0-1 0 0,1-1 1 0 0,-1 0 0 0 0,-1 0-1 0 0,0 0 1 0 0,-6 5 0 0 0,8-8-279 0 0,0 0 1 0 0,0-1-1 0 0,-1 1 1 0 0,1-1-1 0 0,-1 0 1 0 0,0 0-1 0 0,1-1 0 0 0,-1 0 1 0 0,0 0-1 0 0,-1 0 1 0 0,1 0-1 0 0,0-1 1 0 0,0 1-1 0 0,-1-2 1 0 0,1 1-1 0 0,-1 0 1 0 0,1-1-1 0 0,-1 0 1 0 0,-9-1-1 0 0,-6-9-3764 0 0,14-4 3149 0 0</inkml:trace>
  <inkml:trace contextRef="#ctx0" brushRef="#br0" timeOffset="2446.3">1350 65 13874 0 0,'15'-7'4240'0'0,"106"-50"2298"0"0,-121 57-6534 0 0,0 0-1 0 0,0 0 1 0 0,0 0 0 0 0,0 0 0 0 0,0 0 0 0 0,0 0 0 0 0,1 0 0 0 0,-1 0 0 0 0,0 0 0 0 0,0-1-1 0 0,0 1 1 0 0,0 0 0 0 0,0 0 0 0 0,1 0 0 0 0,-1 0 0 0 0,0 0 0 0 0,0 0 0 0 0,0 0 0 0 0,0 0-1 0 0,1 0 1 0 0,-1 0 0 0 0,0 0 0 0 0,0 0 0 0 0,0 0 0 0 0,0 0 0 0 0,1 0 0 0 0,-1 1 0 0 0,0-1-1 0 0,0 0 1 0 0,0 0 0 0 0,0 0 0 0 0,1 0 0 0 0,-1 0 0 0 0,0 0 0 0 0,0 0 0 0 0,0 0 0 0 0,0 0-1 0 0,0 1 1 0 0,0-1 0 0 0,0 0 0 0 0,1 0 0 0 0,-1 0 0 0 0,0 0 0 0 0,0 0 0 0 0,0 1 0 0 0,0-1-1 0 0,0 0 1 0 0,0 0 0 0 0,0 0 0 0 0,0 0 0 0 0,0 1 0 0 0,0-1 0 0 0,0 0 0 0 0,0 0 0 0 0,0 0-1 0 0,0 0 1 0 0,0 1 0 0 0,0-1 0 0 0,0 0 0 0 0,0 18 57 0 0,0 0 0 0 0,-1-1-1 0 0,-1 1 1 0 0,0 0 0 0 0,-2-1 0 0 0,0 0-1 0 0,-1 1 1 0 0,-8 19 0 0 0,-11 45 380 0 0,18-60-545 0 0,-7 43 336 0 0,15-24-3063 0 0</inkml:trace>
  <inkml:trace contextRef="#ctx0" brushRef="#br0" timeOffset="2641.97">1352 272 8977 0 0,'0'0'5602'0'0,"87"-25"2207"0"0,-44 16-7905 0 0,-11 2-208 0 0,-9 2-640 0 0,9-1-3305 0 0,0 2-6761 0 0,-10 3 11010 0 0</inkml:trace>
  <inkml:trace contextRef="#ctx0" brushRef="#br0" timeOffset="2967.1">1625 59 11418 0 0,'15'-4'6288'0'0,"-1"0"-4627"0"0,26-8 944 0 0,64-10 1 0 0,-104 22-2603 0 0,1 0 0 0 0,0 0 0 0 0,0-1-1 0 0,-1 1 1 0 0,1 0 0 0 0,0 0 0 0 0,-1 0 0 0 0,1 0-1 0 0,0 0 1 0 0,0 0 0 0 0,-1 0 0 0 0,1 0-1 0 0,0 0 1 0 0,-1 0 0 0 0,1 1 0 0 0,0-1-1 0 0,-1 0 1 0 0,1 0 0 0 0,0 1 0 0 0,-1-1 0 0 0,1 0-1 0 0,0 1 1 0 0,-1-1 0 0 0,1 0 0 0 0,-1 1-1 0 0,1-1 1 0 0,-1 1 0 0 0,1-1 0 0 0,-1 1 0 0 0,1 0-1 0 0,-1-1 1 0 0,1 1 0 0 0,-1-1 0 0 0,0 1-1 0 0,1 0 1 0 0,-1-1 0 0 0,0 1 0 0 0,0 0-1 0 0,1-1 1 0 0,-1 1 0 0 0,0 1 0 0 0,-5 31-48 0 0,3-22 52 0 0,-43 171-230 0 0,20-107-9239 0 0</inkml:trace>
  <inkml:trace contextRef="#ctx0" brushRef="#br0" timeOffset="3164.41">1638 287 14251 0 0,'0'0'3624'0'0,"105"-49"1922"0"0,-54 31-5731 0 0,-12 8-663 0 0,-22 6-3961 0 0,-3 2 4809 0 0</inkml:trace>
  <inkml:trace contextRef="#ctx0" brushRef="#br0" timeOffset="4730.16">2573 120 1704 0 0,'10'-6'5339'0'0,"32"-18"4284"0"0,-34 18-6295 0 0,-16 7-3527 0 0,3 0 528 0 0,-95 12 2 0 0,20-3-312 0 0,-133 33 0 0 0,158-22 17 0 0,52-20-30 0 0,0 1 0 0 0,0-1 0 0 0,0 1 0 0 0,0 0 0 0 0,0 0 0 0 0,0 0 0 0 0,1 1 0 0 0,-1-1 0 0 0,1 0 0 0 0,-1 1 0 0 0,1 0 0 0 0,0 0 0 0 0,0-1 0 0 0,-2 5 0 0 0,4-3 0 0 0,0 0 0 0 0,1-1 0 0 0,-1 1 0 0 0,1 0 0 0 0,-1-1 0 0 0,1 1 0 0 0,0-1 0 0 0,1 1 0 0 0,-1-1 0 0 0,0 0 0 0 0,1 1 0 0 0,0-1 0 0 0,0 0 0 0 0,0 0 0 0 0,0 0 0 0 0,5 5 0 0 0,-4-3 4 0 0,2 0 17 0 0,-1 1 0 0 0,1-1 0 0 0,1 0 1 0 0,-1 0-1 0 0,1 0 0 0 0,0-1 0 0 0,0 0 0 0 0,0 0 1 0 0,0-1-1 0 0,1 1 0 0 0,-1-1 0 0 0,1-1 0 0 0,0 1 1 0 0,0-1-1 0 0,0 0 0 0 0,0-1 0 0 0,12 1 1 0 0,-7-1 50 0 0,0 0-1 0 0,1-2 1 0 0,-1 1 0 0 0,0-1 0 0 0,0-1 0 0 0,0-1 0 0 0,0 1 0 0 0,0-2 0 0 0,17-6 0 0 0,-26 8-49 0 0,0 1-1 0 0,0-1 1 0 0,-1 0 0 0 0,1 0-1 0 0,0 0 1 0 0,-1 0-1 0 0,0-1 1 0 0,1 1 0 0 0,-1 0-1 0 0,0-1 1 0 0,0 0 0 0 0,0 1-1 0 0,0-1 1 0 0,-1 0-1 0 0,1 0 1 0 0,-1 0 0 0 0,0 0-1 0 0,0 0 1 0 0,0-1 0 0 0,0 1-1 0 0,0 0 1 0 0,-1 0-1 0 0,0-1 1 0 0,1 1 0 0 0,-2-6-1 0 0,1-1-194 0 0,-1 0 0 0 0,0 1 0 0 0,-1-1 0 0 0,0 0-1 0 0,0 1 1 0 0,-1-1 0 0 0,-4-9 0 0 0,3 10-1469 0 0</inkml:trace>
  <inkml:trace contextRef="#ctx0" brushRef="#br0" timeOffset="6040.22">2671 305 2776 0 0,'2'10'6409'0'0,"6"34"3798"0"0,-8-43-10146 0 0,0-1 0 0 0,0 1 1 0 0,1 0-1 0 0,-1 0 1 0 0,1 0-1 0 0,-1 0 1 0 0,1 0-1 0 0,-1 0 1 0 0,1 0-1 0 0,0-1 1 0 0,-1 1-1 0 0,1 0 1 0 0,0 0-1 0 0,-1-1 1 0 0,1 1-1 0 0,0 0 1 0 0,0-1-1 0 0,0 1 1 0 0,0-1-1 0 0,0 1 0 0 0,0-1 1 0 0,0 0-1 0 0,-1 1 1 0 0,1-1-1 0 0,0 0 1 0 0,0 0-1 0 0,0 1 1 0 0,1-1-1 0 0,-1 0 1 0 0,0 0-1 0 0,0 0 1 0 0,0 0-1 0 0,0 0 1 0 0,0-1-1 0 0,0 1 1 0 0,0 0-1 0 0,0 0 1 0 0,0-1-1 0 0,0 1 0 0 0,-1 0 1 0 0,1-1-1 0 0,0 1 1 0 0,0-1-1 0 0,0 0 1 0 0,0 1-1 0 0,1-2 1 0 0,35-25-308 0 0,-36 24 241 0 0,1 1 0 0 0,-1 0 0 0 0,0-1 0 0 0,0 0 0 0 0,0 1 0 0 0,0-1 0 0 0,0 1 0 0 0,0-1 0 0 0,-1 0 0 0 0,1 0 0 0 0,-1 1 0 0 0,0-1 0 0 0,0 0 0 0 0,0-3 0 0 0,-2-8 28 0 0,0 17 178 0 0,5 24-82 0 0,1-1 0 0 0,10 40 0 0 0,-8-46-31 0 0,-1 0 1 0 0,0 1 0 0 0,-2-1-1 0 0,-1 1 1 0 0,0-1-1 0 0,-2 1 1 0 0,-2 33-1 0 0,2-53-82 0 0,0 0-1 0 0,-1 1 0 0 0,1-1 0 0 0,0 0 1 0 0,0 0-1 0 0,-1 0 0 0 0,1 0 0 0 0,0 0 1 0 0,-1 0-1 0 0,1 0 0 0 0,-1 0 0 0 0,0 0 1 0 0,1 0-1 0 0,-1 0 0 0 0,0 0 0 0 0,1-1 1 0 0,-1 1-1 0 0,0 0 0 0 0,0 0 0 0 0,0-1 1 0 0,0 1-1 0 0,0 0 0 0 0,0-1 0 0 0,0 1 0 0 0,0-1 1 0 0,0 1-1 0 0,0-1 0 0 0,0 0 0 0 0,0 1 1 0 0,0-1-1 0 0,0 0 0 0 0,0 0 0 0 0,0 0 1 0 0,0 0-1 0 0,-1 0 0 0 0,1 0 0 0 0,0 0 1 0 0,0 0-1 0 0,0 0 0 0 0,0 0 0 0 0,0-1 1 0 0,0 1-1 0 0,0 0 0 0 0,0-1 0 0 0,0 1 1 0 0,0-1-1 0 0,0 1 0 0 0,0-1 0 0 0,0 0 1 0 0,0 1-1 0 0,0-1 0 0 0,0 0 0 0 0,0-1 1 0 0,-4-1-12 0 0,0-1 1 0 0,0 0 0 0 0,0 0-1 0 0,1 0 1 0 0,0-1 0 0 0,0 0-1 0 0,0 1 1 0 0,1-2 0 0 0,-4-4 0 0 0,4 1-80 0 0,0 1 1 0 0,0-1 0 0 0,1 1-1 0 0,0-1 1 0 0,1 0 0 0 0,0 0-1 0 0,0 1 1 0 0,1-1 0 0 0,0 0 0 0 0,0 0-1 0 0,1 0 1 0 0,0 0 0 0 0,4-11-1 0 0,-4 14-166 0 0,1-1-1 0 0,1 1 1 0 0,-1-1-1 0 0,1 1 1 0 0,0 0-1 0 0,0 0 1 0 0,1 1-1 0 0,0-1 1 0 0,0 0-1 0 0,0 1 1 0 0,1 0-1 0 0,-1 0 1 0 0,1 1-1 0 0,1-1 0 0 0,-1 1 1 0 0,0 0-1 0 0,1 1 1 0 0,10-6-1 0 0,59-17-181 0 0,-75 25 462 0 0,1 2 0 0 0,-1-1 1 0 0,1 0-1 0 0,-1 0 0 0 0,0 0 0 0 0,1 0 1 0 0,-1 0-1 0 0,1 0 0 0 0,-1 0 0 0 0,0 0 1 0 0,1 1-1 0 0,-1-1 0 0 0,0 0 0 0 0,1 0 1 0 0,-1 0-1 0 0,0 1 0 0 0,1-1 0 0 0,-1 0 0 0 0,0 1 1 0 0,1-1-1 0 0,-1 0 0 0 0,0 0 0 0 0,0 1 1 0 0,0-1-1 0 0,1 0 0 0 0,-1 1 0 0 0,0-1 1 0 0,0 1-1 0 0,0-1 0 0 0,0 0 0 0 0,0 1 1 0 0,1-1-1 0 0,-1 1 0 0 0,0-1 0 0 0,0 0 0 0 0,0 1 1 0 0,0-1-1 0 0,0 1 0 0 0,21 47 3300 0 0,-22-64-3212 0 0,-2-17-265 0 0,1 0 0 0 0,4-49 0 0 0,1 70-1267 0 0,-1 6-1736 0 0,-1-1-4789 0 0,0 3 6322 0 0</inkml:trace>
  <inkml:trace contextRef="#ctx0" brushRef="#br0" timeOffset="6880.14">3028 317 3248 0 0,'10'-4'10006'0'0,"31"-13"-2054"0"0,-41 17-7948 0 0,1 0 0 0 0,0 0 0 0 0,-1 0-1 0 0,1 0 1 0 0,0-1 0 0 0,-1 1 0 0 0,1 0 0 0 0,0 0-1 0 0,-1 0 1 0 0,1-1 0 0 0,0 1 0 0 0,-1-1-1 0 0,1 1 1 0 0,-1 0 0 0 0,1-1 0 0 0,-1 1 0 0 0,1-1-1 0 0,-1 1 1 0 0,1-1 0 0 0,-1 1 0 0 0,1-1-1 0 0,-1 1 1 0 0,0-1 0 0 0,1 0 0 0 0,-1 1 0 0 0,0-1-1 0 0,0 0 1 0 0,1 1 0 0 0,-1-1 0 0 0,0 0-1 0 0,0 1 1 0 0,0-1 0 0 0,0 0 0 0 0,0 1 0 0 0,0-1-1 0 0,0 0 1 0 0,0 1 0 0 0,0-1 0 0 0,0 0 0 0 0,0 1-1 0 0,0-1 1 0 0,0 0 0 0 0,-1 1 0 0 0,1-1-1 0 0,0 0 1 0 0,-1 1 0 0 0,1-1 0 0 0,0 0 0 0 0,-1 1-1 0 0,1-1 1 0 0,0 1 0 0 0,-1-1 0 0 0,1 1-1 0 0,-1-1 1 0 0,1 1 0 0 0,-1-1 0 0 0,0 1 0 0 0,1 0-1 0 0,-1-1 1 0 0,1 1 0 0 0,-1 0 0 0 0,0-1-1 0 0,1 1 1 0 0,-2 0 0 0 0,1-1 10 0 0,-1 0 1 0 0,1 0-1 0 0,-1 0 0 0 0,1 0 1 0 0,-1 1-1 0 0,1-1 0 0 0,-1 1 1 0 0,0-1-1 0 0,1 1 0 0 0,-1 0 1 0 0,0 0-1 0 0,1-1 0 0 0,-1 1 1 0 0,0 0-1 0 0,1 0 0 0 0,-1 1 1 0 0,0-1-1 0 0,1 0 0 0 0,-1 1 1 0 0,0-1-1 0 0,1 1 0 0 0,-1-1 1 0 0,1 1-1 0 0,-1 0 0 0 0,1-1 1 0 0,-3 2-1 0 0,2 0 15 0 0,-1 0-1 0 0,1 1 1 0 0,0-1 0 0 0,0 0-1 0 0,0 1 1 0 0,0-1-1 0 0,0 1 1 0 0,0 0 0 0 0,1 0-1 0 0,0-1 1 0 0,-1 1 0 0 0,1 0-1 0 0,-1 5 1 0 0,1-5 0 0 0,0 0 0 0 0,0 1 0 0 0,1-1 0 0 0,0 0-1 0 0,-1 1 1 0 0,1-1 0 0 0,0 0 0 0 0,1 1 0 0 0,-1-1 0 0 0,0 0 0 0 0,1 1 0 0 0,2 5-1 0 0,-2-7-15 0 0,-1 0-1 0 0,1-1 1 0 0,0 1-1 0 0,0-1 0 0 0,0 1 1 0 0,0-1-1 0 0,1 1 1 0 0,-1-1-1 0 0,0 0 0 0 0,1 0 1 0 0,-1 1-1 0 0,0-1 1 0 0,1 0-1 0 0,0 0 0 0 0,-1 0 1 0 0,1-1-1 0 0,-1 1 1 0 0,1 0-1 0 0,0-1 0 0 0,0 1 1 0 0,-1-1-1 0 0,1 1 1 0 0,0-1-1 0 0,3 1 0 0 0,1-1-26 0 0,0 1 0 0 0,0-1 0 0 0,0 0 0 0 0,0 0-1 0 0,0-1 1 0 0,0 0 0 0 0,0 0 0 0 0,0 0 0 0 0,0 0 0 0 0,0-1-1 0 0,-1 0 1 0 0,1-1 0 0 0,-1 1 0 0 0,1-1 0 0 0,-1 0 0 0 0,0 0-1 0 0,0-1 1 0 0,0 1 0 0 0,-1-1 0 0 0,1 0 0 0 0,-1-1-1 0 0,0 1 1 0 0,0-1 0 0 0,0 1 0 0 0,-1-1 0 0 0,0 0 0 0 0,0-1-1 0 0,0 1 1 0 0,3-9 0 0 0,-3 5 10 0 0,-1-1 0 0 0,0 1 0 0 0,-1-1 0 0 0,0 1 1 0 0,0-1-1 0 0,-1 0 0 0 0,0 1 0 0 0,-1-1 0 0 0,0 0 0 0 0,0 1 0 0 0,-1-1 0 0 0,-4-12 0 0 0,1 59 398 0 0,5-24-387 0 0,1 1 0 0 0,0-1 0 0 0,1 0 0 0 0,0 1 0 0 0,1-1 0 0 0,0 0 0 0 0,1-1 1 0 0,6 14-1 0 0,-7-20-268 0 0,0 0 0 0 0,0-1 1 0 0,0 1-1 0 0,1-1 0 0 0,0 0 1 0 0,0 0-1 0 0,1 0 0 0 0,7 7 1 0 0,-8-9-226 0 0,0-1 0 0 0,0 1 0 0 0,0-1 1 0 0,0 0-1 0 0,0 0 0 0 0,0 0 0 0 0,0-1 1 0 0,1 0-1 0 0,-1 1 0 0 0,1-1 0 0 0,-1-1 1 0 0,1 1-1 0 0,7-1 0 0 0,22-8-4411 0 0,-4-11 4839 0 0,14-28 4691 0 0,-40 42-4319 0 0,-2 2-20 0 0,0 1 0 0 0,0-1-1 0 0,0 1 1 0 0,0-1 0 0 0,-1 0-1 0 0,1 0 1 0 0,-1 0 0 0 0,0 0-1 0 0,1 0 1 0 0,-1 0 0 0 0,-1 0-1 0 0,1 0 1 0 0,0-5 0 0 0,-1 6-208 0 0,0 1 0 0 0,0-1 0 0 0,0 1 0 0 0,-1-1 0 0 0,1 1 0 0 0,0 0 0 0 0,-1-1 0 0 0,1 1 0 0 0,-1 0 0 0 0,0-1 0 0 0,1 1 0 0 0,-1 0 0 0 0,0-1 0 0 0,0 1 0 0 0,0 0 0 0 0,0 0 0 0 0,0 0 0 0 0,0 0 0 0 0,0 0 0 0 0,-2-1 0 0 0,0 0-18 0 0,0 0-1 0 0,0 1 1 0 0,-1 0 0 0 0,1 0-1 0 0,0 0 1 0 0,0 0-1 0 0,-1 0 1 0 0,1 1-1 0 0,-1-1 1 0 0,1 1 0 0 0,-1 0-1 0 0,1 0 1 0 0,0 0-1 0 0,-1 1 1 0 0,1-1-1 0 0,-1 1 1 0 0,1-1 0 0 0,0 1-1 0 0,-1 1 1 0 0,-3 0-1 0 0,3 1 3 0 0,-1-1 0 0 0,0 0-1 0 0,1 1 1 0 0,-1 0 0 0 0,1 0 0 0 0,0 0-1 0 0,0 1 1 0 0,0-1 0 0 0,0 1-1 0 0,0 0 1 0 0,1 0 0 0 0,0 0-1 0 0,0 1 1 0 0,0-1 0 0 0,0 1 0 0 0,1 0-1 0 0,-3 8 1 0 0,5-11-46 0 0,0-1 1 0 0,0 1-1 0 0,0-1 0 0 0,0 1 1 0 0,1 0-1 0 0,-1-1 1 0 0,1 1-1 0 0,-1-1 0 0 0,1 1 1 0 0,-1-1-1 0 0,1 0 0 0 0,0 1 1 0 0,0-1-1 0 0,0 0 1 0 0,0 1-1 0 0,0-1 0 0 0,0 0 1 0 0,0 0-1 0 0,0 0 0 0 0,0 0 1 0 0,0 0-1 0 0,1 0 0 0 0,-1 0 1 0 0,1 0-1 0 0,-1-1 1 0 0,0 1-1 0 0,1 0 0 0 0,-1-1 1 0 0,1 1-1 0 0,-1-1 0 0 0,3 1 1 0 0,1 0 10 0 0,1 1 0 0 0,-1-1 0 0 0,1 0 0 0 0,-1 0 0 0 0,0-1 1 0 0,1 1-1 0 0,8-2 0 0 0,-11 0-20 0 0,0 0-1 0 0,0 0 1 0 0,0 0 0 0 0,0 0-1 0 0,0-1 1 0 0,0 1 0 0 0,0-1 0 0 0,-1 0-1 0 0,1 0 1 0 0,0 0 0 0 0,-1 0 0 0 0,0-1-1 0 0,1 1 1 0 0,-1 0 0 0 0,0-1-1 0 0,0 0 1 0 0,-1 1 0 0 0,4-7 0 0 0,18-52 113 0 0,-22 58-120 0 0,3-11 1 0 0,-1 0 0 0 0,0 1 1 0 0,-1-1-1 0 0,-1 0 0 0 0,0 0 0 0 0,-1 0 1 0 0,0 0-1 0 0,-1 0 0 0 0,-1 0 0 0 0,0 0 1 0 0,-1 1-1 0 0,0-1 0 0 0,-6-13 0 0 0,0 16-84 0 0,4 17 54 0 0,2 27-15 0 0,3-18-78 0 0,2 0-1 0 0,0 0 0 0 0,0 0 0 0 0,2 0 0 0 0,5 17 1 0 0,19 42-3938 0 0,-17-45 3329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5:14.03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79 0 3680 0 0,'-3'10'5492'0'0,"-9"23"1018"0"0,2 9-3592 0 0,-14 99-2227 0 0,11-83-700 0 0,8-39-8 0 0,1-1 0 0 0,1 2-1 0 0,-1 26 1 0 0,4-45 31 0 0,1 1 0 0 0,-1-1 0 0 0,1 1 0 0 0,0-1 0 0 0,-1 0 0 0 0,1 1 0 0 0,0-1 0 0 0,0 0 0 0 0,0 0 0 0 0,0 1 0 0 0,0-1 0 0 0,0 0 0 0 0,1 0 0 0 0,-1 0 0 0 0,0-1 0 0 0,0 1 0 0 0,1 0 1 0 0,-1 0-1 0 0,1-1 0 0 0,-1 1 0 0 0,3 0 0 0 0,35 14-27 0 0,-35-15 21 0 0,38 6-23 0 0,-18-4-19 0 0,179-3-150 0 0,-47-14 39 0 0,-43-3-153 0 0,-107 16 347 0 0,-1 1-1 0 0,1 0 0 0 0,-1 0 0 0 0,1 0 0 0 0,0 1 1 0 0,0 0-1 0 0,-1 0 0 0 0,1 0 0 0 0,1 1 1 0 0,-2 0-1 0 0,8 2 0 0 0,-11 0-30 0 0,-1 0-1 0 0,0 0 1 0 0,0 0 0 0 0,0 0-1 0 0,0 1 1 0 0,-1-1 0 0 0,1 1-1 0 0,-1-2 1 0 0,0 1-1 0 0,0 1 1 0 0,0 2 0 0 0,0-3-2 0 0,-3 107 192 0 0,-1-28-188 0 0,10 26-57 0 0,-4-101 11 0 0,0 1 1 0 0,0-1 0 0 0,0-1-1 0 0,1 0 1 0 0,0 1 0 0 0,6 10-1 0 0,-7-15 14 0 0,0 1-1 0 0,0-1 0 0 0,0 0 0 0 0,1 0 1 0 0,-1 0-1 0 0,1-1 0 0 0,-1 1 0 0 0,1-1 0 0 0,0 1 1 0 0,0-1-1 0 0,-1 0 0 0 0,1-1 0 0 0,0 1 1 0 0,-1 0-1 0 0,7 0 0 0 0,49 5 27 0 0,-50-6-22 0 0,43 2 54 0 0,-1-2 0 0 0,54-7 0 0 0,-98 7-35 0 0,99-14 140 0 0,-102 13-164 0 0,0 0 1 0 0,1 0 0 0 0,-1 0 0 0 0,0-1 0 0 0,0 1 0 0 0,0-1-1 0 0,0 0 1 0 0,0-1 0 0 0,-1 1 0 0 0,1 0 0 0 0,-1 0 0 0 0,0 0-1 0 0,0-1 1 0 0,0 0 0 0 0,0 1 0 0 0,0-1 0 0 0,0 0 0 0 0,0 1-1 0 0,0-1 1 0 0,-1 0 0 0 0,0 0 0 0 0,1 1 0 0 0,-1-1-1 0 0,-1-1 1 0 0,1 1 0 0 0,0-4 0 0 0,1-10-25 0 0,-1 2 0 0 0,0 1 0 0 0,-1-2 0 0 0,-3-21 1 0 0,0 7 73 0 0,4-131 387 0 0,-1 161-411 0 0,13-4-9 0 0,-11 4-1 0 0,17-6 37 0 0,0 2 0 0 0,1 0 0 0 0,21 0 0 0 0,151 0 86 0 0,-85-2-115 0 0,59-2 133 0 0,-164 6-129 0 0,0 2-1 0 0,-1 0 1 0 0,1 2 0 0 0,0-2-1 0 0,0 0 1 0 0,-1 0 0 0 0,2 1 0 0 0,-2-1-1 0 0,1 1 1 0 0,-1-1 0 0 0,1 1-1 0 0,0 0 1 0 0,-1 0 0 0 0,1 0-1 0 0,-1 0 1 0 0,1 0 0 0 0,-1 0-1 0 0,0 0 1 0 0,1-1 0 0 0,-1 2-1 0 0,0-1 1 0 0,0 0 0 0 0,0 1 0 0 0,0-1-1 0 0,0 1 1 0 0,1 1 0 0 0,2 9 29 0 0,-1 0 1 0 0,1 0-1 0 0,3 24 1 0 0,-7-32-33 0 0,6 30-22 0 0,3 12 22 0 0,3 75 0 0 0,-10-77 15 0 0,-2-44-31 0 0,0 1 0 0 0,0-1 0 0 0,0 0-1 0 0,0 1 1 0 0,0-1 0 0 0,0 0 0 0 0,0 0 0 0 0,0 1 0 0 0,0-1-1 0 0,0 0 1 0 0,0 1 0 0 0,0-1 0 0 0,0 0 0 0 0,0 0 0 0 0,1 1 0 0 0,-1-1-1 0 0,0 0 1 0 0,0 0 0 0 0,0 1 0 0 0,0-1 0 0 0,1 0 0 0 0,-1 0 0 0 0,0 0-1 0 0,0 0 1 0 0,0 0 0 0 0,1 0 0 0 0,-1 0 0 0 0,0 0 0 0 0,0 1-1 0 0,1-1 1 0 0,-1 0 0 0 0,0 0 0 0 0,0 0 0 0 0,1 0 0 0 0,-1 0 0 0 0,0 0-1 0 0,1 0 1 0 0,-1 0 0 0 0,4 1-26 0 0,9 3 21 0 0,-1-1-1 0 0,1-2 1 0 0,1 1-1 0 0,-1 0 1 0 0,18-1 0 0 0,76-6 41 0 0,-36 0-29 0 0,43 3 157 0 0,-106 3-164 0 0,-6-1 2 0 0,0 1-1 0 0,-1-1 0 0 0,1 0 0 0 0,0 0 1 0 0,-1 0-1 0 0,1 0 0 0 0,0-1 1 0 0,0 1-1 0 0,-1 0 0 0 0,1-1 0 0 0,2 0 1 0 0,-2 0-11 0 0,-1 0 0 0 0,1 0 1 0 0,-1-1-1 0 0,1 1 0 0 0,0-1 1 0 0,-2 0-1 0 0,1 1 0 0 0,0-1 1 0 0,0 0-1 0 0,0 0 0 0 0,0 0 1 0 0,0 0-1 0 0,1-3 0 0 0,-1 0-11 0 0,4-9 19 0 0,-2 0-1 0 0,0 2 0 0 0,0-2 1 0 0,-1-1-1 0 0,0 1 0 0 0,-2-25 0 0 0,5-28 70 0 0,-4 55-50 0 0,-1 11-12 0 0,0 0 0 0 0,1 0-1 0 0,-1 0 1 0 0,0 0 0 0 0,0 0 0 0 0,1 0 0 0 0,-1 0 0 0 0,1 0-1 0 0,-1 0 1 0 0,1 0 0 0 0,-1 0 0 0 0,1 1 0 0 0,-1-1 0 0 0,1 0 0 0 0,0 0-1 0 0,0 0 1 0 0,-1 1 0 0 0,1-1 0 0 0,0 0 0 0 0,1 0 0 0 0,8-10 0 0 0,18-17 2 0 0,-26 27-4 0 0,0-1 1 0 0,0 0-1 0 0,0 0 1 0 0,1 1-1 0 0,-1-1 1 0 0,1 1-1 0 0,-1 0 0 0 0,1-1 1 0 0,0 1-1 0 0,1 1 1 0 0,-1-1-1 0 0,-1 0 1 0 0,1 1-1 0 0,5-1 0 0 0,9-2 7 0 0,-5 0 3 0 0,0 0 0 0 0,0 1 0 0 0,1 0 0 0 0,-1 1 0 0 0,21 1 0 0 0,24-2-39 0 0,128-5 31 0 0,19-3 19 0 0,-123 4 33 0 0</inkml:trace>
  <inkml:trace contextRef="#ctx0" brushRef="#br0" timeOffset="1168.58">906 298 4072 0 0,'0'0'3257'0'0</inkml:trace>
  <inkml:trace contextRef="#ctx0" brushRef="#br0" timeOffset="1400.15">926 642 5553 0 0,'0'0'2104'0'0</inkml:trace>
  <inkml:trace contextRef="#ctx0" brushRef="#br0" timeOffset="1496.04">950 907 6001 0 0,'0'0'1472'0'0</inkml:trace>
  <inkml:trace contextRef="#ctx0" brushRef="#br0" timeOffset="1588.15">950 907 7473 0 0,'0'0'0'0'0,"7"66"-1976"0"0,-9-51 1976 0 0</inkml:trace>
  <inkml:trace contextRef="#ctx0" brushRef="#br0" timeOffset="1685.07">912 1260 7913 0 0,'0'0'144'0'0,"8"73"8410"0"0,-2-45-8042 0 0,-2-8-592 0 0,-1 5-352 0 0,1 15-456 0 0,0-7-1881 0 0,1-4-4144 0 0,-2-14 6913 0 0</inkml:trace>
  <inkml:trace contextRef="#ctx0" brushRef="#br0" timeOffset="2764.7">2125 206 4192 0 0,'0'0'4081'0'0,"-18"57"1080"0"0,10-21-11418 0 0,1-13-392 0 0,1 6 6649 0 0</inkml:trace>
  <inkml:trace contextRef="#ctx0" brushRef="#br0" timeOffset="2950.25">2077 551 2736 0 0,'0'0'2977'0'0,"15"57"6001"0"0,-15-49-11683 0 0,0 21-6873 0 0</inkml:trace>
  <inkml:trace contextRef="#ctx0" brushRef="#br0" timeOffset="3137.58">2075 905 8153 0 0,'0'0'6706'0'0,"-5"61"-8331"0"0,5-50-8129 0 0,3-2 9754 0 0</inkml:trace>
  <inkml:trace contextRef="#ctx0" brushRef="#br0" timeOffset="3303.23">2081 1233 8977 0 0,'0'0'1105'0'0,"-21"73"7440"0"0,18-46-8945 0 0,3-10-1504 0 0,-1 6-10891 0 0,-4 14 12795 0 0</inkml:trace>
  <inkml:trace contextRef="#ctx0" brushRef="#br0" timeOffset="4380">1123 1761 5273 0 0,'-9'6'3796'0'0,"-29"16"3759"0"0,36-21-7489 0 0,1 0 0 0 0,0 0 1 0 0,0 0-1 0 0,0 0 0 0 0,-1 0 0 0 0,1 0 0 0 0,0 0 1 0 0,0 0-1 0 0,1 0 0 0 0,-1 0 0 0 0,0 1 1 0 0,0-1-1 0 0,0 0 0 0 0,1 1 0 0 0,-1-1 0 0 0,1 0 1 0 0,-1 1-1 0 0,1-1 0 0 0,-1 1 0 0 0,1-1 0 0 0,0 1 1 0 0,0-1-1 0 0,0 1 0 0 0,0-1 0 0 0,0 2 0 0 0,0-2 1 0 0,0 1-1 0 0,0-1 0 0 0,1 1 0 0 0,-1-1 1 0 0,0 0-1 0 0,1 1 0 0 0,1 2 0 0 0,-2-2 124 0 0,3 2-275 0 0,0 1 0 0 0,0 0-1 0 0,0-1 1 0 0,0 1-1 0 0,1 0 1 0 0,0 0 0 0 0,0 0-1 0 0,0-1 1 0 0,1 0 0 0 0,0 0-1 0 0,-1 0 1 0 0,8 3 0 0 0,17 9-9270 0 0,-26-14 7891 0 0</inkml:trace>
  <inkml:trace contextRef="#ctx0" brushRef="#br0" timeOffset="5028.51">1083 1870 824 0 0,'12'-3'5900'0'0,"44"-5"2323"0"0,-14 3-5892 0 0,320-14-727 0 0,-9-2-1235 0 0,-337 19-357 0 0,0 0 0 0 0,25-7 0 0 0,-34 5-603 0 0,-10 1 341 0 0,1 1 123 0 0,-5-3 128 0 0,-2 2 0 0 0,2-2 0 0 0,-2 0-1 0 0,1 1 1 0 0,-1 0 0 0 0,1 1 0 0 0,-14-5 0 0 0,108 32 1422 0 0,-78-22-1345 0 0,3 2 104 0 0,-11-4-174 0 0,0 1 1 0 0,0-1 0 0 0,0 1 0 0 0,0-1-1 0 0,-1 1 1 0 0,1 0 0 0 0,0 0 0 0 0,0-1 0 0 0,-1 1-1 0 0,1 0 1 0 0,0 0 0 0 0,-1-1 0 0 0,1 1-1 0 0,-1 0 1 0 0,1-1 0 0 0,-1 1 0 0 0,1 0-1 0 0,-1-1 1 0 0,0 1 0 0 0,-29 29-1382 0 0,1-5 0 0 0,-53 41-1 0 0,53-44 729 0 0</inkml:trace>
  <inkml:trace contextRef="#ctx0" brushRef="#br0" timeOffset="6100.41">1279 2242 5713 0 0,'0'0'4185'0'0,"8"86"6361"0"0,-8-55-10546 0 0,0-2-104 0 0,0 12-72 0 0,4-5-192 0 0,0-16-424 0 0,-3-13-1017 0 0</inkml:trace>
  <inkml:trace contextRef="#ctx0" brushRef="#br0" timeOffset="6483.49">1225 2317 5329 0 0,'13'-8'5332'0'0,"0"0"-3717"0"0,3-1-386 0 0,0 0 0 0 0,1 0 0 0 0,0 1 0 0 0,21-6-1 0 0,-7 7-833 0 0,-3 5-207 0 0,-25 3-174 0 0,-1-1 1 0 0,0 0 0 0 0,1 1 0 0 0,-1 0 0 0 0,1 0-1 0 0,-1 0 1 0 0,0 0 0 0 0,1 0 0 0 0,-1 0 0 0 0,0 0-1 0 0,0 1 1 0 0,0-1 0 0 0,0 1 0 0 0,0-2 0 0 0,0 2-1 0 0,-1 0 1 0 0,1 0 0 0 0,0 0 0 0 0,-1 0 0 0 0,1 1-1 0 0,-1-1 1 0 0,2 5 0 0 0,-2-6-11 0 0,-1 1 0 0 0,1-1 1 0 0,-1 1-1 0 0,0 0 0 0 0,0 0 1 0 0,0-1-1 0 0,1 1 0 0 0,-1 0 0 0 0,0-1 1 0 0,0 0-1 0 0,0 1 0 0 0,0 0 0 0 0,-1-1 1 0 0,1 1-1 0 0,0 0 0 0 0,0 0 0 0 0,-1-1 1 0 0,1 1-1 0 0,-1 0 0 0 0,0-1 0 0 0,1 1 1 0 0,-1-1-1 0 0,0 1 0 0 0,0-1 0 0 0,0 0 1 0 0,-1 1-1 0 0,1-1 0 0 0,0 0 0 0 0,0-1 1 0 0,-1 1-1 0 0,1 1 0 0 0,-1-2 0 0 0,1 1 1 0 0,-3 1-1 0 0,-5 4-137 0 0,-1-1 0 0 0,0-1 1 0 0,0 0-1 0 0,1-1 0 0 0,-3 0 0 0 0,1-1 0 0 0,-15 2 1 0 0,-19-4-9905 0 0,38-2 8933 0 0</inkml:trace>
  <inkml:trace contextRef="#ctx0" brushRef="#br0" timeOffset="6793.46">1574 2250 8497 0 0,'0'0'4617'0'0,"29"74"2897"0"0,-29-58-7602 0 0,0-11-96 0 0,-2 3-88 0 0,-3 9-408 0 0,-2-3-1065 0 0,3-7-2800 0 0,4-6 4545 0 0</inkml:trace>
  <inkml:trace contextRef="#ctx0" brushRef="#br0" timeOffset="7119.4">1585 2147 7801 0 0,'7'7'3972'0'0,"22"21"1736"0"0,-29-28-5659 0 0,0 0 1 0 0,1 0-1 0 0,-1 0 1 0 0,0 0-1 0 0,1 0 0 0 0,-1 1 1 0 0,1-1-1 0 0,-1 0 1 0 0,0 0-1 0 0,1 0 0 0 0,-1 0 1 0 0,1 1-1 0 0,-1-1 1 0 0,1 0-1 0 0,-1 0 0 0 0,1 0 1 0 0,-1 0-1 0 0,1 0 1 0 0,-1 0-1 0 0,1 0 0 0 0,-1 0 1 0 0,0-1-1 0 0,1 1 1 0 0,-1 0-1 0 0,1 0 0 0 0,0 0 1 0 0,-1 0-61 0 0,0-1 0 0 0,0 1 0 0 0,0 0 0 0 0,0 0 0 0 0,0 0 0 0 0,1 0 0 0 0,-1 0 0 0 0,0 0 0 0 0,0 0 0 0 0,0 0 0 0 0,0 0 0 0 0,0 0 1 0 0,0 0-1 0 0,0 0 0 0 0,0 0 0 0 0,0 0 0 0 0,1 0 0 0 0,-1-1 0 0 0,0 1 0 0 0,0 0 0 0 0,0 0 0 0 0,0 0 0 0 0,0 0 0 0 0,0-1 0 0 0,0 1 0 0 0,0 0 0 0 0,0 0 0 0 0,0 0 0 0 0,0 0 1 0 0,0-1-1 0 0,0 1 0 0 0,0 0 0 0 0,0 0 0 0 0,-1 0 0 0 0,1 0 0 0 0,0 0 0 0 0,0-1 0 0 0,0 1 0 0 0,0 0 0 0 0,0 0 0 0 0,0 0 0 0 0,0 0 0 0 0,0 0 0 0 0,0 0 0 0 0,-1-1 0 0 0,1 1 1 0 0,-25-11-2641 0 0,6 6-5066 0 0,16 4 6449 0 0</inkml:trace>
  <inkml:trace contextRef="#ctx0" brushRef="#br0" timeOffset="7383.69">1752 2117 5969 0 0,'0'0'9850'0'0,"6"58"-3889"0"0,-4-30-5441 0 0,-2-6-312 0 0,2 1-184 0 0,-4 17-144 0 0,2-6-120 0 0,2-14-280 0 0,0-11-440 0 0</inkml:trace>
  <inkml:trace contextRef="#ctx0" brushRef="#br0" timeOffset="7598.6">1641 2281 7881 0 0,'0'0'4345'0'0,"53"-18"-4145"0"0,-8 9-1408 0 0,-7 5-2097 0 0,-10 6 3305 0 0</inkml:trace>
  <inkml:trace contextRef="#ctx0" brushRef="#br0" timeOffset="11953.2">2049 2305 1480 0 0,'-10'-2'5244'0'0,"5"1"-3800"0"0,-2-1 732 0 0,0 1 0 0 0,0 0-1 0 0,-1 0 1 0 0,-10 1 0 0 0,-7 4-295 0 0,23-1-1833 0 0,-1-1 1 0 0,1 1-1 0 0,0-1 1 0 0,0 1-1 0 0,0 0 0 0 0,0 0 1 0 0,1 0-1 0 0,-1-1 1 0 0,1 1-1 0 0,0 0 1 0 0,-1 2-1 0 0,0 4 0 0 0,2-8-73 0 0,0 1-1 0 0,-1-1 1 0 0,1 0-1 0 0,0 0 1 0 0,0 0-1 0 0,0 1 1 0 0,0-1-1 0 0,0 0 1 0 0,0 1-1 0 0,1-1 1 0 0,-1 0 0 0 0,0 1-1 0 0,1-1 1 0 0,-1 0-1 0 0,1 1 1 0 0,-1-1-1 0 0,1 1 1 0 0,-1-1-1 0 0,1 0 1 0 0,0 0-1 0 0,0 0 1 0 0,0 1-1 0 0,0-1 1 0 0,0 0-1 0 0,0-1 1 0 0,0 1-1 0 0,0 0 1 0 0,0 0-1 0 0,0 0 1 0 0,0-1-1 0 0,0 1 1 0 0,1 0-1 0 0,-1-1 1 0 0,0 1-1 0 0,0-1 1 0 0,1 0-1 0 0,-1 1 1 0 0,0-1-1 0 0,0 0 1 0 0,0 0 0 0 0,1 0-1 0 0,1 0 1 0 0,8 1-921 0 0,-1-1 1 0 0,1 0 0 0 0,-1-1-1 0 0,12-2 1 0 0,9-5-4686 0 0,-10-3 4376 0 0</inkml:trace>
  <inkml:trace contextRef="#ctx0" brushRef="#br0" timeOffset="12464.16">2170 2179 3848 0 0,'-3'10'6823'0'0,"-10"56"4843"0"0,10-47-11203 0 0,1 1 1 0 0,1-1-1 0 0,0 0 1 0 0,4 28-1 0 0,-3-47-465 0 0,0 1 0 0 0,0-1 0 0 0,1 0 0 0 0,-1 0 0 0 0,0 0 0 0 0,0 1 0 0 0,1-1 0 0 0,-1 0 0 0 0,0 0-1 0 0,1 0 1 0 0,-1 0 0 0 0,0 0 0 0 0,1 0 0 0 0,-1 0 0 0 0,0 1 0 0 0,0-1 0 0 0,1 0 0 0 0,-1 0 0 0 0,0 0-1 0 0,1 0 1 0 0,-1 0 0 0 0,0-1 0 0 0,1 1 0 0 0,-1 0 0 0 0,0 0 0 0 0,1 0 0 0 0,-1 0 0 0 0,0 0 0 0 0,1 0 0 0 0,-1 0-1 0 0,0-1 1 0 0,0 1 0 0 0,1 0 0 0 0,-1 0 0 0 0,0 0 0 0 0,0-1 0 0 0,1 1 0 0 0,-1 0 0 0 0,0 0 0 0 0,0-1 0 0 0,0 1-1 0 0,1 0 1 0 0,-1-1 0 0 0,0 1 0 0 0,0 0 0 0 0,0-1 0 0 0,16-15-79 0 0,-16 15 75 0 0,14-15-74 0 0,-10 11 55 0 0,0-2-1 0 0,1 2 1 0 0,-1 1-1 0 0,1-1 0 0 0,0 0 1 0 0,1 1-1 0 0,-1 0 0 0 0,1 0 1 0 0,6-3-1 0 0,-7 11 79 0 0,3 4-17 0 0,0 0 1 0 0,-1 1-1 0 0,-1 0 0 0 0,0 1 0 0 0,6 12 0 0 0,7 18-5249 0 0,10-32-10865 0 0</inkml:trace>
  <inkml:trace contextRef="#ctx0" brushRef="#br0" timeOffset="13708.84">1777 2228 2872 0 0,'1'8'4627'0'0,"2"32"6572"0"0,-3 35-6574 0 0,0-35-4684 0 0,0-39-75 0 0,0 0-1 0 0,0 0 1 0 0,0 0 0 0 0,1 2-1 0 0,-1-2 1 0 0,1 1 0 0 0,-1-1-1 0 0,1 0 1 0 0,-1 1 0 0 0,1-1-1 0 0,0 0 1 0 0,-1 0 0 0 0,1 0-1 0 0,0 0 1 0 0,0 0 0 0 0,0 0-1 0 0,1 0 1 0 0,-2 0-1 0 0,1 0 1 0 0,0 0 0 0 0,1-1-1 0 0,-1 1 1 0 0,0 0 0 0 0,0 0-1 0 0,1-1 1 0 0,-1 1 0 0 0,0-1-1 0 0,1 1 1 0 0,-1-1 0 0 0,0 0-1 0 0,1 1 1 0 0,-1-1 0 0 0,1 0-1 0 0,1 0 1 0 0,26 0-4285 0 0,-4-3-3755 0 0,-12-1 6397 0 0</inkml:trace>
  <inkml:trace contextRef="#ctx0" brushRef="#br0" timeOffset="14097.65">1745 2276 4705 0 0,'0'0'2768'0'0,"66"4"6970"0"0,-50-6-9386 0 0,-9 2-328 0 0,7-4-216 0 0,16 0-216 0 0,-7 1-1560 0 0,-6 1-9091 0 0,-11 2 11059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5:34.18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49 1273 432 0 0,'6'8'3379'0'0,"5"8"1199"0"0,13 22 366 0 0,1 5-3474 0 0,-20-33-1510 0 0,-1 0 0 0 0,1 1-1 0 0,-1-1 1 0 0,-1 0-1 0 0,0 1 1 0 0,0-1 0 0 0,1 13-1 0 0,-2 30-3146 0 0,0-45-1409 0 0</inkml:trace>
  <inkml:trace contextRef="#ctx0" brushRef="#br0" timeOffset="308.51">1 1213 5617 0 0,'0'0'496'0'0,"76"-39"4041"0"0,-19 10-3809 0 0,-7 7-440 0 0,-17 6-1144 0 0,-10 6-24 0 0,17-4-1065 0 0,-10 5-4968 0 0,-13 7 6913 0 0</inkml:trace>
  <inkml:trace contextRef="#ctx0" brushRef="#br0" timeOffset="585.71">349 1083 7329 0 0,'0'0'-560'0'0,"70"74"9242"0"0,-38-35-8642 0 0,-11-14-184 0 0,-9-13-216 0 0,9 13-152 0 0,8 12-1177 0 0,-11-12-3960 0 0,-4-11 5649 0 0</inkml:trace>
  <inkml:trace contextRef="#ctx0" brushRef="#br0" timeOffset="1150.28">582 1376 1448 0 0,'8'-8'2507'0'0,"71"-63"4315"0"0,-44 46-5969 0 0,11-7-526 0 0,52-25 0 0 0,-79 48-838 0 0,0 1-1 0 0,21-8 1 0 0,-28 13-918 0 0,1 0 0 0 0,-1 1 0 0 0,0 0-1 0 0,19 0 1 0 0,-19 3 513 0 0</inkml:trace>
  <inkml:trace contextRef="#ctx0" brushRef="#br0" timeOffset="1730.15">934 975 2600 0 0,'0'0'2329'0'0,"59"86"7449"0"0,-48-59-10050 0 0,-6-12-120 0 0,-2-8-1385 0 0,0-2-2360 0 0,0 3-3360 0 0,1-2 7497 0 0</inkml:trace>
  <inkml:trace contextRef="#ctx0" brushRef="#br0" timeOffset="2179.62">934 872 1800 0 0,'0'0'1992'0'0,"68"-22"6922"0"0,-11 8-7898 0 0,-13 7-631 0 0,-13 0-241 0 0,12-1-136 0 0,21-3-208 0 0,-13 4-177 0 0,-21 1-439 0 0,-14 3-832 0 0,-11 3-1121 0 0</inkml:trace>
  <inkml:trace contextRef="#ctx0" brushRef="#br0" timeOffset="2413.63">1424 807 2216 0 0,'0'0'1688'0'0,"-33"100"8867"0"0,27-60-10467 0 0,4-16-248 0 0,0-1-120 0 0,-2 13-993 0 0,0-3-2304 0 0,4-15-3320 0 0,2-9 6897 0 0</inkml:trace>
  <inkml:trace contextRef="#ctx0" brushRef="#br0" timeOffset="2842.74">1337 1135 3208 0 0,'17'-4'3298'0'0,"74"-14"3297"0"0,-9 9-5004 0 0,-32 9-1383 0 0,-23 0-186 0 0,2 2-1 0 0,-1 1 0 0 0,-1 1 0 0 0,2 2 0 0 0,-2 0 0 0 0,0 2 1 0 0,0 1-1 0 0,42 22 0 0 0,-23-6-207 0 0,19 11-302 0 0,-19-10-5083 0 0,-34-17 4710 0 0</inkml:trace>
  <inkml:trace contextRef="#ctx0" brushRef="#br0" timeOffset="3842.21">59 830 1272 0 0,'0'0'1328'0'0,"57"42"2185"0"0,-34-24-3513 0 0</inkml:trace>
  <inkml:trace contextRef="#ctx0" brushRef="#br0" timeOffset="4045.49">228 1149 6769 0 0,'0'0'2488'0'0,"29"70"-1783"0"0,-23-58-5618 0 0,-3-6 4913 0 0</inkml:trace>
  <inkml:trace contextRef="#ctx0" brushRef="#br0" timeOffset="4216.61">356 1413 6041 0 0,'0'0'6385'0'0,"11"58"-3864"0"0,-6-39-2833 0 0,-1-9-3193 0 0,13 3-4281 0 0</inkml:trace>
  <inkml:trace contextRef="#ctx0" brushRef="#br0" timeOffset="4729.51">1175 449 5857 0 0,'0'0'3400'0'0,"-8"69"3138"0"0,8-20-6746 0 0,0-11-288 0 0,1 9-2697 0 0,1 5-3712 0 0,2-13 6905 0 0</inkml:trace>
  <inkml:trace contextRef="#ctx0" brushRef="#br0" timeOffset="4897.63">1170 907 5929 0 0,'0'0'2312'0'0,"5"69"-2136"0"0,-5-55-6649 0 0,0 10 6473 0 0</inkml:trace>
  <inkml:trace contextRef="#ctx0" brushRef="#br0" timeOffset="5070.06">1172 1262 9986 0 0,'0'0'5833'0'0,"-7"65"-4721"0"0,6-49-1896 0 0,1-10-4961 0 0,0-1 5745 0 0</inkml:trace>
  <inkml:trace contextRef="#ctx0" brushRef="#br0" timeOffset="5947.34">214 779 4416 0 0,'7'-8'5087'0'0,"4"-3"-3814"0"0,1 0 0 0 0,0 1 0 0 0,15-12 0 0 0,-8 10-939 0 0,0 0 0 0 0,1 1 0 0 0,-1 1-1 0 0,32-10 1 0 0,26-3-24 0 0,12-1 88 0 0,153-21 1 0 0,-230 44-405 0 0,13-6-417 0 0,-31-10-564 0 0,3 13 994 0 0,0 0 0 0 0,-1 1 0 0 0,1-1 0 0 0,-1 1 0 0 0,1 0 0 0 0,0 0 0 0 0,-2 0 0 0 0,1 0 0 0 0,0 1 0 0 0,0 0 0 0 0,-1 0 0 0 0,1 0 0 0 0,-1 0 0 0 0,1 1 0 0 0,-1 0 0 0 0,0 0-1 0 0,1 0 1 0 0,-1 0 0 0 0,0 1 0 0 0,1 0 0 0 0,-11 0 0 0 0,96-13 1489 0 0,-81 13-1492 0 0,0-1 12 0 0,0 1 1 0 0,1 0 0 0 0,-1 0 0 0 0,1 0-1 0 0,0 0 1 0 0,-1 0 0 0 0,1 0 0 0 0,-1 0-1 0 0,1 0 1 0 0,-1 0 0 0 0,1 0 0 0 0,0 0-1 0 0,-1 0 1 0 0,1 1 0 0 0,-1-1 0 0 0,1 0-1 0 0,-1 0 1 0 0,1 1 0 0 0,-1-1 0 0 0,1 0-1 0 0,-1 1 1 0 0,1-1 0 0 0,-1 0 0 0 0,1 1-1 0 0,-1-1 1 0 0,0 1 0 0 0,1-1 0 0 0,-1 0-1 0 0,0 1 1 0 0,1-1 0 0 0,-1 1-1 0 0,0-1 1 0 0,1 1 0 0 0,-1 0 0 0 0,0-1-1 0 0,0 2 1 0 0,3 3 118 0 0,0 1 0 0 0,0 0 0 0 0,-1 0 0 0 0,0 0 0 0 0,0 1 0 0 0,-1-1 0 0 0,0 0 0 0 0,0 1 0 0 0,0-1 0 0 0,-1 1 0 0 0,0 10 0 0 0,-9 33-2508 0 0,-13 4-6917 0 0,6-21 7691 0 0</inkml:trace>
  <inkml:trace contextRef="#ctx0" brushRef="#br0" timeOffset="6469.25">213 627 5161 0 0,'-6'10'4468'0'0,"-20"37"2535"0"0,24-44-6795 0 0,0 0 0 0 0,1 1 0 0 0,-1-1 0 0 0,1 1 1 0 0,-1 0-1 0 0,1-1 0 0 0,0 1 0 0 0,1 0 0 0 0,-1 0 0 0 0,1-1 0 0 0,-1 1 0 0 0,1 5 0 0 0,1-7-213 0 0,-1 0-1 0 0,1-1 0 0 0,0 1 1 0 0,0 0-1 0 0,0 0 0 0 0,0-1 1 0 0,0 1-1 0 0,0-1 0 0 0,0 1 1 0 0,0-1-1 0 0,1 1 0 0 0,-1-1 1 0 0,0 0-1 0 0,1 0 0 0 0,0 0 1 0 0,-1 1-1 0 0,1-1 0 0 0,-1-1 1 0 0,1 1-1 0 0,0 0 0 0 0,0 0 1 0 0,0-1-1 0 0,3 2 0 0 0,5 0-507 0 0,0 0 0 0 0,1 0-1 0 0,0 0 1 0 0,0-2 0 0 0,-1 1 0 0 0,17-3-1 0 0,25-2-59 0 0</inkml:trace>
  <inkml:trace contextRef="#ctx0" brushRef="#br0" timeOffset="7371.56">166 243 4312 0 0,'0'0'1873'0'0,"-6"64"9465"0"0,6-37-11490 0 0,0 4-136 0 0,1 6-200 0 0,1-14-472 0 0,1-8-3833 0 0,-2-7-4153 0 0</inkml:trace>
  <inkml:trace contextRef="#ctx0" brushRef="#br0" timeOffset="7743.99">80 316 3064 0 0,'4'-9'4866'0'0,"1"-2"-3917"0"0,1 1 0 0 0,-1 0 0 0 0,1 0-1 0 0,1 1 1 0 0,7-11 0 0 0,-10 16-802 0 0,-1 1 0 0 0,1-1 0 0 0,0 1 0 0 0,0 0 0 0 0,0 0-1 0 0,1 0 1 0 0,-1 1 0 0 0,0-1 0 0 0,0 1 0 0 0,1 0 0 0 0,-1 0 0 0 0,1 1 0 0 0,0 0 0 0 0,0-1 0 0 0,0 1-1 0 0,9 0 1 0 0,10 4-3 0 0,-22-3-133 0 0,-1 1 1 0 0,1 0-1 0 0,-1-1 0 0 0,1 1 0 0 0,0 0 0 0 0,-1 0 0 0 0,0 0 1 0 0,1 0-1 0 0,-1 0 0 0 0,1 1 0 0 0,-1-1 0 0 0,0 0 0 0 0,0 0 1 0 0,0 1-1 0 0,0-1 0 0 0,0 1 0 0 0,0-1 0 0 0,0 1 0 0 0,0-1 1 0 0,-1 1-1 0 0,1 0 0 0 0,-1-1 0 0 0,0 1 0 0 0,0 0 0 0 0,0 0 1 0 0,1-1-1 0 0,-1 1 0 0 0,0 0 0 0 0,0 0 0 0 0,0-1 0 0 0,0 1 1 0 0,-1 2-1 0 0,1 0-10 0 0,0-1 1 0 0,0 1 0 0 0,-1-1 0 0 0,0 0-1 0 0,0 1 1 0 0,0-1 0 0 0,-1 0 0 0 0,1 0-1 0 0,-1 1 1 0 0,0-1 0 0 0,1-1 0 0 0,-1 1-1 0 0,-1 0 1 0 0,-3 5 0 0 0,-1-4-90 0 0,0 0-1 0 0,0 0 1 0 0,1-1-1 0 0,-2 0 1 0 0,1 0-1 0 0,-1-1 1 0 0,1 0 0 0 0,-1 0-1 0 0,1-1 1 0 0,-1 0-1 0 0,-8 0 1 0 0,-24-3-3399 0 0,33 0-295 0 0</inkml:trace>
  <inkml:trace contextRef="#ctx0" brushRef="#br0" timeOffset="8034.66">318 192 6409 0 0,'0'0'3233'0'0,"29"75"5488"0"0,-27-55-8785 0 0,-2-9-128 0 0,0-8-200 0 0,0 7-10770 0 0</inkml:trace>
  <inkml:trace contextRef="#ctx0" brushRef="#br0" timeOffset="8406.22">316 71 6697 0 0,'0'0'5927'0'0</inkml:trace>
  <inkml:trace contextRef="#ctx0" brushRef="#br0" timeOffset="8670.14">481 0 8449 0 0,'0'0'3089'0'0,"4"61"4873"0"0,-7-15-7570 0 0,3-11-368 0 0,-1-5-240 0 0,0 3-304 0 0,1 0-401 0 0,0-10-1375 0 0,1-10-5218 0 0,0-8 7514 0 0</inkml:trace>
  <inkml:trace contextRef="#ctx0" brushRef="#br0" timeOffset="8896.39">394 207 8097 0 0,'0'0'4769'0'0,"57"-15"-5329"0"0,-6 8-1224 0 0,-18 8-2401 0 0,-8-2-1024 0 0,-1 0 5209 0 0</inkml:trace>
  <inkml:trace contextRef="#ctx0" brushRef="#br0" timeOffset="9462.51">710 158 1984 0 0,'-10'-1'6161'0'0,"-30"-2"1001"0"0,21 7-5494 0 0,18-1-1659 0 0,-2 0 1 0 0,1 0-1 0 0,0 1 0 0 0,0-1 0 0 0,0 0 1 0 0,0 1-1 0 0,1 0 0 0 0,-1-1 0 0 0,1 1 1 0 0,0 0-1 0 0,0-1 0 0 0,0 1 1 0 0,1 0-1 0 0,-1 0 0 0 0,1 0 0 0 0,0 0 1 0 0,0 0-1 0 0,0-1 0 0 0,1 1 0 0 0,1 7 1 0 0,-1-10-13 0 0,0 0 0 0 0,0 1 0 0 0,0-1 0 0 0,1 0 0 0 0,-1 0 0 0 0,0 0 0 0 0,1 1 0 0 0,-1-1 0 0 0,1-1 0 0 0,-1 1 0 0 0,1 0 0 0 0,-1 0 1 0 0,0 0-1 0 0,0-1 0 0 0,1 1 0 0 0,0-1 0 0 0,2 1 0 0 0,27 3-56 0 0,-27-4 34 0 0,0 0 0 0 0,-1-1 0 0 0,2 1 0 0 0,-1-1 0 0 0,0 0 0 0 0,0 0 0 0 0,-1-1 0 0 0,1 1 0 0 0,0-1 0 0 0,0 0 1 0 0,-1 0-1 0 0,1 0 0 0 0,-1-1 0 0 0,0 1 0 0 0,0-1 0 0 0,0 1 0 0 0,0-1 0 0 0,0 0 0 0 0,-1-1 0 0 0,1 1 0 0 0,-1 0 0 0 0,1-1 0 0 0,-1 1 1 0 0,0-1-1 0 0,1-4 0 0 0,3-3 7 0 0,-2-1 1 0 0,1 0 0 0 0,-2 0-1 0 0,0-1 1 0 0,0 1 0 0 0,1-22-1 0 0,-4 29 139 0 0,1 0-1 0 0,-1-1 0 0 0,-1 1 0 0 0,1-1 1 0 0,-1 1-1 0 0,0 0 0 0 0,0 0 0 0 0,-1 0 1 0 0,1-1-1 0 0,-4-4 0 0 0,4 29 1013 0 0,0-5-955 0 0,1 0-1 0 0,1-1 1 0 0,0 1 0 0 0,0 0 0 0 0,8 26 0 0 0,-8-39-165 0 0,-1 1 1 0 0,1-1 0 0 0,0 0 0 0 0,0 0-1 0 0,0 0 1 0 0,1 0 0 0 0,-1 0 0 0 0,0 0 0 0 0,0 0-1 0 0,1 0 1 0 0,-1 0 0 0 0,0-1 0 0 0,1 1-1 0 0,-1 0 1 0 0,1-1 0 0 0,-1 1 0 0 0,0-1-1 0 0,1 0 1 0 0,-1 1 0 0 0,3-1 0 0 0,28 2 133 0 0,-25-4-55 0 0,-6 2-51 0 0,47 4-7075 0 0,-7 0-95 0 0,-29-2 5448 0 0</inkml:trace>
  <inkml:trace contextRef="#ctx0" brushRef="#br0" timeOffset="10505.57">798 7 480 0 0,'1'13'4689'0'0,"3"44"5222"0"0,3 6-6695 0 0,-3-40-3050 0 0,-2 0 0 0 0,-1 37-1 0 0,9-68-399 0 0,22-24 44 0 0,23-22 135 0 0,-54 54 70 0 0,0 0-1 0 0,0 0 1 0 0,0-1 0 0 0,0 1 0 0 0,0 0 0 0 0,0 0 0 0 0,0 0 0 0 0,0 0-1 0 0,0 0 1 0 0,0 1 0 0 0,0-1 0 0 0,0 0 0 0 0,0 0 0 0 0,0 1-1 0 0,0-1 1 0 0,0 1 0 0 0,0-1 0 0 0,0 1 0 0 0,0-1 0 0 0,0 1 0 0 0,1 1-1 0 0,19 14 231 0 0,-20-13-212 0 0,1 0 0 0 0,-1 0 0 0 0,1 0 0 0 0,-1 0-1 0 0,0 0 1 0 0,0 1 0 0 0,0-1 0 0 0,-1 0 0 0 0,1 0-1 0 0,-1 0 1 0 0,0 1 0 0 0,1-1 0 0 0,-2 0 0 0 0,1 1-1 0 0,-1 3 1 0 0,3 26 153 0 0,2-29-198 0 0,3-2-313 0 0,-1 0 1 0 0,1 0-1 0 0,0 0 0 0 0,-1-1 1 0 0,11 0-1 0 0,-9 0-1259 0 0,-1-1 0 0 0,1-1 0 0 0,-1 0 0 0 0,1 0 0 0 0,6-2 0 0 0,8-5-283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19.1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117 215 2168 0 0,'1'-10'6513'0'0,"2"-29"2455"0"0,-3 38-8897 0 0,0 1 0 0 0,0-1 0 0 0,0 0 0 0 0,0 1 0 0 0,0-1 0 0 0,0 1 0 0 0,-1-1 0 0 0,1 0 0 0 0,0 1 0 0 0,0-1 0 0 0,-1 1 0 0 0,1-1 0 0 0,0 1 0 0 0,-1-1 0 0 0,1 1 0 0 0,0-1 0 0 0,-1 1 0 0 0,1-1 0 0 0,-1 1 0 0 0,1 0 0 0 0,-1-1 0 0 0,1 1 0 0 0,-1 0 0 0 0,1-1-1 0 0,-1 1 1 0 0,1 0 0 0 0,-1 0 0 0 0,1-1 0 0 0,-1 1 0 0 0,0 0 0 0 0,1 0 0 0 0,-1 0 0 0 0,1 0 0 0 0,-1 0 0 0 0,0 0 0 0 0,1 0 0 0 0,-1 0 0 0 0,1 0 0 0 0,-1 0 0 0 0,0 0 0 0 0,-21 5-43 0 0,21-4 172 0 0,-4 0-114 0 0,0 1 1 0 0,1 0 0 0 0,-1 0 0 0 0,1 0 0 0 0,0 1 0 0 0,0-1-1 0 0,0 1 1 0 0,0 0 0 0 0,0 1 0 0 0,1-1 0 0 0,-1 1-1 0 0,1-1 1 0 0,-1 1 0 0 0,1 0 0 0 0,1 0 0 0 0,0 0-1 0 0,-1 1 1 0 0,1-1 0 0 0,-3 9 0 0 0,4-10-89 0 0,-1 1 0 0 0,1 0-1 0 0,0 0 1 0 0,1 0 0 0 0,-1 0 0 0 0,1 0 0 0 0,-1 0 0 0 0,1 0 0 0 0,0 0-1 0 0,1 0 1 0 0,-1 0 0 0 0,1 0 0 0 0,0 0 0 0 0,0 0 0 0 0,0-1 0 0 0,0 1-1 0 0,1 0 1 0 0,-1 0 0 0 0,1-1 0 0 0,0 1 0 0 0,0-1 0 0 0,0 0 0 0 0,0 1-1 0 0,3 2 1 0 0,-2-4-52 0 0,0 1 0 0 0,1-1 0 0 0,-1 0 0 0 0,1 0 0 0 0,-1 0 0 0 0,1-1 0 0 0,0 1 0 0 0,-2-1 0 0 0,2 0 0 0 0,0 0 0 0 0,0 0 0 0 0,0 0 0 0 0,0-1 0 0 0,0 0 0 0 0,6 0 0 0 0,26-2-3182 0 0,-5-4-6137 0 0,-22 4 7810 0 0</inkml:trace>
  <inkml:trace contextRef="#ctx0" brushRef="#br0" timeOffset="355.31">327 195 7841 0 0,'0'0'3537'0'0,"69"-8"4225"0"0,-52 6-7474 0 0,-9 2-368 0 0,13-2-232 0 0,7-2-425 0 0,-9 0-1143 0 0,-8 2-4017 0 0</inkml:trace>
  <inkml:trace contextRef="#ctx0" brushRef="#br0" timeOffset="585.39">331 300 7105 0 0,'0'0'7154'0'0,"65"4"-3730"0"0,-25-2-3944 0 0,-8-2-712 0 0,7-4-6786 0 0,4 4 8018 0 0</inkml:trace>
  <inkml:trace contextRef="#ctx0" brushRef="#br0" timeOffset="1547.55">783 123 5497 0 0,'0'0'4113'0'0,"55"-19"5081"0"0,-17 9-8514 0 0,-10 6-256 0 0,-10 3-328 0 0,14-4-224 0 0,22-4-128 0 0,-18 2-224 0 0,-12 4-569 0 0,-13 0-1591 0 0</inkml:trace>
  <inkml:trace contextRef="#ctx0" brushRef="#br0" timeOffset="1877.79">961 128 7217 0 0,'-3'13'5071'0'0,"-19"60"4608"0"0,-17 63-8363 0 0,37-128-1899 0 0,0-1-1 0 0,0 1 1 0 0,1 0 0 0 0,-1 14 0 0 0</inkml:trace>
  <inkml:trace contextRef="#ctx0" brushRef="#br0" timeOffset="2142.23">954 135 8329 0 0,'5'13'7455'0'0,"2"1"-5220"0"0,-2-3-1179 0 0,-1-1 1 0 0,0 1-1 0 0,0 0 1 0 0,4 19-1 0 0,-1 1-1167 0 0,-4-16-368 0 0,1 0-1 0 0,0 0 1 0 0,2 0 0 0 0,0 0 0 0 0,9 18 0 0 0,-14-32 131 0 0,-1-1 0 0 0,0 1 1 0 0,1 0-1 0 0,-1-1 0 0 0,1 0 1 0 0,-1 1-1 0 0,1-1 1 0 0,-1 1-1 0 0,1-1 0 0 0,-1 1 1 0 0,1-1-1 0 0,-1 0 1 0 0,1 0-1 0 0,-1 1 0 0 0,1-1 1 0 0,0 0-1 0 0,-1 0 0 0 0,1 1 1 0 0,0-1-1 0 0,-1 0 1 0 0,1 0-1 0 0,-1 0 0 0 0,1 0 1 0 0,0 0-1 0 0,-1 0 1 0 0,1 0-1 0 0,1 0 0 0 0,21-5-936 0 0</inkml:trace>
  <inkml:trace contextRef="#ctx0" brushRef="#br0" timeOffset="2729.13">1290 244 8497 0 0,'-7'-8'5636'0'0,"4"4"-5050"0"0,0 1 1 0 0,-1 0 0 0 0,1-1-1 0 0,-1 1 1 0 0,0 1-1 0 0,0-1 1 0 0,0 1 0 0 0,-5-3-1 0 0,7 4-513 0 0,-1 0 0 0 0,0 0 0 0 0,1 1 0 0 0,-1 0 0 0 0,0-1 0 0 0,0 1 0 0 0,1 0 0 0 0,-1 0 0 0 0,0 0 0 0 0,0 1 0 0 0,1-1 0 0 0,0 1 1 0 0,-1 0-1 0 0,1-1 0 0 0,-1 1 0 0 0,1 0 0 0 0,-1 0 0 0 0,1 1 0 0 0,-1-1 0 0 0,1 0 0 0 0,-3 3 0 0 0,2-2-62 0 0,0 1 0 0 0,1-1 0 0 0,0 1 0 0 0,0 0 0 0 0,-1 0 0 0 0,1-1 0 0 0,0 1 0 0 0,0 1 0 0 0,1-1 1 0 0,-1 0-1 0 0,0 0 0 0 0,1 1 0 0 0,0-1 0 0 0,-2 6 0 0 0,3-7-11 0 0,-1 0 0 0 0,1 0 0 0 0,0 0 1 0 0,-1 0-1 0 0,1 0 0 0 0,0 0 0 0 0,0 0 0 0 0,0 0 1 0 0,0 0-1 0 0,1 0 0 0 0,-1 0 0 0 0,1 0 0 0 0,-1 0 0 0 0,1 0 1 0 0,0 0-1 0 0,-1 0 0 0 0,1 0 0 0 0,0 0 0 0 0,0 0 0 0 0,0-1 1 0 0,1 1-1 0 0,-1-1 0 0 0,0 1 0 0 0,3 2 0 0 0,-2-3 1 0 0,1 0-1 0 0,-1 0 1 0 0,-1-1-1 0 0,1 1 1 0 0,1 0-1 0 0,-1-1 1 0 0,0 0 0 0 0,1 0-1 0 0,-1 0 1 0 0,0 0-1 0 0,0 0 1 0 0,1 0-1 0 0,-1 0 1 0 0,0-1-1 0 0,1 1 1 0 0,2-2-1 0 0,31-12 2 0 0,-35 14-2 0 0,2-2-10 0 0,2-1-1 0 0,-1 1 1 0 0,0-1 0 0 0,0 0-1 0 0,0-1 1 0 0,0 1 0 0 0,-1-1-1 0 0,0 1 1 0 0,1-1 0 0 0,-2 0-1 0 0,1-1 1 0 0,-1 1 0 0 0,1 0-1 0 0,-1-1 1 0 0,0 1-1 0 0,0-1 1 0 0,0 0 0 0 0,1-5-1 0 0,1-9-15 0 0,0 1-1 0 0,-1-1 1 0 0,1-23-1 0 0,-4 29 42 0 0,1-10 89 0 0,-1 0 0 0 0,0 0 0 0 0,-6-24 0 0 0,-6 79 1289 0 0,8-10-1192 0 0,1 0 0 0 0,1 0 0 0 0,0 27 0 0 0,2-37-366 0 0,1 0 1 0 0,1 0 0 0 0,-1 0-1 0 0,2 0 1 0 0,0 0 0 0 0,0-1-1 0 0,1 1 1 0 0,8 17 0 0 0,5 3-4366 0 0,2 1-7207 0 0,-2-4 9070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28.7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100 108 1176 0 0,'-9'-2'5367'0'0,"-1"2"-2621"0"0,6 0-1734 0 0,0 0 1 0 0,0 0-1 0 0,1-1 1 0 0,-1 1 0 0 0,0-1-1 0 0,0 0 1 0 0,-6-2 0 0 0,23-24 481 0 0,-10 34-725 0 0,-3 10-538 0 0,-2-7-285 0 0,0 0 1 0 0,-1 0-1 0 0,0 0 1 0 0,-1 0-1 0 0,0-1 1 0 0,-6 10-1 0 0,-9 15-6730 0 0,10-18 129 0 0,6-6 4833 0 0</inkml:trace>
  <inkml:trace contextRef="#ctx0" brushRef="#br0" timeOffset="326.7">277 72 9418 0 0,'0'0'4769'0'0,"-15"60"2216"0"0,5-9-6785 0 0,4-14-280 0 0,5-15-280 0 0,-5 3-304 0 0,-5 6-1633 0 0,4-15-2160 0 0</inkml:trace>
  <inkml:trace contextRef="#ctx0" brushRef="#br0" timeOffset="604.5">250 36 7473 0 0,'0'0'7594'0'0,"80"-35"-4362"0"0,-50 35-2375 0 0,-14 2-41 0 0,-9 5-176 0 0,-5 23-288 0 0,-15 10-160 0 0,-10-15-176 0 0,-3-9-216 0 0,-17 0-240 0 0,3-10-896 0 0,16-9-3545 0 0,15-11-9050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30.6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0 161 2216 0 0,'3'12'7045'0'0,"-3"-10"-6549"0"0,8 60 12108 0 0,-10-28-11748 0 0,-1-18-827 0 0,1-12-27 0 0,1 1 0 0 0,0 0 0 0 0,0 0 0 0 0,1-1 0 0 0,-1 1 0 0 0,1 0 0 0 0,0 1 0 0 0,1 7 0 0 0,-1-13-8 0 0,0 0 1 0 0,1 0-1 0 0,-1 0 1 0 0,0 0-1 0 0,0 0 0 0 0,0 0 1 0 0,0 0-1 0 0,0 1 1 0 0,0-1-1 0 0,1 0 0 0 0,-1 0 1 0 0,0 0-1 0 0,0 0 1 0 0,0 0-1 0 0,0 0 0 0 0,0 0 1 0 0,0 0-1 0 0,1 0 1 0 0,-1 0-1 0 0,0 0 0 0 0,0 0 1 0 0,0 0-1 0 0,0 0 1 0 0,0-1-1 0 0,1 1 0 0 0,-1 0 1 0 0,0 0-1 0 0,0 0 1 0 0,0 0-1 0 0,0 0 0 0 0,0 0 1 0 0,0 0-1 0 0,0 0 1 0 0,0 0-1 0 0,1 0 0 0 0,-1-1 1 0 0,0 1-1 0 0,0 0 1 0 0,0 0-1 0 0,0 0 1 0 0,0 0-1 0 0,0 0 0 0 0,0 0 1 0 0,0 0-1 0 0,0-1 1 0 0,0 1-1 0 0,0 0 0 0 0,0 0 1 0 0,0 0-1 0 0,0 0 1 0 0,0 0-1 0 0,0-1 0 0 0,0 1 1 0 0,0 0-1 0 0,0 0 1 0 0,0 0-1 0 0,0 0 0 0 0,0 0 1 0 0,0 0-1 0 0,0-1 1 0 0,0 1-1 0 0,0 0 0 0 0,0 0 1 0 0,4-13-228 0 0,0-8 90 0 0,-1 4-2 0 0,0 1-1 0 0,7-20 0 0 0,-7 30 140 0 0,-1 1 0 0 0,1 0-1 0 0,-1 0 1 0 0,1 0 0 0 0,1 0-1 0 0,-1 0 1 0 0,1 0 0 0 0,0 1 0 0 0,-1 0-1 0 0,7-5 1 0 0,22-12 254 0 0,-32 21-238 0 0,0 0 0 0 0,1 0 0 0 0,-1 0 0 0 0,0 0 0 0 0,1-1 0 0 0,-1 1 0 0 0,0 0 0 0 0,0 0 0 0 0,1 0 0 0 0,-1 0 0 0 0,0 0 0 0 0,1 0 0 0 0,-1 0 0 0 0,0 0 0 0 0,1 0 0 0 0,-1 0 0 0 0,0 0 0 0 0,1 0 0 0 0,-1 0 0 0 0,0 0 0 0 0,1 0 0 0 0,-1 0 0 0 0,0 0 0 0 0,0 0 0 0 0,1 1 0 0 0,-1-1 0 0 0,0 0 0 0 0,1 0 0 0 0,-1 0 0 0 0,0 0 0 0 0,0 1 0 0 0,1-1 0 0 0,-1 0 0 0 0,0 0 0 0 0,0 1-1 0 0,0-1 1 0 0,1 0 0 0 0,-1 0 0 0 0,0 1 0 0 0,2 1 54 0 0,0 1-36 0 0,1 0 0 0 0,-1 1 0 0 0,0-1 0 0 0,1 1 0 0 0,-2-1 0 0 0,1 1 0 0 0,0 0 0 0 0,-1-1 0 0 0,0 1 0 0 0,1 0 0 0 0,-1 0-1 0 0,-1 0 1 0 0,1 0 0 0 0,-1 8 0 0 0,0 1 38 0 0,-1 0 0 0 0,-1-1 0 0 0,-5 19 1 0 0,-1 13-90 0 0,7-41-93 0 0,1-3 49 0 0,0 1 1 0 0,0 0 0 0 0,-1 0 0 0 0,1 0-1 0 0,0 0 1 0 0,0 0 0 0 0,0 0-1 0 0,0 0 1 0 0,0 0 0 0 0,0 0 0 0 0,0 0-1 0 0,0 0 1 0 0,1 0 0 0 0,-1 0 0 0 0,0-1-1 0 0,0 1 1 0 0,1 0 0 0 0,-1 0 0 0 0,1 0-1 0 0,0 1 1 0 0,16 4-2685 0 0,25-2-4408 0 0,-19-8 5423 0 0</inkml:trace>
  <inkml:trace contextRef="#ctx0" brushRef="#br0" timeOffset="374.69">225 205 7393 0 0,'5'11'6203'0'0,"-1"-3"-4655"0"0,-1-2-830 0 0,-1-1 0 0 0,1 1 1 0 0,-1 0-1 0 0,0 0 0 0 0,-1 0 1 0 0,1 0-1 0 0,-1 1 0 0 0,0-1 1 0 0,-1 0-1 0 0,1 0 0 0 0,-2 12 0 0 0,-1 0-576 0 0,0-1-1 0 0,-2 1 0 0 0,-9 30 0 0 0,4-21-121 0 0,0 3-176 0 0,-2 6-456 0 0,9-23-3846 0 0,1 1-3726 0 0,1-23-2226 0 0</inkml:trace>
  <inkml:trace contextRef="#ctx0" brushRef="#br0" timeOffset="702.06">249 182 8097 0 0,'0'0'5849'0'0,"58"-33"-983"0"0,-30 30-3762 0 0,-9 6-384 0 0,-12 2-104 0 0,11 21-8 0 0,1 17-200 0 0,-22-11-136 0 0,-12-12-240 0 0,1-4-192 0 0,-13 18-192 0 0</inkml:trace>
  <inkml:trace contextRef="#ctx0" brushRef="#br0" timeOffset="793.49">303 351 21316 0 0,'-24'5'-1856'0'0,"12"-5"-1681"0"0,6 0-2712 0 0</inkml:trace>
  <inkml:trace contextRef="#ctx0" brushRef="#br0" timeOffset="870.01">540 203 11258 0 0,'0'0'4289'0'0</inkml:trace>
  <inkml:trace contextRef="#ctx0" brushRef="#br0" timeOffset="1088.31">540 203 15547 0 0,'52'-5'5609'0'0,"-13"1"-5489"0"0,-11 2-352 0 0,-13 2-416 0 0,9 2-1425 0 0,-1 5-3624 0 0,-10-3-5033 0 0,-8 2 10730 0 0</inkml:trace>
  <inkml:trace contextRef="#ctx0" brushRef="#br0" timeOffset="1193.79">571 279 10242 0 0,'0'0'4945'0'0,"67"12"-168"0"0,-27-11-5505 0 0,3-5-1097 0 0,3-1-4616 0 0,3-1 6441 0 0</inkml:trace>
  <inkml:trace contextRef="#ctx0" brushRef="#br0" timeOffset="1473.92">959 158 6225 0 0,'11'-3'3419'0'0,"70"-15"6480"0"0,30-4-8581 0 0,-87 20-5997 0 0,1 1-5137 0 0,-23 1 8042 0 0</inkml:trace>
  <inkml:trace contextRef="#ctx0" brushRef="#br0" timeOffset="1836.3">1098 138 10242 0 0,'0'0'5105'0'0,"-58"89"2256"0"0,40-55-7129 0 0,8-15-224 0 0,5-6-144 0 0,-9 19-176 0 0,1-6-208 0 0,9-12-520 0 0,2-9-2177 0 0</inkml:trace>
  <inkml:trace contextRef="#ctx0" brushRef="#br0" timeOffset="2100.99">1118 122 8849 0 0,'0'0'8698'0'0,"-1"66"-2800"0"0,-1-31-5554 0 0,1-7-208 0 0,1-7-208 0 0,3 14-112 0 0,1-6-121 0 0,1-12-479 0 0,0-12-1360 0 0,25-1-16444 0 0,29-6 18588 0 0</inkml:trace>
  <inkml:trace contextRef="#ctx0" brushRef="#br0" timeOffset="2578.12">1456 209 4248 0 0,'-12'-1'8401'0'0,"7"0"-7371"0"0,-6 0 48 0 0,1 0 1 0 0,0 0 0 0 0,0 1 0 0 0,-1 0 0 0 0,1 1 0 0 0,-20 4 0 0 0,-9 9-643 0 0,35-9-390 0 0,0-1-45 0 0,0-1 0 0 0,0 1 0 0 0,0-1-1 0 0,0 1 1 0 0,1 0 0 0 0,-1 1 0 0 0,1-1 0 0 0,0 1-1 0 0,0-1 1 0 0,0 1 0 0 0,1 0 0 0 0,0 0 0 0 0,0 0-1 0 0,1 0 1 0 0,-1 0 0 0 0,-1 9 0 0 0,4-13-4 0 0,-1 0 0 0 0,0-1 1 0 0,0 1-1 0 0,0 0 0 0 0,1-1 1 0 0,-1 1-1 0 0,0 0 1 0 0,1-1-1 0 0,-1 1 0 0 0,0-1 1 0 0,1 1-1 0 0,-1-1 0 0 0,1 1 1 0 0,-1 0-1 0 0,0-1 0 0 0,0 0 1 0 0,1 2-1 0 0,0-2 0 0 0,-1 1 1 0 0,1-1-1 0 0,0 0 1 0 0,-1 1-1 0 0,1-1 0 0 0,0 0 1 0 0,-1 0-1 0 0,1 1 0 0 0,0-1 1 0 0,-1 0-1 0 0,1 0 0 0 0,0 0 1 0 0,1 0-1 0 0,0 1-3 0 0,4 0 0 0 0,0 0-1 0 0,0 0 1 0 0,0-1 0 0 0,-2 1-1 0 0,2-1 1 0 0,0-1-1 0 0,0 1 1 0 0,0-1 0 0 0,0 0-1 0 0,-1 0 1 0 0,0-1 0 0 0,1 0-1 0 0,-1-1 1 0 0,0 1 0 0 0,1 0-1 0 0,-1-1 1 0 0,0 0 0 0 0,0 0-1 0 0,-1 0 1 0 0,1-1-1 0 0,-1 0 1 0 0,0 0 0 0 0,1 0-1 0 0,-1 0 1 0 0,6-10 0 0 0,-1-1-7 0 0,1 0 0 0 0,-2-1 0 0 0,0 1 0 0 0,0-2 0 0 0,-3 1 0 0 0,1-1 0 0 0,-1 0 0 0 0,-1-1 0 0 0,0 1 0 0 0,-1-1 1 0 0,-1 0-1 0 0,0-22 0 0 0,-8 10 698 0 0,6 30-665 0 0,0 0-1 0 0,0 0 1 0 0,0 0-1 0 0,0-1 1 0 0,0 1-1 0 0,0 0 1 0 0,-1 0-1 0 0,1 0 1 0 0,0 0-1 0 0,0-1 1 0 0,0 1-1 0 0,0 0 1 0 0,0 0-1 0 0,-1 0 1 0 0,1 0-1 0 0,0 0 1 0 0,0 0-1 0 0,0 0 0 0 0,0-1 1 0 0,-1 1-1 0 0,1 0 1 0 0,0 0-1 0 0,0 0 1 0 0,0 0-1 0 0,-1 0 1 0 0,1 0-1 0 0,0 0 1 0 0,0 0-1 0 0,0 0 1 0 0,-1 0-1 0 0,1 0 1 0 0,0 0-1 0 0,0 0 1 0 0,0 0-1 0 0,-1 0 1 0 0,1 0-1 0 0,0 0 0 0 0,0 1 1 0 0,-1-1-1 0 0,-10 15 307 0 0,5-2-232 0 0,1 1 0 0 0,0-1 0 0 0,1 1 0 0 0,0 0 0 0 0,1 1 0 0 0,0-1 0 0 0,0 22 0 0 0,3 27-2458 0 0,7-19-3635 0 0,6-2-5253 0 0,3-6 8550 0 0</inkml:trace>
  <inkml:trace contextRef="#ctx0" brushRef="#br0" timeOffset="4141.09">361 732 6225 0 0,'-11'-2'5369'0'0,"7"1"-4381"0"0,-1 0-83 0 0,2 0 0 0 0,-2 0-1 0 0,0 0 1 0 0,1 1 0 0 0,-1 0-1 0 0,0 0 1 0 0,-5 0-1 0 0,8 1-755 0 0,-1-1-1 0 0,2 1 0 0 0,-2 0 0 0 0,1 0 0 0 0,-1 0 0 0 0,1 0 0 0 0,0 0 0 0 0,-1 0 0 0 0,1 1 0 0 0,0-1 0 0 0,-3 4 0 0 0,-1 0-141 0 0,0 1 0 0 0,2 0 0 0 0,-1 0 1 0 0,1 1-1 0 0,-1-1 0 0 0,-4 12 0 0 0,7-16-4 0 0,1 1-1 0 0,0-1 1 0 0,0 1 0 0 0,0-1 0 0 0,0 1 0 0 0,1 0-1 0 0,-1 0 1 0 0,1-1 0 0 0,-1 1 0 0 0,1 0-1 0 0,0 0 1 0 0,0 0 0 0 0,0-1 0 0 0,1 1-1 0 0,-1 0 1 0 0,1 0 0 0 0,-1-1 0 0 0,1 1-1 0 0,0 0 1 0 0,0-1 0 0 0,2 5 0 0 0,-3-7-2 0 0,1 1-1 0 0,-1-1 1 0 0,0 0 0 0 0,1 1 0 0 0,-1-1 0 0 0,1 1 0 0 0,-1-1 0 0 0,1 0 0 0 0,-1 1-1 0 0,1-1 1 0 0,-1 0 0 0 0,1 1 0 0 0,-1-1 0 0 0,1 0 0 0 0,0 0 0 0 0,-1 0 0 0 0,1 1-1 0 0,-1-1 1 0 0,1 0 0 0 0,0 0 0 0 0,-1 0 0 0 0,1 0 0 0 0,-1 0 0 0 0,1 0 0 0 0,0 0-1 0 0,-1 0 1 0 0,1 0 0 0 0,0-1 0 0 0,0 1 0 0 0,17-9-52 0 0,-13 6 40 0 0,5-3-27 0 0,1 0 0 0 0,-2-1 0 0 0,1-1-1 0 0,-1 0 1 0 0,0 0 0 0 0,-1-1 0 0 0,0 0 0 0 0,0 0 0 0 0,-1-1 0 0 0,0 0 0 0 0,8-16 0 0 0,-5 7 102 0 0,-1-1 1 0 0,-1 0-1 0 0,-1-1 0 0 0,-2 0 1 0 0,8-36-1 0 0,-35 148 1911 0 0,-3 9-1793 0 0,23-89-322 0 0,1 0 1 0 0,0 0-1 0 0,1 1 0 0 0,0-1 0 0 0,0 0 1 0 0,5 22-1 0 0,3-14-1383 0 0,1-9-1882 0 0</inkml:trace>
  <inkml:trace contextRef="#ctx0" brushRef="#br0" timeOffset="4429.42">542 677 9297 0 0,'0'0'5362'0'0,"65"-4"951"0"0,-41 2-6481 0 0,-7 2-472 0 0,19 0-1801 0 0,-2-4-6177 0 0,-16 2 8618 0 0</inkml:trace>
  <inkml:trace contextRef="#ctx0" brushRef="#br0" timeOffset="4643.64">568 772 12026 0 0,'0'0'3121'0'0,"97"-15"-97"0"0,-52 7-4848 0 0,-12 5-12019 0 0,3 5 13843 0 0</inkml:trace>
  <inkml:trace contextRef="#ctx0" brushRef="#br0" timeOffset="6319.71">1154 659 7473 0 0,'4'9'4400'0'0,"0"-2"-2752"0"0,-2-2 13 0 0,1 1 0 0 0,-1-1-1 0 0,0 1 1 0 0,3 11-1 0 0,-5-13-1484 0 0,1-1 0 0 0,-1 0-1 0 0,0 1 1 0 0,0-1-1 0 0,-1 0 1 0 0,1 1 0 0 0,0-1-1 0 0,-2 6 1 0 0,-2 4-206 0 0,-5 15 118 0 0,7-22-271 0 0,3-11-329 0 0,3-10 383 0 0,1 1 1 0 0,0 0-1 0 0,-1 0 1 0 0,3 0-1 0 0,13-22 0 0 0,-17 31 147 0 0,0 0-1 0 0,1-1 0 0 0,-1 2 0 0 0,1-1 1 0 0,1 0-1 0 0,-1 1 0 0 0,1 0 0 0 0,0 0 1 0 0,0 0-1 0 0,0 1 0 0 0,0-1 0 0 0,0 1 0 0 0,0 0 1 0 0,1 1-1 0 0,0 0 0 0 0,0 0 0 0 0,7-2 1 0 0,-12 4-2 0 0,-1 0 1 0 0,1 0 0 0 0,-1 1-1 0 0,1-1 1 0 0,0 0-1 0 0,0 0 1 0 0,0 1 0 0 0,0-1-1 0 0,0 0 1 0 0,0 1 0 0 0,-1-1-1 0 0,1 1 1 0 0,0 0-1 0 0,0-1 1 0 0,-1 1 0 0 0,1-1-1 0 0,0 1 1 0 0,-1 0-1 0 0,1-1 1 0 0,0 1 0 0 0,-1 0-1 0 0,1 0 1 0 0,-1 0 0 0 0,0 0-1 0 0,1-1 1 0 0,0 2-1 0 0,9 25 80 0 0,-9-23-55 0 0,1 3-11 0 0,-1 0 0 0 0,0 1 0 0 0,0-1 0 0 0,0 0 0 0 0,-1 1 0 0 0,0-1 0 0 0,0 0 0 0 0,-1 0-1 0 0,0 1 1 0 0,0-1 0 0 0,-1 0 0 0 0,-3 10 0 0 0,-5 28-4362 0 0,10-40-286 0 0</inkml:trace>
  <inkml:trace contextRef="#ctx0" brushRef="#br0" timeOffset="6579.03">1430 624 11778 0 0,'0'0'4601'0'0,"-23"57"2416"0"0,9-16-6632 0 0,2-5-1 0 0,-1 7-336 0 0,-6 6-168 0 0,3-8-304 0 0,5-19-537 0 0,7-12-2807 0 0</inkml:trace>
  <inkml:trace contextRef="#ctx0" brushRef="#br0" timeOffset="6874.82">1417 654 8705 0 0,'0'0'7586'0'0,"67"-37"-3793"0"0,-38 32-3185 0 0,-8 9-40 0 0,-14-1 80 0 0,-1 3 16 0 0,3 30-264 0 0,-20-4-248 0 0,-3-14-288 0 0,3-7-168 0 0,-4 9-248 0 0,-9-4-1216 0 0,0-8-2217 0 0,12-8-4009 0 0,8 0 7994 0 0</inkml:trace>
  <inkml:trace contextRef="#ctx0" brushRef="#br0" timeOffset="7248.75">1030 871 8705 0 0,'0'0'6698'0'0,"106"-17"-2793"0"0,-35 6-3065 0 0,-16 3-408 0 0,1-1-192 0 0,7 3-232 0 0,-1 2-88 0 0,-18 4-176 0 0,-19 0-224 0 0,-16 0-1361 0 0</inkml:trace>
  <inkml:trace contextRef="#ctx0" brushRef="#br0" timeOffset="7558.33">1136 1040 3624 0 0,'0'0'7426'0'0,"82"-4"2464"0"0,-35-1-9146 0 0,-6-3-176 0 0,-6 2-192 0 0,13 2-272 0 0,-7 0-168 0 0,-17 2-256 0 0,-13 2-352 0 0,-7 0-1288 0 0</inkml:trace>
  <inkml:trace contextRef="#ctx0" brushRef="#br0" timeOffset="7863.78">1300 1020 1128 0 0,'0'0'0'0'0,"-41"51"23245"0"0,13-4-22765 0 0,11-14-304 0 0,3-6-216 0 0,-7 5-128 0 0,1 3-232 0 0,8-11-320 0 0,8-12-1625 0 0,4-8-2272 0 0</inkml:trace>
  <inkml:trace contextRef="#ctx0" brushRef="#br0" timeOffset="8077.65">1305 1024 9930 0 0,'0'0'5745'0'0,"0"74"3841"0"0,4-28-9130 0 0,0-14-264 0 0,5-4-264 0 0,8 5-272 0 0,15 1-664 0 0,-2-18-3313 0 0,-4-10 4321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0:56.2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150 1 7249 0 0,'-1'39'4559'0'0,"-5"137"3839"0"0,-9 1-6051 0 0,6-85-2246 0 0,4 128 1 0 0,15 162-293 0 0,-9-356-126 0 0,1 0 0 0 0,1 0-1 0 0,9 37 1 0 0,15 27-8792 0 0,-20-67 7940 0 0</inkml:trace>
  <inkml:trace contextRef="#ctx0" brushRef="#br0" timeOffset="402.05">1 1223 11050 0 0,'10'23'3925'0'0,"0"7"-2757"0"0,-5-16-868 0 0,0 1 1 0 0,1-1 0 0 0,1 0 0 0 0,0-1-1 0 0,13 18 1 0 0,-18-29-451 0 0,0 1 0 0 0,1-1 0 0 0,0 1 0 0 0,0-1-1 0 0,-1 0 1 0 0,1 0 0 0 0,0 0 0 0 0,1 0 0 0 0,-1-1 0 0 0,0 0 0 0 0,0 1 0 0 0,1-1 0 0 0,-1 0-1 0 0,1 0 1 0 0,-1-1 0 0 0,1 1 0 0 0,-1-1 0 0 0,1 0 0 0 0,-1 0 0 0 0,5 0 0 0 0,-4 0-91 0 0,2 0 98 0 0,-1-1 1 0 0,0 0 0 0 0,0 0 0 0 0,0 0 0 0 0,1 0 0 0 0,-1-1 0 0 0,-1 0 0 0 0,1 0 0 0 0,0-1-1 0 0,0 1 1 0 0,-1-1 0 0 0,1 0 0 0 0,-1 0 0 0 0,0 0 0 0 0,6-6 0 0 0,6-7 416 0 0,-1 0 1 0 0,15-22 0 0 0,-15 19 23 0 0,-3 3 88 0 0,-10 13-192 0 0,1 0 0 0 0,-1 0 0 0 0,0 0 0 0 0,1 0 0 0 0,0 0 0 0 0,0 1 0 0 0,0-1 0 0 0,0 1 0 0 0,0 0 0 0 0,0-1 0 0 0,0 1 0 0 0,1 1 0 0 0,4-3 0 0 0,-8 4-157 0 0,0 0-1 0 0,0 0 1 0 0,0 0-1 0 0,0 1 1 0 0,0-1-1 0 0,0 0 1 0 0,0 0-1 0 0,0 0 1 0 0,-1 0-1 0 0,1 0 1 0 0,0 1-1 0 0,0-1 1 0 0,0 0-1 0 0,0 0 1 0 0,0 0 0 0 0,0 0-1 0 0,0 0 1 0 0,0 1-1 0 0,0-1 1 0 0,0 0-1 0 0,1 0 1 0 0,-1 0-1 0 0,0 0 1 0 0,0 0-1 0 0,0 1 1 0 0,0-1-1 0 0,0 0 1 0 0,0 0-1 0 0,0 0 1 0 0,0 0-1 0 0,0 0 1 0 0,0 0-1 0 0,0 0 1 0 0,1 1-1 0 0,-1-1 1 0 0,0 0-1 0 0,0 0 1 0 0,0 0-1 0 0,0 0 1 0 0,0 0-1 0 0,0 0 1 0 0,1 0-1 0 0,-1 0 1 0 0,0 0-1 0 0,0 0 1 0 0,0 0-1 0 0,0 0 1 0 0,0 0-1 0 0,1 0 1 0 0,-61 78 1912 0 0,4-6-2206 0 0,6 9-5240 0 0,40-52-5564 0 0,6 5 8421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09:22.14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6732 1109 1368 0 0,'0'0'4633'0'0,"-73"74"-392"0"0,-14 22-4273 0 0,15 2-536 0 0,29-41-2305 0 0,-11 14-2872 0 0,0 20 5745 0 0</inkml:trace>
  <inkml:trace contextRef="#ctx0" brushRef="#br0" timeOffset="249.83">7141 1160 6585 0 0,'0'0'888'0'0,"-69"68"2257"0"0,-48 58-2065 0 0,-21 26 88 0 0,4-14-1360 0 0,0-19-944 0 0,11 12-1393 0 0,39-21-2112 0 0,-5 33 4641 0 0</inkml:trace>
  <inkml:trace contextRef="#ctx0" brushRef="#br0" timeOffset="510.91">7140 1672 4016 0 0,'0'0'2497'0'0,"-112"79"4304"0"0,-12 19-6313 0 0,1 10-215 0 0,-28 34-233 0 0,42-26-681 0 0,0 20-2215 0 0,39-41-1681 0 0,31-41-912 0 0,24-23 5449 0 0</inkml:trace>
  <inkml:trace contextRef="#ctx0" brushRef="#br0" timeOffset="742.4">7123 2141 7625 0 0,'0'0'6009'0'0,"-124"112"-5136"0"0,-150 117-1 0 0,116-121-712 0 0,30 6-368 0 0,13 0-592 0 0,23-13-2985 0 0,-6 6-808 0 0,58-48-928 0 0,36-33 5521 0 0</inkml:trace>
  <inkml:trace contextRef="#ctx0" brushRef="#br0" timeOffset="1002.94">7079 2710 5329 0 0,'0'0'4345'0'0,"-73"86"232"0"0,-93 67-4177 0 0,-29 1-128 0 0,78-54-336 0 0,16-6-464 0 0,59-49-3369 0 0,28-27-3617 0 0,10-9 7514 0 0</inkml:trace>
  <inkml:trace contextRef="#ctx0" brushRef="#br0" timeOffset="1130.96">7018 3167 7033 0 0,'0'0'440'0'0,"-108"102"7434"0"0,-5-23-7546 0 0,-25 12-672 0 0,31-9-1633 0 0,66-44-9297 0 0,25-19 11274 0 0</inkml:trace>
  <inkml:trace contextRef="#ctx0" brushRef="#br0" timeOffset="-12998.52">6151 1118 2736 0 0,'-1'17'3996'0'0,"-2"37"3538"0"0,-3 34-3241 0 0,-3 127-3309 0 0,18-16-213 0 0,-1 13-149 0 0,-11 65-155 0 0,-1 8-378 0 0,3-251-676 0 0,2-6 1 0 0,8 66-1 0 0,-9-89-2390 0 0</inkml:trace>
  <inkml:trace contextRef="#ctx0" brushRef="#br0" timeOffset="-12250.44">6064 1098 2312 0 0,'14'-1'4532'0'0,"71"-7"3253"0"0,45 2-5414 0 0,330-15-1077 0 0,-119 24-915 0 0,-174-1-374 0 0,-114 0 44 0 0,-30-1-1129 0 0,5-1-3710 0 0</inkml:trace>
  <inkml:trace contextRef="#ctx0" brushRef="#br0" timeOffset="-11739.01">7365 1066 7657 0 0,'-2'22'3164'0'0,"-6"77"3871"0"0,-3 367-4046 0 0,3-49-2462 0 0,2-310-450 0 0,-15 299 275 0 0,-17 95 227 0 0,12-184-476 0 0,14-136-583 0 0,11-173-729 0 0,1 0 1 0 0,-1-1 0 0 0,-1 1 0 0 0,0 0-1 0 0,-4 10 1 0 0,-5 7 49 0 0</inkml:trace>
  <inkml:trace contextRef="#ctx0" brushRef="#br0" timeOffset="-10838.98">6085 2616 2920 0 0,'0'27'3907'0'0,"1"-14"-2274"0"0,2 144 6695 0 0,14 125-6239 0 0,49 168-1390 0 0,-65-446-676 0 0,0 0 0 0 0,-1-2 0 0 0,2 2 0 0 0,-1 0 0 0 0,0 0 0 0 0,1 0 0 0 0,0 0 0 0 0,0 3 0 0 0,0-4 0 0 0,0 1 0 0 0,4-1 0 0 0,-4 0 0 0 0,1 1 0 0 0,0-1 0 0 0,0-1 0 0 0,0 0 0 0 0,0 1 0 0 0,0 0 0 0 0,1-1 0 0 0,0 0 0 0 0,-1 0 0 0 0,1 0 1 0 0,0 0-1 0 0,0 0 0 0 0,0-1 0 0 0,0 0 0 0 0,0 1 0 0 0,0-2 0 0 0,8 0 0 0 0,39 6 152 0 0,2-2 1 0 0,59-3-1 0 0,-45 0-20 0 0,140-6 366 0 0,-102 0-334 0 0,107 10 1 0 0,-187-2-308 0 0</inkml:trace>
  <inkml:trace contextRef="#ctx0" brushRef="#br0" timeOffset="-9760.94">6038 2210 1328 0 0,'-21'1'2941'0'0,"-58"3"4689"0"0,-10 2-3950 0 0,-192 25-2457 0 0,-43 25-1275 0 0,293-54-402 0 0,29-2-567 0 0</inkml:trace>
  <inkml:trace contextRef="#ctx0" brushRef="#br0" timeOffset="-9246.94">6102 2563 5161 0 0,'-32'1'4082'0'0,"-129"3"2275"0"0,-224 15-4309 0 0,230-7-1350 0 0,81-2-389 0 0,24-7-2851 0 0,-35 0-10200 0 0,93-3 10595 0 0</inkml:trace>
  <inkml:trace contextRef="#ctx0" brushRef="#br0" timeOffset="-8579.49">5153 2351 2216 0 0,'0'0'2889'0'0,"-8"147"9265"0"0,2-99-11850 0 0,4-26-144 0 0,-2 0-200 0 0,-5 37-112 0 0,6-16-352 0 0,3-25-976 0 0,0-9 1480 0 0</inkml:trace>
  <inkml:trace contextRef="#ctx0" brushRef="#br0" timeOffset="-7438.79">5174 2004 3480 0 0,'-6'29'4372'0'0,"-20"138"4018"0"0,10 39-6733 0 0,17-53-1746 0 0,27 212 1 0 0,-22-298-629 0 0,-5-25-6444 0 0,-1-36 6022 0 0</inkml:trace>
  <inkml:trace contextRef="#ctx0" brushRef="#br0" timeOffset="-7131.86">5089 3016 4929 0 0,'0'0'960'0'0,"-157"-9"5097"0"0,69 15-4969 0 0,34-2-176 0 0,13 0-743 0 0,-22 3-282 0 0,-12-7 57 0 0,19 0 32 0 0,21-2-464 0 0,22-5-2896 0 0,-5 1-4962 0 0,0 0 8346 0 0</inkml:trace>
  <inkml:trace contextRef="#ctx0" brushRef="#br0" timeOffset="-6742.87">5057 2056 680 0 0,'11'-12'3282'0'0,"35"-42"4857"0"0,-45 53-7825 0 0,1-1 0 0 0,-1 1 1 0 0,1-1-1 0 0,-1-1 1 0 0,0 2-1 0 0,0 0 1 0 0,1-1-1 0 0,-1 0 1 0 0,-1 0-1 0 0,3-4 1 0 0,-12 4-482 0 0,4 3 509 0 0,-36-4-283 0 0,0 2-1 0 0,-75 7 1 0 0,-88 23-201 0 0,11-1-356 0 0,192-28 457 0 0,-19 1-916 0 0,7 0-3196 0 0,10-1 3330 0 0</inkml:trace>
  <inkml:trace contextRef="#ctx0" brushRef="#br0" timeOffset="-6395.95">4534 2044 1656 0 0,'-6'21'5877'0'0,"-21"76"2567"0"0,23-79-7663 0 0,2 4 0 0 0,-2 32-1 0 0,3 44-152 0 0,-3 98 388 0 0,-1-117-797 0 0,-3 11-250 0 0,8 167 1 0 0,9-211-2209 0 0,-6-32-564 0 0,-2-6 1927 0 0</inkml:trace>
  <inkml:trace contextRef="#ctx0" brushRef="#br0" timeOffset="33632.18">4498 1197 7657 0 0,'-5'23'3999'0'0,"-16"67"2962"0"0,16-34-5170 0 0,5-49-1751 0 0,-1-5-36 0 0,1-1 0 0 0,0 1 0 0 0,0-1 0 0 0,1 1 0 0 0,-1-1 0 0 0,0 0 0 0 0,0-1 0 0 0,1 2 0 0 0,-1-1 0 0 0,1 1 0 0 0,-1-1 0 0 0,1 0 0 0 0,0 1 0 0 0,-1-1 0 0 0,1 0 0 0 0,2 2 0 0 0,3-7-157 0 0,42-76-121 0 0,7-5 57 0 0,-55 84 223 0 0,1 0 0 0 0,-1 0 0 0 0,1 1 1 0 0,-1-1-1 0 0,1 0 0 0 0,-1 1 0 0 0,1-1 0 0 0,-1 0 0 0 0,1 1 0 0 0,0-1 1 0 0,0 1-1 0 0,-1-1 0 0 0,1 1 0 0 0,0-4 0 0 0,0 4 0 0 0,0-1 0 0 0,1 1 1 0 0,3 9 78 0 0,-4-5-45 0 0,7 15 23 0 0,-1 1-1 0 0,-1 3 1 0 0,-1-4 0 0 0,-1 2-1 0 0,-1 0 1 0 0,1 26 0 0 0,-2-24 43 0 0,2-28-7 0 0,32-88 25 0 0,-25 60-175 0 0,18-44-1 0 0,-21 66 33 0 0,-8 11 22 0 0,1 0 0 0 0,-1 0-1 0 0,1 1 1 0 0,-1-1-1 0 0,1 1 1 0 0,-1-1-1 0 0,1 1 1 0 0,-1 0-1 0 0,1-1 1 0 0,-1 1 0 0 0,0 0-1 0 0,1-1 1 0 0,-1 1-1 0 0,0 0 1 0 0,0-1-1 0 0,1 1 1 0 0,-1 0-1 0 0,0 0 1 0 0,0-1 0 0 0,0 1-1 0 0,0 1 1 0 0,6 23-171 0 0,-1-2 1 0 0,-2 3-1 0 0,0-4 0 0 0,-1 2 1 0 0,-4 47-1 0 0,-5-30-10828 0 0,2-15 9252 0 0</inkml:trace>
  <inkml:trace contextRef="#ctx0" brushRef="#br0" timeOffset="33917.03">4967 1335 9073 0 0,'0'0'5802'0'0,"-54"88"-1441"0"0,21-30-4441 0 0,13-15-304 0 0,9-26-321 0 0,-8 23-1727 0 0,-4-1-5986 0 0,17-15 8418 0 0</inkml:trace>
  <inkml:trace contextRef="#ctx0" brushRef="#br0" timeOffset="34459.07">5116 1098 11498 0 0,'-9'21'4876'0'0,"-26"69"-1139"0"0,31-77-3533 0 0,1-3 0 0 0,0-1 1 0 0,-1 17-1 0 0,3-21-188 0 0,1 0 1 0 0,-1 0-1 0 0,1 3 1 0 0,1-3-1 0 0,-1 0 0 0 0,2 7 1 0 0,-2-11-16 0 0,1-1 1 0 0,-1 0-1 0 0,0 1 1 0 0,0-1-1 0 0,0 0 1 0 0,0 0-1 0 0,1 1 1 0 0,-1-1-1 0 0,0 0 1 0 0,0 0-1 0 0,0 1 1 0 0,1-1-1 0 0,-1 0 1 0 0,0 0-1 0 0,0 1 1 0 0,1-1-1 0 0,-1 0 1 0 0,0 0-1 0 0,0 0 1 0 0,1 0-1 0 0,-1 0 1 0 0,0 1-1 0 0,1-1 1 0 0,-1 0-1 0 0,0 0 1 0 0,1 0-1 0 0,-1 0 1 0 0,0 0-1 0 0,1 0 1 0 0,-1 0-1 0 0,0 0 1 0 0,1 0-1 0 0,-1 0 1 0 0,0 0-1 0 0,0 0 1 0 0,1-1-1 0 0,-1 1 1 0 0,0 0-1 0 0,1 0 1 0 0,-1 0-1 0 0,1 0 1 0 0,1-1-1 0 0,5 1-15 0 0,1-2 0 0 0,-1 1 1 0 0,0-1-1 0 0,0 1 1 0 0,0-1-1 0 0,0 1 1 0 0,-1-2-1 0 0,1 0 0 0 0,-3-1 1 0 0,3 1-1 0 0,-1-1 1 0 0,0-4-1 0 0,-1 4 0 0 0,1-1 1 0 0,-1 0-1 0 0,3 1 1 0 0,-3-2-1 0 0,0 1 0 0 0,-1-1 1 0 0,0 0-1 0 0,0 0 1 0 0,0 1-1 0 0,-2-1 1 0 0,1-4-1 0 0,4-6 0 0 0,-7 12 15 0 0,2-1 8 0 0,0-1-1 0 0,-1 1 1 0 0,0-1 0 0 0,0 1 0 0 0,0-1-1 0 0,-1 2 1 0 0,0-11 0 0 0,0 15-6 0 0,0 0 0 0 0,-1 0 0 0 0,1 0 0 0 0,0 0 0 0 0,0 0 0 0 0,0 0 1 0 0,0 0-1 0 0,0 1 0 0 0,0-1 0 0 0,-1 0 0 0 0,1 0 0 0 0,0 0 0 0 0,0 0 0 0 0,0 0 0 0 0,0 0 0 0 0,0 0 0 0 0,0 0 0 0 0,-1 0 1 0 0,1 0-1 0 0,0 0 0 0 0,0 0 0 0 0,0 0 0 0 0,0 0 0 0 0,0 0 0 0 0,-1-1 0 0 0,1 1 0 0 0,0 0 0 0 0,0 0 0 0 0,0 0 0 0 0,0 0 1 0 0,0 0-1 0 0,0 0 0 0 0,0 0 0 0 0,-1 0 0 0 0,1 0 0 0 0,0 0 0 0 0,0-1 0 0 0,0 1 0 0 0,0 0 0 0 0,0 0 0 0 0,0 0 0 0 0,0 0 1 0 0,0 0-1 0 0,0 0 0 0 0,0-1 0 0 0,0 1 0 0 0,0 0 0 0 0,0 0 0 0 0,0 0 0 0 0,0 0 0 0 0,0 0 0 0 0,0 0 0 0 0,0-1 0 0 0,0 1 1 0 0,0 0-1 0 0,-5 16 57 0 0,2-5-21 0 0,1 2 1 0 0,1 1-1 0 0,1 26 0 0 0,0-37-13 0 0,0 3 0 0 0,1 0 0 0 0,0-1 0 0 0,0 1 0 0 0,0-1 0 0 0,1 0 0 0 0,0 0-1 0 0,0 0 1 0 0,0 4 0 0 0,1-4 0 0 0,-1 0 0 0 0,1 0 0 0 0,4 3 0 0 0,-5-7-7 0 0,0 1 0 0 0,0-1 0 0 0,0 1-1 0 0,0-1 1 0 0,0 0 0 0 0,1 1 0 0 0,-1-1-1 0 0,0 0 1 0 0,1-1 0 0 0,-1 1 0 0 0,0 0 0 0 0,1-1-1 0 0,-1 1 1 0 0,1-1 0 0 0,-1 0 0 0 0,1 0-1 0 0,-1 0 1 0 0,1 0 0 0 0,-1 0 0 0 0,1 0-1 0 0,-1-1 1 0 0,1 1 0 0 0,-1-1 0 0 0,1 0 0 0 0,2-1-1 0 0,0 1 1 0 0,0-1 0 0 0,0-1-1 0 0,0 1 1 0 0,-1-1 0 0 0,1 1-1 0 0,-1 0 1 0 0,1-1 0 0 0,-1 0-1 0 0,0-1 1 0 0,4-4 0 0 0,-4-1-6 0 0,0 3 0 0 0,-1 0 1 0 0,0 1-1 0 0,0-1 0 0 0,-1-1 1 0 0,1 1-1 0 0,-1-1 0 0 0,-1 3 0 0 0,1-3 1 0 0,-1-3-1 0 0,0 3 0 0 0,-1 0 1 0 0,0 1-1 0 0,0-8 0 0 0,-1 6-406 0 0,0-1 0 0 0,0 3 0 0 0,0-3 0 0 0,-1-2 0 0 0,0 3 1 0 0,-1 0-1 0 0,0 0 0 0 0,0 0 0 0 0,-1 0 0 0 0,-6-8 0 0 0,4 7-5409 0 0</inkml:trace>
  <inkml:trace contextRef="#ctx0" brushRef="#br0" timeOffset="35015.64">5478 1225 4312 0 0,'0'13'8879'0'0,"1"11"-5708"0"0,0-2-870 0 0,-3 46 0 0 0,15-87-2369 0 0,0-6 50 0 0,-5 10 21 0 0,1-4 0 0 0,0 4 0 0 0,1 0 0 0 0,1 2 0 0 0,13-19 0 0 0,-23 32-2 0 0,-1 0 0 0 0,0 0 0 0 0,0 0 1 0 0,0 0-1 0 0,0 0 0 0 0,0 0 0 0 0,0-1 0 0 0,1 1 0 0 0,-1 0 0 0 0,0 0 0 0 0,0 0 1 0 0,0 0-1 0 0,0 0 0 0 0,0 0 0 0 0,1 0 0 0 0,-1 0 0 0 0,0 0 0 0 0,0 0 0 0 0,0 0 1 0 0,0 0-1 0 0,1 0 0 0 0,-1 0 0 0 0,0 0 0 0 0,0 0 0 0 0,0 0 0 0 0,0 0 1 0 0,1 0-1 0 0,-1 0 0 0 0,0 1 0 0 0,0-1 0 0 0,0 0 0 0 0,0 0 0 0 0,0 0 0 0 0,0 0 1 0 0,1 0-1 0 0,-1 0 0 0 0,0 0 0 0 0,0 0 0 0 0,0 1 0 0 0,0-1 0 0 0,0 0 0 0 0,0 0 1 0 0,0 0-1 0 0,0 0 0 0 0,0 0 0 0 0,1 1 0 0 0,-1-1 0 0 0,0 0 0 0 0,0 0 0 0 0,4 12 36 0 0,4 22 69 0 0,-2-2-1 0 0,2 42 0 0 0,-8-74-99 0 0,0 0 0 0 0,0 0-1 0 0,0 0 1 0 0,0 0 0 0 0,0-1-1 0 0,0 1 1 0 0,0 0 0 0 0,0 0-1 0 0,0 0 1 0 0,1 0 0 0 0,-1 0-1 0 0,0 0 1 0 0,0 0-1 0 0,0 0 1 0 0,0 0 0 0 0,0 0-1 0 0,0 0 1 0 0,1 0 0 0 0,-1 0-1 0 0,0 0 1 0 0,0 0 0 0 0,0 0-1 0 0,0 0 1 0 0,0 0 0 0 0,0 0-1 0 0,1 0 1 0 0,-1 0 0 0 0,0 0-1 0 0,0 0 1 0 0,0 0 0 0 0,0 0-1 0 0,0 0 1 0 0,0 0 0 0 0,0 0-1 0 0,1 0 1 0 0,-1 1 0 0 0,0-1-1 0 0,0 0 1 0 0,0 0-1 0 0,0 0 1 0 0,0 0 0 0 0,0 0-1 0 0,0 0 1 0 0,0 0 0 0 0,0 0-1 0 0,0 1 1 0 0,0-1 0 0 0,3-3 36 0 0,11-17 33 0 0,18-35 0 0 0,-18 31 46 0 0,24-29 0 0 0,-38 52-123 0 0,0 1 1 0 0,0 0-1 0 0,0 0 1 0 0,0-1-1 0 0,1 1 1 0 0,-1 0-1 0 0,0-1 1 0 0,0 1-1 0 0,0 0 1 0 0,1 0 0 0 0,-1-1-1 0 0,0 1 1 0 0,0 0-1 0 0,1 0 1 0 0,-1 0-1 0 0,0-1 1 0 0,1 1-1 0 0,-1 0 1 0 0,0 0-1 0 0,1 0 1 0 0,-1 0-1 0 0,0 0 1 0 0,1 0 0 0 0,-1-1-1 0 0,0 1 1 0 0,1 0-1 0 0,-1 0 1 0 0,0 0-1 0 0,1 0 1 0 0,-1 0-1 0 0,0 0 1 0 0,1 0-1 0 0,-1 1 1 0 0,0-1-1 0 0,1 0 1 0 0,-1 0-1 0 0,0 0 1 0 0,0 0 0 0 0,1 0-1 0 0,-1 0 1 0 0,0 1-1 0 0,1-1 1 0 0,-1 0-1 0 0,0 0 1 0 0,0 0-1 0 0,1 1 1 0 0,-1-1-1 0 0,0 0 1 0 0,0 0-1 0 0,1 1 1 0 0,-1-1 0 0 0,0 0-1 0 0,0 0 1 0 0,0 1-1 0 0,0-1 1 0 0,1 0-1 0 0,-1 1 1 0 0,0-1-1 0 0,0 0 1 0 0,0 1-1 0 0,3 2-59 0 0,41 61-1251 0 0,-31-34-3583 0 0,-5-5-6647 0 0,-6-8 8455 0 0</inkml:trace>
  <inkml:trace contextRef="#ctx0" brushRef="#br0" timeOffset="-4146.03">4543 4678 2040 0 0,'0'25'3973'0'0,"-3"61"4267"0"0,1 13-3796 0 0,3 379-2116 0 0,-4-241-1675 0 0,-2-29-179 0 0,29 135 272 0 0,-2-53-352 0 0,-23-263 3 0 0,-3 45 1 0 0,-1-26-2111 0 0,3-5-6004 0 0</inkml:trace>
  <inkml:trace contextRef="#ctx0" brushRef="#br0" timeOffset="-3728.66">4568 4597 4368 0 0,'0'0'5210'0'0,"142"-14"647"0"0,-45 9-5241 0 0,-27-1-384 0 0,-10-2-368 0 0,-20 5-248 0 0,-5 3-664 0 0,-14 0-3425 0 0,-10 0-1457 0 0,13 8 5930 0 0</inkml:trace>
  <inkml:trace contextRef="#ctx0" brushRef="#br0" timeOffset="-3270.03">5156 4609 3624 0 0,'-5'23'5760'0'0,"-14"69"2097"0"0,15-73-7119 0 0,2-3 1 0 0,0 31-1 0 0,-4 169 395 0 0,5 129-489 0 0,20-147-378 0 0,6 184-2 0 0,-15-205-183 0 0,-4-123-41 0 0</inkml:trace>
  <inkml:trace contextRef="#ctx0" brushRef="#br0" timeOffset="-3119.3">5185 6213 21940 0 0</inkml:trace>
  <inkml:trace contextRef="#ctx0" brushRef="#br0" timeOffset="-3028.96">5188 6264 21988 0 0,'18'67'24'0'0,"-4"-5"-24"0"0,-4-31 8 0 0,16 13 16 0 0,5 19 32 0 0,-17-15 0 0 0,-5-19 0 0 0,-6-19-32 0 0,-3-5-24 0 0,1 1 0 0 0,-1 7 8 0 0,0 0 32 0 0,0-5 32 0 0,-101 23-8 0 0,41-25-72 0 0</inkml:trace>
  <inkml:trace contextRef="#ctx0" brushRef="#br0" timeOffset="-2920.56">5107 6711 22380 0 0,'-69'3'-48'0'0,"1"4"0"0"0,11-2 0 0 0,21-4 16 0 0,-11 2 16 0 0,-2-3 8 0 0,17-3-40 0 0,21-1-144 0 0,7 3-96 0 0</inkml:trace>
  <inkml:trace contextRef="#ctx0" brushRef="#br0" timeOffset="4883.96">5175 5496 408 0 0,'23'0'2379'0'0,"133"0"7293"0"0,661 0-7493 0 0,-403 0-1836 0 0,-1-22-176 0 0,-52-4-168 0 0,-212 14-139 0 0,-118 9-3692 0 0,-1 0-3859 0 0,-25 3 5911 0 0</inkml:trace>
  <inkml:trace contextRef="#ctx0" brushRef="#br0" timeOffset="5622.42">5128 5821 1960 0 0,'12'-1'5024'0'0,"73"-3"488"0"0,15 1-3483 0 0,-40 2-1662 0 0,40-4 152 0 0,1185-27 1574 0 0,-1197 33-2066 0 0,163-17 0 0 0,-142 1-459 0 0,-3 0 0 0 0,155 8 1 0 0,-221 8-1828 0 0,-23-2 1729 0 0</inkml:trace>
  <inkml:trace contextRef="#ctx0" brushRef="#br0" timeOffset="6613.6">4490 5570 1016 0 0,'-33'4'2871'0'0,"-15"4"547"0"0,-142 29 3951 0 0,45-18-6767 0 0,-677 37-224 0 0,468-32-464 0 0,135 9 60 0 0,-20 2 43 0 0,82-19-22 0 0,-40 6-126 0 0,143-21-2326 0 0,47-1-4068 0 0</inkml:trace>
  <inkml:trace contextRef="#ctx0" brushRef="#br0" timeOffset="7319.04">4517 5853 1176 0 0,'-24'0'3594'0'0,"-90"2"3784"0"0,-7 3-3472 0 0,-272 23-3138 0 0,165-12 6 0 0,-427 4-642 0 0,42-3-361 0 0,449 6-1726 0 0,160-23-1203 0 0</inkml:trace>
  <inkml:trace contextRef="#ctx0" brushRef="#br0" timeOffset="8218.08">2170 5556 2408 0 0,'-2'18'6507'0'0,"-6"110"539"0"0,16 100-5411 0 0,-2-147-963 0 0,-5-75-681 0 0</inkml:trace>
  <inkml:trace contextRef="#ctx0" brushRef="#br0" timeOffset="9291.1">2110 5597 528 0 0,'-7'20'4095'0'0,"-21"74"5639"0"0,24-68-9237 0 0,1-2 0 0 0,2 1 0 0 0,0 1 0 0 0,1-1 0 0 0,5 33 0 0 0,26 117-582 0 0,-29-164 174 0 0,11 44-74 0 0,-6-26 164 0 0,-1-5-1 0 0,-2 1 1 0 0,2 36-1 0 0,-6-61-173 0 0,0 0 0 0 0,0 1 0 0 0,0-1 0 0 0,0 0 0 0 0,0 0 0 0 0,0 0 0 0 0,0 1 0 0 0,0-1 0 0 0,0 0 0 0 0,0 0 0 0 0,0 0 0 0 0,-1 1 0 0 0,1-1 0 0 0,0 0 0 0 0,0 0 0 0 0,0 0-1 0 0,0 0 1 0 0,0 1 0 0 0,-1-1 0 0 0,1 0 0 0 0,0 0 0 0 0,0 0 0 0 0,0 0 0 0 0,-1 0 0 0 0,1 0 0 0 0,0 0 0 0 0,0 0 0 0 0,0 0 0 0 0,-1 0 0 0 0,1 1 0 0 0,0-1 0 0 0,0 0 0 0 0,0 0 0 0 0,-1 0 0 0 0,1 0-1 0 0,0 0 1 0 0,0-1 0 0 0,-1 1 0 0 0,1 0 0 0 0,0 0 0 0 0,0 0 0 0 0,0 0 0 0 0,-1 0 0 0 0,1 0 0 0 0,-80-4 231 0 0,45 1-229 0 0,-36 1-6 0 0</inkml:trace>
  <inkml:trace contextRef="#ctx0" brushRef="#br0" timeOffset="9427.75">1895 6270 18523 0 0,'-128'8'160'0'0,"108"-11"-74"0"0,19 3-82 0 0,0 0-1 0 0,1 0 0 0 0,0 0 1 0 0,-1-1-1 0 0,1 1 1 0 0,-1 0-1 0 0,1 0 1 0 0,-1-1-1 0 0,1 1 0 0 0,-1 0 1 0 0,1-1-1 0 0,0 1 1 0 0,-1 0-1 0 0,1-1 1 0 0,0 1-1 0 0,-1-1 0 0 0,1 1 1 0 0,0-1-1 0 0,0 1 1 0 0,-1-1-1 0 0,1 1 1 0 0,0-1-1 0 0,0 1 0 0 0,0-1 1 0 0,0 1-1 0 0,0 0 1 0 0,0 0-1 0 0,0-1 1 0 0,0 1-1 0 0,0-1 0 0 0,0 1 1 0 0,0-1-1 0 0,0 1 1 0 0,0-1-1 0 0,0 1 0 0 0,0-1 1 0 0,0 1-1 0 0,1-1 1 0 0,-1 1-1 0 0,0-1 1 0 0,0 1-1 0 0,0-1 0 0 0,1 1 1 0 0,-1-1-1 0 0,1 1 1 0 0,1-5 21 0 0,40-121 177 0 0,19-65 134 0 0,-51 156-256 0 0,-2 0 0 0 0,-2-1 0 0 0,2-53-1 0 0,-8 66-36 0 0,-1 0 1 0 0,-4-24-1 0 0,-9-27-262 0 0,11 59-673 0 0</inkml:trace>
  <inkml:trace contextRef="#ctx0" brushRef="#br0" timeOffset="9659.81">1791 5573 8129 0 0,'12'29'2866'0'0,"-7"-17"-2129"0"0,23 52 3037 0 0,49 75 0 0 0,-32-73-3362 0 0,-14-14-234 0 0,25 65 1 0 0,18 22-225 0 0,-39-90-1684 0 0,-12-29-6471 0 0,-8-13 6714 0 0</inkml:trace>
  <inkml:trace contextRef="#ctx0" brushRef="#br0" timeOffset="10209.58">2042 5671 5617 0 0,'-12'20'4951'0'0,"-44"98"2023"0"0,-50 94-5412 0 0,61-121-1710 0 0,-8 23-157 0 0,24-32-5812 0 0,24-69-4713 0 0</inkml:trace>
  <inkml:trace contextRef="#ctx0" brushRef="#br0" timeOffset="10514.67">1810 5682 6625 0 0,'0'0'3713'0'0,"85"-8"3320"0"0,1 8-6569 0 0,-25-3-368 0 0,-28 3-872 0 0,-13 0-5281 0 0,11 3 6057 0 0</inkml:trace>
  <inkml:trace contextRef="#ctx0" brushRef="#br0" timeOffset="11649.14">7566 5294 4016 0 0,'-4'18'4253'0'0,"-12"78"4202"0"0,-38 262-5823 0 0,51-330-2636 0 0,1 1 0 0 0,3 42 1 0 0,1-7-287 0 0,-6-52-1449 0 0,-3-4-4018 0 0,4-6 4696 0 0</inkml:trace>
  <inkml:trace contextRef="#ctx0" brushRef="#br0" timeOffset="12252.48">7437 5330 7769 0 0,'17'-10'4388'0'0,"41"-20"-1288"0"0,107-40-1 0 0,-115 54-2748 0 0,26-15 386 0 0,-74 31-716 0 0,8 40 131 0 0,-3 24-49 0 0,-3 104 0 0 0,-1-6 37 0 0,2-93-24 0 0,3-1 0 0 0,33 134 0 0 0,-38-195-55 0 0,0 2 0 0 0,-1 0 0 0 0,-1 0 0 0 0,1 0 0 0 0,-2 1 0 0 0,1-2 0 0 0,-1 4 0 0 0,-1-4 0 0 0,-1 15 0 0 0,-10-13 114 0 0,-5-3-173 0 0,0-2 0 0 0,0 1 0 0 0,-1 1 0 0 0,0-3 0 0 0,0 0 0 0 0,1-1 0 0 0,-1-3 0 0 0,-1 0 0 0 0,-2 0 0 0 0,3 0 0 0 0,-19-4 0 0 0,1-10-329 0 0,-56-24-1097 0 0,58 20-1191 0 0,25 12-836 0 0,4-5-3518 0 0,6 5 5003 0 0</inkml:trace>
  <inkml:trace contextRef="#ctx0" brushRef="#br0" timeOffset="12584.67">7480 5427 9546 0 0,'0'0'5201'0'0,"125"180"744"0"0,-84-90-5945 0 0,-5-19-24 0 0,6-15 8 0 0,-7-3-88 0 0,-14-16-88 0 0,-7-14-992 0 0,-7-12-1705 0 0</inkml:trace>
  <inkml:trace contextRef="#ctx0" brushRef="#br0" timeOffset="12863.65">7822 5275 8705 0 0,'0'0'8162'0'0,"-123"135"-5505"0"0,96-41-2489 0 0,1 3 8 0 0,7-21-152 0 0,-11 14 0 0 0,-13-4-64 0 0,3-14-56 0 0,13-24-192 0 0,16-26-2161 0 0,5-11-10122 0 0,6 0 12571 0 0</inkml:trace>
  <inkml:trace contextRef="#ctx0" brushRef="#br0" timeOffset="13729.22">7824 5542 1224 0 0,'26'4'4871'0'0,"114"13"5232"0"0,-24-11-8058 0 0,417-22-1165 0 0,-263 7-746 0 0,-36 2-59 0 0,229-12 29 0 0,-419 15-2260 0 0,-40 3-1106 0 0</inkml:trace>
  <inkml:trace contextRef="#ctx0" brushRef="#br0" timeOffset="14332.66">7919 5783 1896 0 0,'-14'-1'2241'0'0,"-7"-1"-725"0"0,9 0-245 0 0,0 1 0 0 0,-1 0 1 0 0,-25 5 3505 0 0,47 0-3713 0 0,27 7-226 0 0,6-4-319 0 0,0 2 1 0 0,84-2 0 0 0,107-13 270 0 0,-146 3-580 0 0,468-17 474 0 0,-63-14-138 0 0,-440 30-585 0 0,-29 3-930 0 0,3-1-1 0 0,31-6 0 0 0,-38-1 602 0 0</inkml:trace>
  <inkml:trace contextRef="#ctx0" brushRef="#br0" timeOffset="15360.63">1836 5828 2216 0 0,'-18'0'4672'0'0,"-350"10"5675"0"0,-534 2-10642 0 0,823-11 886 0 0,-111 6 193 0 0,58-2-2992 0 0,48-4-8837 0 0,158 1 8807 0 0</inkml:trace>
  <inkml:trace contextRef="#ctx0" brushRef="#br0" timeOffset="15876.94">1744 6045 3208 0 0,'14'-1'2551'0'0,"34"-2"4414"0"0,-90 12-3515 0 0,-510 47-1147 0 0,461-49-2170 0 0,18-1-79 0 0,-447 17-207 0 0,508-23-377 0 0,-48-4-102 0 0,40 1-3219 0 0,2-2-4221 0 0,12 3 6030 0 0</inkml:trace>
  <inkml:trace contextRef="#ctx0" brushRef="#br0" timeOffset="78813.95">9574 4221 776 0 0,'-2'24'3341'0'0,"-9"125"4773"0"0,4 8-3751 0 0,-3 344-3978 0 0,3-94-204 0 0,-22 226-115 0 0,10-222-154 0 0,16-300-322 0 0,3-60-7513 0 0,0-49 6807 0 0</inkml:trace>
  <inkml:trace contextRef="#ctx0" brushRef="#br0" timeOffset="79559.05">9480 3983 1112 0 0,'0'0'1040'0'0,"106"-49"8234"0"0,-61 32-9202 0 0,-19 6-368 0 0,-19 7-328 0 0</inkml:trace>
  <inkml:trace contextRef="#ctx0" brushRef="#br0" timeOffset="80001.48">9680 4030 2552 0 0,'-6'18'3606'0'0,"-27"130"2796"0"0,-1 117-4875 0 0,27-121-1439 0 0,3 605-109 0 0,14 227-39 0 0,-10-759 432 0 0,-2-39-1258 0 0,9-61-4889 0 0,-4-104 4891 0 0</inkml:trace>
  <inkml:trace contextRef="#ctx0" brushRef="#br0" timeOffset="80588.89">9472 6412 576 0 0,'0'0'952'0'0,"-3"111"2345"0"0,-5 32-1713 0 0,-6-47-112 0 0,6-34-408 0 0,8-18-239 0 0,3 10-385 0 0,-3 0 96 0 0,2-24 16 0 0,3-22-104 0 0,4-7 272 0 0,5-2 248 0 0,53-20-472 0 0,-3-3-952 0 0,-19 12-2496 0 0,-17 7 2952 0 0</inkml:trace>
  <inkml:trace contextRef="#ctx0" brushRef="#br0" timeOffset="81521.19">251 4788 1528 0 0,'8'24'2845'0'0,"13"63"4313"0"0,-9 14-3404 0 0,-6 108-2247 0 0,-14 233-1330 0 0,1 234-162 0 0,-21 98-273 0 0,17-650 65 0 0,-1 2-3527 0 0,11-115 1306 0 0,0-13 348 0 0,-2-41 1062 0 0</inkml:trace>
  <inkml:trace contextRef="#ctx0" brushRef="#br0" timeOffset="82339.02">164 4695 5665 0 0,'-16'10'1792'0'0,"-10"1"-204"0"0,16-6-1024 0 0,1 0-1 0 0,0 1 1 0 0,-1 0-1 0 0,1 0 0 0 0,0-2 1 0 0,1 4-1 0 0,-10 11 1 0 0,15-15-488 0 0,-1 1 0 0 0,1-1 0 0 0,0 1 0 0 0,1 0 0 0 0,-1 0 0 0 0,1 0 1 0 0,0 0-1 0 0,0 0 0 0 0,0 0 0 0 0,1-1 0 0 0,0 4 0 0 0,0-3 0 0 0,0 0 1 0 0,1 1-1 0 0,-1-1 0 0 0,2 9 0 0 0,-2 7 112 0 0,-7 81 490 0 0,8 132 0 0 0,24 102-280 0 0,3 119-208 0 0,3 300 13 0 0,-22-678-151 0 0,-3-3 1 0 0,-7 121-1 0 0,0-31 100 0 0,4-111-99 0 0,-2-37-17 0 0,0-1 0 0 0,1-2 0 0 0,6 31 0 0 0,-2-36-44 0 0,22-5-237 0 0,-8-2-245 0 0,-1 0 0 0 0,1-2-1 0 0,22-2 1 0 0,-21 0-849 0 0,0-1 0 0 0,0-1 0 0 0,0 0 1 0 0,-1-2-1 0 0,0-3 0 0 0,38-16 0 0 0,59-52-627 0 0</inkml:trace>
  <inkml:trace contextRef="#ctx0" brushRef="#br0" timeOffset="83769.34">9661 7667 1072 0 0,'5'32'4445'0'0,"-4"-21"-3396"0"0,5 28 5016 0 0,0 77 1 0 0,-12-36-5071 0 0,6-78-985 0 0,0 0 1 0 0,0 1-1 0 0,0-1 0 0 0,0-1 0 0 0,0 5 1 0 0,1-4-1 0 0,-1-1 0 0 0,0-1 0 0 0,0 4 1 0 0,1-2-1 0 0,0 0 0 0 0,0 0 0 0 0,0 0 1 0 0,0 0-1 0 0,1 0 0 0 0,-1 0 0 0 0,0 0 1 0 0,1 0-1 0 0,0-1 0 0 0,-1 1 1 0 0,1 0-1 0 0,0-1 0 0 0,0 1 0 0 0,0-1 1 0 0,2 1-1 0 0,3 3 20 0 0,0-1 0 0 0,0-1 0 0 0,0 1 1 0 0,4-1-1 0 0,12 3 0 0 0,14 5 34 0 0,-1-5 1 0 0,2-4-1 0 0,37 2 1 0 0,121-10 64 0 0,-125 6-93 0 0,27-3 15 0 0,157-13 8 0 0,-199 11 8 0 0,-1-3 0 0 0,88-26 1 0 0,-143 34-71 0 0,-1 0 0 0 0,1 0 0 0 0,-1 0 0 0 0,1-1 0 0 0,0 1 0 0 0,-1 0 0 0 0,1 0 0 0 0,0 0 0 0 0,-1-1 0 0 0,1 1 0 0 0,0 0 0 0 0,0 0 0 0 0,-1-1 0 0 0,1 1 0 0 0,0 0-1 0 0,0-1 1 0 0,-1 1 0 0 0,1 0 0 0 0,0-1 0 0 0,0 1 0 0 0,0 0 0 0 0,0-1 0 0 0,0 1 0 0 0,-1 0 0 0 0,1-1 0 0 0,0 1 0 0 0,0-2 0 0 0,0 2 0 0 0,0 0 0 0 0,0 0 0 0 0,0 0 0 0 0,0 0 0 0 0,0 0 0 0 0,0 0 0 0 0,0 0 0 0 0,1 0 0 0 0,-1 0 0 0 0,0-1 0 0 0,0 1 0 0 0,0 0 0 0 0,0-1 0 0 0,0 1 0 0 0,1 0 0 0 0,-1-1 0 0 0,0 1 0 0 0,0 0 0 0 0,1-4 0 0 0,-1 4 0 0 0,0 0 0 0 0,0 0 0 0 0,1-1 0 0 0,-1 1 0 0 0,0 0 0 0 0,1 0 0 0 0,-1 0 0 0 0,0-1 0 0 0,1 1 0 0 0,-1 0 0 0 0,1 0 0 0 0,-1 0 0 0 0,0 0 0 0 0,1 0 0 0 0,-1 0 0 0 0,0 0 0 0 0,1 0 0 0 0,0 0 0 0 0,-6-4-53 0 0,-22-20-194 0 0,-40-30 0 0 0,53 45 194 0 0,0-1 1 0 0,-1 2-1 0 0,0 0 1 0 0,0 1-1 0 0,0 1 1 0 0,-21-7-1 0 0,27 11 90 0 0,0 0-1 0 0,-1 0 1 0 0,1 1 0 0 0,-1 0 0 0 0,0 1-1 0 0,1 0 1 0 0,-1 1 0 0 0,2 0 0 0 0,-2 0-1 0 0,1 1 1 0 0,0 0 0 0 0,-13 3 0 0 0,22-5-31 0 0,1 0 1 0 0,-1 0 0 0 0,0 0 0 0 0,0 0-1 0 0,1 0 1 0 0,-1 0 0 0 0,0 0-1 0 0,1 0 1 0 0,-1 0 0 0 0,0 0 0 0 0,0 1-1 0 0,0-1 1 0 0,1 0 0 0 0,-1 0-1 0 0,0 1 1 0 0,0-1 0 0 0,0 0 0 0 0,1 4-1 0 0,-1-4 1 0 0,0 0 0 0 0,0 1-1 0 0,0-1 1 0 0,0 0 0 0 0,0 1 0 0 0,0-1-1 0 0,0 0 1 0 0,0 1 0 0 0,0-1-1 0 0,0 0 1 0 0,0 0 0 0 0,0 0 0 0 0,0 0-1 0 0,0 1 1 0 0,0-1 0 0 0,0 0-1 0 0,0 1 1 0 0,0-1 0 0 0,0 0 0 0 0,-1 1-1 0 0,1-1 1 0 0,0 0 0 0 0,0 0-1 0 0,0 1 1 0 0,-1-1 0 0 0,1 0 0 0 0,0 0-1 0 0,0 1 1 0 0,-1-1 0 0 0,1 0 0 0 0,0 0-1 0 0,0 1 1 0 0,-1-1 0 0 0,1 0-1 0 0,0 0 1 0 0,-1 0 0 0 0,1 0 0 0 0,0 0-1 0 0,-1 0 1 0 0,1 1 0 0 0,0-1-1 0 0,-1 0 1 0 0,1 0 0 0 0,0 0 0 0 0,-1 0-1 0 0,1 0 1 0 0,-1 0 0 0 0,50 11 144 0 0,3-5-94 0 0,12 1 93 0 0,114 26 0 0 0,-173-31-117 0 0,-1 0 0 0 0,1 0 1 0 0,0 0-1 0 0,-1 0 0 0 0,0 0 0 0 0,1 1 1 0 0,-1 0-1 0 0,0 0 0 0 0,0 0 0 0 0,-1 0 1 0 0,1 1-1 0 0,-1 0 0 0 0,0-1 0 0 0,0 1 1 0 0,0 0-1 0 0,0 1 0 0 0,0-1 0 0 0,-1 0 1 0 0,0 1-1 0 0,0-2 0 0 0,0 5 0 0 0,1 0 1 0 0,-1 0 7 0 0,-1 0 0 0 0,0 0 0 0 0,0 0 0 0 0,0 0 0 0 0,-1-1 0 0 0,0 1 0 0 0,-1 3 0 0 0,0-5 0 0 0,0 2 0 0 0,-1-1 1 0 0,0 1-1 0 0,-4 10 0 0 0,1-7-18 0 0,0 2 0 0 0,-1-4 0 0 0,-1 1 0 0 0,0 0 0 0 0,0 0 0 0 0,-1-2 0 0 0,0 1 0 0 0,-10 11 1 0 0,-79 56-933 0 0,52-46-210 0 0,-25 23-2841 0 0,47-36-347 0 0,-4 3-3803 0 0,16-12 5577 0 0</inkml:trace>
  <inkml:trace contextRef="#ctx0" brushRef="#br0" timeOffset="84721.29">11256 8034 5857 0 0,'0'0'2792'0'0</inkml:trace>
  <inkml:trace contextRef="#ctx0" brushRef="#br0" timeOffset="84991.95">11251 8034 8649 0 0,'-21'118'11277'0'0,"21"-114"-11125"0"0,-1 0 0 0 0,1 1 0 0 0,-1 2-1 0 0,1-3 1 0 0,0 0 0 0 0,1 0 0 0 0,-1 2-1 0 0,1-5 1 0 0,0 3 0 0 0,0 0 0 0 0,0 0 0 0 0,3 6-1 0 0,-3-9-147 0 0,0-1-1 0 0,0 1 1 0 0,0 1-1 0 0,0-1 0 0 0,0 0 1 0 0,0 0-1 0 0,0 0 0 0 0,3 0 1 0 0,-2 0-1 0 0,-1 0 0 0 0,0-1 1 0 0,0 1-1 0 0,1 0 1 0 0,-1-1-1 0 0,1 1 0 0 0,-1-1 1 0 0,1 1-1 0 0,-1-1 0 0 0,1 0 1 0 0,-1 1-1 0 0,1-1 1 0 0,1 0-1 0 0,3-1-40 0 0,-1 1 0 0 0,1-2 0 0 0,-1 1 0 0 0,0 0 0 0 0,1-1 1 0 0,-1 0-1 0 0,0 0 0 0 0,0-1 0 0 0,0 2 0 0 0,0-2 0 0 0,0 0 0 0 0,5-5 0 0 0,-5 4 46 0 0,1 0 0 0 0,-1 2-1 0 0,-1-4 1 0 0,1 1-1 0 0,-2 0 1 0 0,0-4 0 0 0,1 4-1 0 0,-1-1 1 0 0,1 1 0 0 0,-2-1-1 0 0,1-1 1 0 0,-1 1-1 0 0,1 0 1 0 0,-1-1 0 0 0,0 2-1 0 0,1-15 1 0 0,-3 31 39 0 0,0-3 0 0 0,1-3 0 0 0,0 3 0 0 0,1 0 0 0 0,0-1 0 0 0,0 1 0 0 0,0-2 0 0 0,1 1 0 0 0,0 3 0 0 0,0-3 0 0 0,1 0 1 0 0,0-1-1 0 0,0-1 0 0 0,1 2 0 0 0,0-1 0 0 0,0 0 0 0 0,0-2 0 0 0,1 2 0 0 0,0-1 0 0 0,0 0 0 0 0,0 3 0 0 0,1-4 0 0 0,-1 0 0 0 0,4 0 0 0 0,-3-1 0 0 0,0 0 0 0 0,0 0 0 0 0,1-3 0 0 0,-1 3 0 0 0,15 2 0 0 0,-8-4 1 0 0,1 0 1 0 0,-2 0-1 0 0,24-3 0 0 0,-32 1-35 0 0,0 1 1 0 0,1-1-1 0 0,-1-1 1 0 0,0 1-1 0 0,0-1 1 0 0,0 0-1 0 0,0 2 1 0 0,-3-2-1 0 0,4-1 1 0 0,-2 0-1 0 0,1 0 1 0 0,-1 0-1 0 0,6-5 1 0 0,-9 3-21 0 0,1 3-1 0 0,-1 0 1 0 0,0 0-1 0 0,1 0 1 0 0,-1 0-1 0 0,0 0 1 0 0,0 0-1 0 0,-1 0 1 0 0,1 0-1 0 0,0-1 1 0 0,-1 2 0 0 0,1-1-1 0 0,-1 0 1 0 0,0-1-1 0 0,0 1 1 0 0,0 0-1 0 0,0-1 1 0 0,0 1-1 0 0,0 0 1 0 0,-1-1-1 0 0,1 1 1 0 0,-1 1 0 0 0,0 1-1 0 0,1-3 1 0 0,-1 0-1 0 0,0 1 1 0 0,-3-3-1 0 0,-1-8-107 0 0,-1 3 0 0 0,0 2 0 0 0,-1-1 0 0 0,-5-7 0 0 0,10 14 85 0 0,-49-45-1191 0 0,14 21-2564 0 0,19 14-4515 0 0</inkml:trace>
  <inkml:trace contextRef="#ctx0" brushRef="#br0" timeOffset="85404.37">11837 7825 11298 0 0,'-2'24'4157'0'0,"1"-7"-2982"0"0,-6 172 5447 0 0,12-129-6416 0 0,-5-59-203 0 0,12 60-11 0 0,-12-58 2 0 0,1-1 0 0 0,0 1 1 0 0,0-1-1 0 0,0 1 0 0 0,0-3 1 0 0,0 3-1 0 0,1-1 0 0 0,-1 0 0 0 0,1 1 1 0 0,-1-1-1 0 0,1 0 0 0 0,0 0 1 0 0,0 0-1 0 0,0 0 0 0 0,0-1 1 0 0,4 3-1 0 0,-5-4 3 0 0,0 1 0 0 0,-1-1 0 0 0,1 0-1 0 0,0 0 1 0 0,0 1 0 0 0,0-1 0 0 0,-1 0 0 0 0,1 0-1 0 0,0 0 1 0 0,0 0 0 0 0,0 0 0 0 0,0 0-1 0 0,0 0 1 0 0,-1 0 0 0 0,1 0 0 0 0,0-1 0 0 0,0 1-1 0 0,0 0 1 0 0,1-1 0 0 0,19-17-17 0 0,6-16 20 0 0,-17 20 23 0 0,1 1 0 0 0,1 0-1 0 0,0 2 1 0 0,-1-1 0 0 0,25-19 0 0 0,-35 30-16 0 0,0 1 1 0 0,0-1-1 0 0,0 0 0 0 0,0 1 1 0 0,0-1-1 0 0,0 0 0 0 0,0 1 1 0 0,0 0-1 0 0,0-1 1 0 0,0 1-1 0 0,0 0 0 0 0,0-1 1 0 0,0 1-1 0 0,1 0 1 0 0,-1 0-1 0 0,0 0 0 0 0,0 0 1 0 0,0 0-1 0 0,0 0 0 0 0,1 0 1 0 0,-1 1-1 0 0,2-1 1 0 0,21 25 46 0 0,-4 3-472 0 0,-2 0 1 0 0,-1 3-1 0 0,-1-3 1 0 0,16 44-1 0 0,-31-67-2764 0 0</inkml:trace>
  <inkml:trace contextRef="#ctx0" brushRef="#br0" timeOffset="85794.9">12381 8226 10562 0 0,'21'-10'2956'0'0,"1"2"-1834"0"0,112-56 2790 0 0,-132 64-3922 0 0,-1-1 0 0 0,0 1-1 0 0,1-1 1 0 0,-1 1 0 0 0,0-1-1 0 0,0 0 1 0 0,1 1 0 0 0,-1-1-1 0 0,0 0 1 0 0,0 0 0 0 0,0 0 0 0 0,0 0-1 0 0,0 0 1 0 0,0 0 0 0 0,0 0-1 0 0,-1 0 1 0 0,1 0 0 0 0,0 0-1 0 0,-1-1 1 0 0,1 1 0 0 0,0 0-1 0 0,-1-2 1 0 0,-13-4 35 0 0,8 7-33 0 0,-4-5 130 0 0,1 1-1 0 0,0 0 0 0 0,-1-2 0 0 0,0 4 1 0 0,-3-1-1 0 0,4 1 0 0 0,-2 1 1 0 0,1 0-1 0 0,0 0 0 0 0,-13 1 0 0 0,17 0 0 0 0,0 1-1 0 0,2 0 1 0 0,-2 0-1 0 0,0 0 0 0 0,1 0 1 0 0,0 1-1 0 0,-1-1 1 0 0,1 1-1 0 0,0 3 1 0 0,0-2-1 0 0,0-1 0 0 0,0 1 1 0 0,0 0-1 0 0,0 0 1 0 0,1-2-1 0 0,-1 2 1 0 0,1 0-1 0 0,0 1 0 0 0,0 0 1 0 0,0-1-1 0 0,1 1 1 0 0,-1 0-1 0 0,1 0 0 0 0,0 0 1 0 0,-3 8-1 0 0,4-8-102 0 0,-3 9 13 0 0,1-3 0 0 0,0-2 0 0 0,0 2 0 0 0,1-1 0 0 0,-1 19-1 0 0,2-26-65 0 0,1 0 0 0 0,0 0 0 0 0,0 1 0 0 0,0-1 0 0 0,0 0 0 0 0,1 0-1 0 0,-1 0 1 0 0,1 0 0 0 0,-1-1 0 0 0,1-1 0 0 0,0 3 0 0 0,-1-1 0 0 0,1 0 0 0 0,0 0-1 0 0,1 0 1 0 0,-1 0 0 0 0,0 0 0 0 0,0-1 0 0 0,1 0 0 0 0,-1 1 0 0 0,1-1-1 0 0,-1 1 1 0 0,1-1 0 0 0,0 0 0 0 0,0 1 0 0 0,-1-1 0 0 0,1 0 0 0 0,0 0 0 0 0,0 0-1 0 0,0 0 1 0 0,0-1 0 0 0,0 1 0 0 0,0-1 0 0 0,1 1 0 0 0,-1-1 0 0 0,0 1-1 0 0,3-1 1 0 0,20 1-883 0 0,0 0 0 0 0,-1-2-1 0 0,1-1 1 0 0,0-1 0 0 0,30-7-1 0 0,-24 4-4468 0 0,53-21-1 0 0,-28-4 3352 0 0</inkml:trace>
  <inkml:trace contextRef="#ctx0" brushRef="#br0" timeOffset="86301.5">12778 8209 13554 0 0,'25'-8'1770'0'0,"8"-2"-555"0"0,-14 6-687 0 0,-2-2 0 0 0,2 0 0 0 0,-1-5 0 0 0,-1 3 0 0 0,16-11 0 0 0,-30 17-547 0 0,0 0 0 0 0,0 0 1 0 0,-1-1-1 0 0,1 1 0 0 0,-1-1 1 0 0,1 0-1 0 0,-1 0 0 0 0,0 1 1 0 0,0 0-1 0 0,0-1 0 0 0,-1 0 1 0 0,1 0-1 0 0,-1 0 0 0 0,0-4 1 0 0,0 4-1 0 0,1-5 0 0 0,-1 7 22 0 0,0-1 0 0 0,-1 0 0 0 0,0 1 0 0 0,1-1-1 0 0,-1 0 1 0 0,0 1 0 0 0,0-1 0 0 0,0 0-1 0 0,0 1 1 0 0,0-1 0 0 0,0 0 0 0 0,0 1 0 0 0,-1-1-1 0 0,1 0 1 0 0,-1 1 0 0 0,1-1 0 0 0,-1 0 0 0 0,0 1-1 0 0,1-1 1 0 0,-1 1 0 0 0,0-1 0 0 0,0 1 0 0 0,0 0-1 0 0,0-1 1 0 0,0 1 0 0 0,-1 0 0 0 0,1-1-1 0 0,0 2 1 0 0,0 0 0 0 0,-1 0 0 0 0,1-1 0 0 0,-1 0-1 0 0,1 0 1 0 0,-1 0 0 0 0,1 1 0 0 0,-1-1 0 0 0,0 1-1 0 0,1-1 1 0 0,-1 1 0 0 0,0-1 0 0 0,-3 1 0 0 0,-1 0 101 0 0,0 0 0 0 0,0 0 0 0 0,-1 1 1 0 0,0 0-1 0 0,4 0 0 0 0,-3 1 1 0 0,0-1-1 0 0,0 0 0 0 0,-11 6 0 0 0,12-5-57 0 0,0 1 1 0 0,0 0-1 0 0,1 0 0 0 0,-1 0 0 0 0,2 0 0 0 0,-1 1 0 0 0,0 0 0 0 0,0 0 0 0 0,1 0 0 0 0,-1 0 0 0 0,1-1 1 0 0,0 2-1 0 0,0 0 0 0 0,0 2 0 0 0,1-2 0 0 0,0 0 0 0 0,0-2 0 0 0,0 3 0 0 0,0-1 0 0 0,1 0 0 0 0,0 0 0 0 0,0 1 1 0 0,1-1-1 0 0,-1 0 0 0 0,1 0 0 0 0,0 1 0 0 0,1 2 0 0 0,-1-3 0 0 0,1 1 0 0 0,2 6 0 0 0,-1-6-45 0 0,1 1-1 0 0,-1-1 1 0 0,1 1-1 0 0,1-1 0 0 0,-1 1 1 0 0,1 2-1 0 0,0-3 0 0 0,0 0 1 0 0,1-1-1 0 0,0-2 1 0 0,-1 3-1 0 0,1-1 0 0 0,1 0 1 0 0,-1-2-1 0 0,1 1 1 0 0,0 0-1 0 0,1 0 0 0 0,-1 0 1 0 0,1-1-1 0 0,-1 0 0 0 0,1 2 1 0 0,-2-2-1 0 0,15 1 1 0 0,0 0-68 0 0,0-2-1 0 0,0 0 1 0 0,4-2 0 0 0,-4 0 0 0 0,20-3 0 0 0,-29 2 19 0 0,0-1 1 0 0,0 0-1 0 0,0-1 1 0 0,0 0-1 0 0,0-4 1 0 0,-1 3-1 0 0,1-1 1 0 0,-1 0-1 0 0,0-1 1 0 0,-1 2-1 0 0,1-3 1 0 0,9-7-1 0 0,-5-2 29 0 0,4-4 0 0 0,-3 3 0 0 0,-3 2 0 0 0,1-5 0 0 0,-1-1 0 0 0,-1 1 0 0 0,-1 2-1 0 0,-1-6 1 0 0,-1 4 0 0 0,0-2 0 0 0,-2 0 0 0 0,-1 0 0 0 0,0 0 0 0 0,-2-1 0 0 0,0 1-1 0 0,-1-41 1 0 0,-3 56 82 0 0,-4-32 336 0 0,5 37-346 0 0,0 1-1 0 0,-1-4 0 0 0,1 4 1 0 0,-1 1-1 0 0,1 0 0 0 0,-1-3 1 0 0,1 2-1 0 0,-1 0 0 0 0,0-1 1 0 0,0 1-1 0 0,0 0 0 0 0,0 0 1 0 0,0-1-1 0 0,0 1 0 0 0,0 0 1 0 0,0 0-1 0 0,0 0 0 0 0,-1 0 1 0 0,1 1-1 0 0,-2-2 0 0 0,2 2-25 0 0,0-1 0 0 0,0 1 0 0 0,0 0 0 0 0,0 0 0 0 0,0 0 0 0 0,0 0 0 0 0,0 0 0 0 0,0 0 0 0 0,0 0 0 0 0,0 1 0 0 0,0-1-1 0 0,0 0 1 0 0,0 1 0 0 0,0-1 0 0 0,0 0 0 0 0,0 1 0 0 0,0-1 0 0 0,1 1 0 0 0,-1-1 0 0 0,0 1 0 0 0,0 0 0 0 0,0-1 0 0 0,1 1 0 0 0,-1 0 0 0 0,0 0-1 0 0,1-1 1 0 0,-1 1 0 0 0,0 1 0 0 0,-19 34 250 0 0,11-13-274 0 0,0-1 1 0 0,2 3 0 0 0,1-2-1 0 0,2 4 1 0 0,0-5 0 0 0,1 2 0 0 0,1 3-1 0 0,1-4 1 0 0,1 1 0 0 0,1 3-1 0 0,2-5 1 0 0,0 2 0 0 0,8 34-1 0 0,-2-33-1070 0 0</inkml:trace>
  <inkml:trace contextRef="#ctx0" brushRef="#br0" timeOffset="95338.1">7105 8929 9257 0 0,'1'21'5313'0'0,"1"5"-3150"0"0,14 143 2887 0 0,4-95-4801 0 0,-16-62-298 0 0,-1-2 1 0 0,-1 2-1 0 0,1 1 1 0 0,-2-1-1 0 0,0 4 0 0 0,0-3 1 0 0,-1-2-1 0 0,-1 1 0 0 0,0 0 1 0 0,-1 4-1 0 0,-5 11 1 0 0,6-22-5 0 0,2 10-798 0 0,9-19 555 0 0,19-21 377 0 0,-22 16-148 0 0,13-10 82 0 0,-3 2 0 0 0,1 2 0 0 0,0 2 0 0 0,2-2 0 0 0,25-18 0 0 0,-42 32 6 0 0,-2 0 0 0 0,2 1 0 0 0,0 0 0 0 0,-1-1 0 0 0,1 1 0 0 0,0-1 1 0 0,-1 1-1 0 0,1 0 0 0 0,0 0 0 0 0,0 0 0 0 0,-1 0 0 0 0,1 1 0 0 0,-1-1 0 0 0,0 1 0 0 0,1-1 0 0 0,0 0 0 0 0,-1 1 0 0 0,1 0 0 0 0,-1 1 0 0 0,1-1 0 0 0,-1 0 0 0 0,0 1 0 0 0,1-1 0 0 0,-1 1 0 0 0,0 0 0 0 0,0 0 0 0 0,0 0 0 0 0,0 0 0 0 0,-1 0 0 0 0,1 0 0 0 0,1 6 0 0 0,1-4 13 0 0,-1 1 1 0 0,0-1-1 0 0,-1 1 0 0 0,1-1 0 0 0,-1 0 1 0 0,0 0-1 0 0,0 0 0 0 0,0 1 0 0 0,-1 1 1 0 0,0-1-1 0 0,0 0 0 0 0,0 0 0 0 0,0 4 1 0 0,-1 5-1 0 0,-1-10-20 0 0,-1 1-1 0 0,0 0 1 0 0,0-1-1 0 0,-1-1 1 0 0,1 2-1 0 0,-1 0 1 0 0,0-1-1 0 0,0 1 1 0 0,0-1-1 0 0,-1 0 1 0 0,0 3 0 0 0,1-3-1 0 0,-2-1 1 0 0,1 1-1 0 0,0-1 1 0 0,-1 0-1 0 0,1 0 1 0 0,-9 3-1 0 0,-54 24-62 0 0</inkml:trace>
  <inkml:trace contextRef="#ctx0" brushRef="#br0" timeOffset="95428.93">7258 9504 21492 0 0,'-49'-21'-1016'0'0,"24"4"-304"0"0,4-29-2001 0 0,15-31-6329 0 0,33 27 9650 0 0</inkml:trace>
  <inkml:trace contextRef="#ctx0" brushRef="#br0" timeOffset="95940.62">7556 9332 8585 0 0,'26'-1'3651'0'0,"-24"0"-3500"0"0,24 0 1374 0 0,-4-2 0 0 0,5-1 0 0 0,36-8-1 0 0,-49 10-1429 0 0,0-4 1 0 0,-1 1-1 0 0,1-2 0 0 0,-1 1 0 0 0,0-5 0 0 0,13-6 0 0 0,-25 16-94 0 0,0 1 0 0 0,0-1-1 0 0,0 0 1 0 0,0 1 0 0 0,0-1 0 0 0,0 0 0 0 0,0 0-1 0 0,-1 0 1 0 0,1 0 0 0 0,0 0 0 0 0,-1 0 0 0 0,1 0-1 0 0,0 0 1 0 0,-1 0 0 0 0,0-1 0 0 0,1 1-1 0 0,-1 0 1 0 0,0 0 0 0 0,1 0 0 0 0,-1 1 0 0 0,0 0-1 0 0,0-2 1 0 0,0 0 0 0 0,0 1 0 0 0,0 0 0 0 0,0 0-1 0 0,0-1 1 0 0,-1 1 0 0 0,0-2 0 0 0,0-2 10 0 0,1 2 3 0 0,0 0 0 0 0,-1-3 0 0 0,1 2 1 0 0,-1 1-1 0 0,0 0 0 0 0,0 0 1 0 0,0 0-1 0 0,0 0 0 0 0,0 1 0 0 0,-1 0 1 0 0,1-1-1 0 0,-1 0 0 0 0,0 1 0 0 0,0-1 1 0 0,0 1-1 0 0,0-1 0 0 0,0 1 1 0 0,0 0-1 0 0,-1 0 0 0 0,-3-1 0 0 0,1 1 31 0 0,1 0-1 0 0,-1 0 1 0 0,1 0-1 0 0,-1 1 1 0 0,0-1 0 0 0,0 1-1 0 0,0 0 1 0 0,0 1-1 0 0,1-1 1 0 0,-1 1-1 0 0,0 0 1 0 0,-5 0-1 0 0,0 1 61 0 0,0 1 0 0 0,0-1 0 0 0,-3 1 0 0 0,4 1 0 0 0,-1 0 0 0 0,1 0 0 0 0,0-1 0 0 0,0 2 0 0 0,0 1 0 0 0,1 0 0 0 0,1 0 0 0 0,-1 0 0 0 0,-8 7 0 0 0,10-5-39 0 0,1 3 0 0 0,0-3-1 0 0,0 0 1 0 0,1 1 0 0 0,0-2 0 0 0,0 1 0 0 0,1 0 0 0 0,0 2 0 0 0,0-1 0 0 0,1 3 0 0 0,0-2 0 0 0,0 7 0 0 0,0-3-112 0 0,1 1-1 0 0,0 4 1 0 0,1-5 0 0 0,1 2 0 0 0,4 27 0 0 0,-4-39-6 0 0,-1-1 1 0 0,1 1-1 0 0,-1 0 1 0 0,1-1-1 0 0,0 1 1 0 0,0-1-1 0 0,0 1 1 0 0,1-1-1 0 0,-1 0 1 0 0,0 0 0 0 0,1 0-1 0 0,0 1 1 0 0,-1-1-1 0 0,1 0 1 0 0,0-2-1 0 0,0 2 1 0 0,0 0-1 0 0,1-1 1 0 0,-1 1-1 0 0,0-1 1 0 0,3 2-1 0 0,2-1-121 0 0,0 0 0 0 0,0-1-1 0 0,-1 1 1 0 0,1-2 0 0 0,-1 1-1 0 0,0-1 1 0 0,1 0 0 0 0,9-1 0 0 0,14-1-940 0 0,51-11 1 0 0,-36 4-2189 0 0,0-3 0 0 0,43-23 0 0 0,-46 18 1245 0 0,-3 1 0 0 0,54-40 1 0 0,-70 44 3526 0 0,-2-4 1 0 0,30-29-1 0 0,-43 38-169 0 0,-1 1 0 0 0,0-2-1 0 0,-1 0 1 0 0,1-3-1 0 0,-4 2 1 0 0,11-15 0 0 0,-11 13 2397 0 0,-13 7-2752 0 0,4 3-283 0 0,-1-2-554 0 0,-2 1 0 0 0,0 0 1 0 0,0 1-1 0 0,-3 0 0 0 0,3 0 0 0 0,-1 1 0 0 0,2 0 1 0 0,-1 0-1 0 0,0 1 0 0 0,-1 0 0 0 0,1 1 1 0 0,0 0-1 0 0,0 0 0 0 0,0 1 0 0 0,1 1 1 0 0,-1-3-1 0 0,1 3 0 0 0,0 1 0 0 0,0-1 0 0 0,0 1 1 0 0,0 1-1 0 0,1-2 0 0 0,-12 14 0 0 0,17-13-118 0 0,0-2 0 0 0,0 0-1 0 0,0 0 1 0 0,1 0 0 0 0,-1 0-1 0 0,1 0 1 0 0,0 0-1 0 0,0-1 1 0 0,0 1 0 0 0,0 5-1 0 0,-10 71-101 0 0,11-77 100 0 0,0 0 1 0 0,0 1 0 0 0,1-1 0 0 0,-1 0 0 0 0,0 1-1 0 0,1-1 1 0 0,-1 0 0 0 0,1 1 0 0 0,0 2-1 0 0,0-3 1 0 0,1 4 0 0 0,-1-6 1 0 0,0 1-1 0 0,-1 0 1 0 0,1 0 0 0 0,0-1-1 0 0,-1 1 1 0 0,1-1-1 0 0,0 1 1 0 0,0 0 0 0 0,-1-1-1 0 0,1 0 1 0 0,0 0 0 0 0,0 0-1 0 0,0 1 1 0 0,0-1 0 0 0,0 0-1 0 0,0 0 1 0 0,-1 1 0 0 0,1-1-1 0 0,0 0 1 0 0,2 0-1 0 0,2-1-23 0 0,0 0 0 0 0,0 1 0 0 0,0-1 0 0 0,0-1-1 0 0,0 0 1 0 0,0 0 0 0 0,0 0 0 0 0,5-4 0 0 0,22-14-39 0 0,-1 2 0 0 0,-1-1 1 0 0,-2-5-1 0 0,43-34 0 0 0,-71 58 94 0 0,1 0-1 0 0,0-4 0 0 0,-1 4 1 0 0,1 0-1 0 0,0 0 0 0 0,-1 0 1 0 0,1 0-1 0 0,0-1 1 0 0,-1 1-1 0 0,1 0 0 0 0,0 0 1 0 0,0 0-1 0 0,-1 1 0 0 0,1-1 1 0 0,0 0-1 0 0,-1 0 0 0 0,1 0 1 0 0,0 0-1 0 0,0 4 1 0 0,-1-4-1 0 0,1 0 0 0 0,-1 1 1 0 0,1-1-1 0 0,0 0 0 0 0,-1 1 1 0 0,1-1-1 0 0,-1 1 0 0 0,1-1 1 0 0,-1 1-1 0 0,1-1 0 0 0,-1 1 1 0 0,1-1-1 0 0,-1 1 1 0 0,1-1-1 0 0,-1 1 0 0 0,0 0 1 0 0,1-1-1 0 0,-1 1 0 0 0,0 0 1 0 0,1 1-1 0 0,1 1 36 0 0,18 26-490 0 0,16 26-750 0 0,-21-39-2915 0 0,1-2-3311 0 0,-10-13 5700 0 0</inkml:trace>
  <inkml:trace contextRef="#ctx0" brushRef="#br0" timeOffset="96241.65">8420 9109 9642 0 0,'6'19'8028'0'0,"4"21"-5082"0"0,30 88 530 0 0,-35-135-3606 0 0,19-45-150 0 0,16-30-237 0 0,-5 33-3053 0 0,-33 47 2886 0 0,-2 1 174 0 0,1 0 0 0 0,0 1 1 0 0,0-1-1 0 0,0 0 0 0 0,0 1 1 0 0,-1-1-1 0 0,1 1 0 0 0,0-1 0 0 0,0 1 1 0 0,0-1-1 0 0,1 1 0 0 0,-1 0 1 0 0,0-1-1 0 0,0 1 0 0 0,0 0 0 0 0,0 0 1 0 0,0 0-1 0 0,0 0 0 0 0,0 0 1 0 0,0 0-1 0 0,0 0 0 0 0,1 0 0 0 0,-1 0 1 0 0,0 0-1 0 0,0 1 0 0 0,1 0 0 0 0,59 5-1430 0 0</inkml:trace>
  <inkml:trace contextRef="#ctx0" brushRef="#br0" timeOffset="96459.32">8819 9158 9610 0 0,'0'0'9410'0'0,"-19"113"-3769"0"0,15-60-5641 0 0,4-18-248 0 0,0-26-416 0 0,0-6-1145 0 0,4-29-17019 0 0,21-63 18828 0 0</inkml:trace>
  <inkml:trace contextRef="#ctx0" brushRef="#br0" timeOffset="96646.2">8830 8789 2640 0 0,'0'0'5921'0'0,"-66"114"3569"0"0,78-83-9002 0 0,-6-24-31 0 0,7-5-313 0 0,24-7-304 0 0,-11-17-305 0 0,-16 4-1287 0 0,-7 7-5625 0 0</inkml:trace>
  <inkml:trace contextRef="#ctx0" brushRef="#br0" timeOffset="97708.19">9070 9177 11258 0 0,'19'-15'8062'0'0,"9"-15"-6041"0"0,70-55 755 0 0,-98 85-2773 0 0,1-1 1 0 0,-1 1-1 0 0,0-1 0 0 0,1 0 1 0 0,-1 1-1 0 0,1-1 0 0 0,-1 1 1 0 0,1 0-1 0 0,-1-1 0 0 0,1 1 1 0 0,-1-1-1 0 0,1 1 0 0 0,-1 0 1 0 0,1-1-1 0 0,-1 1 0 0 0,1 0 1 0 0,3 0-1 0 0,-4-1 0 0 0,1 1 1 0 0,0 0-1 0 0,-1 0 1 0 0,1 0-1 0 0,0 0 0 0 0,-1 0 1 0 0,1 0-1 0 0,-1 0 0 0 0,1 0 1 0 0,0 0-1 0 0,-1 0 0 0 0,1 0 1 0 0,0 0-1 0 0,-1 1 0 0 0,1-1 1 0 0,0 0-1 0 0,-1 0 0 0 0,1 1 1 0 0,-1-1-1 0 0,1 0 0 0 0,-1 1 1 0 0,1-1-1 0 0,0 1 0 0 0,4 33-17 0 0,-5-24-8 0 0,1 17-42 0 0,-1-9-154 0 0,1 4 0 0 0,0-4 0 0 0,1 0 0 0 0,1 1 0 0 0,1 3 0 0 0,10 19 0 0 0,-11-35-41 0 0,2 3 1 0 0,-1-4-1 0 0,1 1 0 0 0,-1-1 1 0 0,1 0-1 0 0,1-3 1 0 0,-1 3-1 0 0,1-2 1 0 0,0 1-1 0 0,0 0 0 0 0,0 0 1 0 0,0-1-1 0 0,1 0 1 0 0,-1-1-1 0 0,9 3 0 0 0,0 4-52 0 0,-4-3 146 0 0,1-2 0 0 0,0 1 1 0 0,-1-3-1 0 0,2 2 0 0 0,15 1 0 0 0,-22-4 161 0 0,3-1 0 0 0,-4 0 0 0 0,1-1 0 0 0,0 1 0 0 0,-3-1 0 0 0,3 0 0 0 0,0 0 0 0 0,-1-1 0 0 0,1 0 0 0 0,-1 0 0 0 0,0 0 0 0 0,0 1 0 0 0,0-2-1 0 0,0 0 1 0 0,8-9 0 0 0,2 0 134 0 0,-1 0 0 0 0,0 0 0 0 0,-1 1 0 0 0,0-3 0 0 0,11-20 0 0 0,-19 27 15 0 0,1-1 0 0 0,-2 1-1 0 0,0-2 1 0 0,1 0-1 0 0,-2-3 1 0 0,1 3 0 0 0,-1 0-1 0 0,-1 0 1 0 0,1-1 0 0 0,-2 2-1 0 0,2-24 1 0 0,-3 31-104 0 0,-1 0 1 0 0,1-1-1 0 0,0 0 0 0 0,-1 0 0 0 0,1 0 1 0 0,-1 0-1 0 0,0 1 0 0 0,0-1 0 0 0,0 0 1 0 0,0 1-1 0 0,0-1 0 0 0,0 0 1 0 0,0 1-1 0 0,0-1 0 0 0,-1 1 0 0 0,1 0 1 0 0,0-1-1 0 0,-1 1 0 0 0,1 0 0 0 0,-1 0 1 0 0,0 0-1 0 0,1 0 0 0 0,-1 0 1 0 0,0 0-1 0 0,1 1 0 0 0,0-1 0 0 0,-1 1 1 0 0,0 0-1 0 0,0 0 0 0 0,0 0 0 0 0,0 0 1 0 0,0 0-1 0 0,0 0 0 0 0,-2 0 1 0 0,-4 0 18 0 0,1 0 1 0 0,-1 0 0 0 0,0 0 0 0 0,1 0 0 0 0,-1 0 0 0 0,-11 4 0 0 0,13-2-53 0 0,2 1 0 0 0,-1-1 0 0 0,0 1 0 0 0,0 0 1 0 0,1 0-1 0 0,-1 1 0 0 0,1-1 0 0 0,0 1 0 0 0,0 0 1 0 0,1-1-1 0 0,-1 1 0 0 0,1 1 0 0 0,0-1 0 0 0,0 4 1 0 0,0-3-1 0 0,1 0 0 0 0,-1 1 0 0 0,1-4 0 0 0,1 3 1 0 0,-1 0-1 0 0,1 0 0 0 0,-2 7 0 0 0,1 0-18 0 0,1 2-1 0 0,0-2 0 0 0,0-2 1 0 0,1 1-1 0 0,1 0 1 0 0,0 1-1 0 0,1 2 0 0 0,0-2 1 0 0,5 12-1 0 0,-7-22 7 0 0,0-1-1 0 0,0 0 1 0 0,1 1 0 0 0,-1-1-1 0 0,0 0 1 0 0,1 0-1 0 0,-1 1 1 0 0,1-1-1 0 0,0 0 1 0 0,-1 0 0 0 0,1 0-1 0 0,0 1 1 0 0,0-1-1 0 0,-1 0 1 0 0,1 0-1 0 0,0 0 1 0 0,0-1 0 0 0,0 1-1 0 0,0 0 1 0 0,0 0-1 0 0,1 0 1 0 0,-1-1-1 0 0,0 4 1 0 0,2-3 0 0 0,0-1-7 0 0,-1-1 1 0 0,0-3-1 0 0,1 3 1 0 0,-1 0 0 0 0,0 0-1 0 0,0-1 1 0 0,0 1-1 0 0,0-1 1 0 0,0 1 0 0 0,0-1-1 0 0,0 0 1 0 0,0 1-1 0 0,-1-1 1 0 0,3-3 0 0 0,78-85-116 0 0,-82 90 127 0 0,13-9 36 0 0,-11 10-30 0 0,-1 0 0 0 0,0 0 0 0 0,1 0 0 0 0,-1 0 1 0 0,-1 0-1 0 0,1 0 0 0 0,0 1 0 0 0,0-2 0 0 0,0 0 0 0 0,0 1 0 0 0,0 1 0 0 0,0-1 1 0 0,-1 1-1 0 0,1-1 0 0 0,0 1 0 0 0,0 1 0 0 0,18 48 155 0 0,-3-5 0 0 0,2 3 0 0 0,-6 4 1 0 0,8 64-1 0 0,-15-75-17 0 0,-2 2 1 0 0,-4 64-1 0 0,0-85-118 0 0,-2-2 1 0 0,0 0-1 0 0,-2 0 0 0 0,0 0 0 0 0,-1 0 0 0 0,-13 27 0 0 0,18-45-45 0 0,-3 1-1 0 0,2-1 0 0 0,1 0 1 0 0,-1 0-1 0 0,0-1 0 0 0,0 1 1 0 0,0 0-1 0 0,0 0 1 0 0,0-1-1 0 0,-1 0 0 0 0,1 0 1 0 0,-1 0-1 0 0,1 0 0 0 0,-1 3 1 0 0,-4-1-1 0 0,5-4-11 0 0,-1 1 0 0 0,1-1 0 0 0,-1 0 0 0 0,1 0 0 0 0,-1 0 0 0 0,1 0 0 0 0,-1 0 0 0 0,2-1 0 0 0,-2 1 0 0 0,1-1 0 0 0,-1 0 0 0 0,1 1 0 0 0,0-1 0 0 0,-1 0 0 0 0,1-4 0 0 0,0 4 0 0 0,0 0 0 0 0,0 0 0 0 0,0-1 0 0 0,0 1 0 0 0,-2-3 0 0 0,-6-4-66 0 0,1-2 1 0 0,0 1-1 0 0,0-1 1 0 0,1-1 0 0 0,1 0-1 0 0,0 1 1 0 0,0-2 0 0 0,1 1-1 0 0,1-1 1 0 0,0 0-1 0 0,0 1 1 0 0,1-3 0 0 0,1 1-1 0 0,0 1 1 0 0,1-1-1 0 0,-1-23 1 0 0,1 7-140 0 0,2-2-1 0 0,0 3 1 0 0,2 0-1 0 0,2-1 1 0 0,0 1-1 0 0,16-50 1 0 0,-14 55 42 0 0,2 5 0 0 0,0 0 0 0 0,2-5 1 0 0,0 5-1 0 0,1 2 0 0 0,0 0 0 0 0,2-5 1 0 0,0 5-1 0 0,1-1 0 0 0,0 5 1 0 0,1-3-1 0 0,1-2 0 0 0,3 4 0 0 0,-1 1 1 0 0,-1 2-1 0 0,26-19 0 0 0,4 8 520 0 0,1 2 1 0 0,62-19-1 0 0,-109 39-244 0 0,0 0 1 0 0,0-1 0 0 0,0 1-1 0 0,0-1 1 0 0,-1 1 0 0 0,1 0-1 0 0,0 0 1 0 0,-1-1 0 0 0,1 1-1 0 0,-1 0 1 0 0,1 0 0 0 0,-1 0-1 0 0,1 0 1 0 0,-1 0 0 0 0,1 0 0 0 0,-1 0-1 0 0,0-1 1 0 0,1 1 0 0 0,-1 3-1 0 0,0-3 1 0 0,0 0 0 0 0,0 2-1 0 0,2 2 215 0 0,4 13 38 0 0,1 4-87 0 0,-1 4-1 0 0,2-6 0 0 0,2 0 1 0 0,0 5-1 0 0,1-4 0 0 0,15 19 1 0 0,-25-39-175 0 0,0 0 0 0 0,0 0 0 0 0,0 3 0 0 0,-1-2 1 0 0,1-1-1 0 0,0 0 0 0 0,-1 0 0 0 0,2 1 0 0 0,-2-1 1 0 0,0 1-1 0 0,0-1 0 0 0,0 0 0 0 0,0 1 1 0 0,0-1-1 0 0,0 0 0 0 0,0 0 0 0 0,0 0 0 0 0,0 1 1 0 0,0-1-1 0 0,0 1 0 0 0,0-1 0 0 0,0 0 0 0 0,-2 1 1 0 0,1 1-1 0 0,-20 23 149 0 0,19-22-236 0 0,-1-1-1 0 0,-1 3 0 0 0,1-4 1 0 0,-1 1-1 0 0,0 0 0 0 0,0-1 1 0 0,0 0-1 0 0,0 0 0 0 0,0 0 1 0 0,0-1-1 0 0,-7 2 0 0 0,-10 3-510 0 0,-2-2 0 0 0,-38 4 0 0 0,59-6 374 0 0,0-2-1 0 0,0 0 1 0 0,0 0-1 0 0,0 0 1 0 0,0 0 0 0 0,0 0-1 0 0,0 0 1 0 0,0 0-1 0 0,0 0 1 0 0,-1-2-1 0 0,1 2 1 0 0,0-1 0 0 0,0 1-1 0 0,0-1 1 0 0,1 0-1 0 0,-1 0 1 0 0,0 0-1 0 0,0 0 1 0 0,-2-2 0 0 0,-7-16-548 0 0</inkml:trace>
  <inkml:trace contextRef="#ctx0" brushRef="#br0" timeOffset="99235.78">4861 7596 1984 0 0,'8'-15'4892'0'0,"25"-57"3991"0"0,-32 70-8617 0 0,5-10 1553 0 0,-14 18-1220 0 0,-224 304 1211 0 0,13 33-1765 0 0,210-325-44 0 0,-27 34-453 0 0,4 5 0 0 0,-43 114 1 0 0,48-120-3402 0 0,15-34-1212 0 0</inkml:trace>
  <inkml:trace contextRef="#ctx0" brushRef="#br0" timeOffset="99592.82">4414 8196 4072 0 0,'-9'27'3701'0'0,"-32"91"5755"0"0,37-104-8986 0 0,0 1-1 0 0,1 2 1 0 0,0-1 0 0 0,0-4 0 0 0,2 4-1 0 0,0 30 1 0 0,1-31-175 0 0,0-14-266 0 0,0 1 0 0 0,0-1 0 0 0,0 1 1 0 0,0-1-1 0 0,0 1 0 0 0,0-1 0 0 0,0 1 0 0 0,0-1 0 0 0,1 0 0 0 0,-1 1 0 0 0,1-1 1 0 0,-1 1-1 0 0,1-1 0 0 0,-1 0 0 0 0,1 4 0 0 0,0-4 0 0 0,0 0 0 0 0,-1 0 0 0 0,1 1 1 0 0,0-1-1 0 0,0 0 0 0 0,0 0 0 0 0,0 0 0 0 0,1 0 0 0 0,-1 0 0 0 0,-1 0 0 0 0,4 1 1 0 0,1-1-12 0 0,0 0 0 0 0,0 0 0 0 0,1-1 0 0 0,-1 0 0 0 0,0 1 0 0 0,0-2 0 0 0,7 0 0 0 0,-12 1-22 0 0,109-10-1013 0 0,-71 5-2203 0 0,0-3-3879 0 0,-8 3 5148 0 0</inkml:trace>
  <inkml:trace contextRef="#ctx0" brushRef="#br0" timeOffset="100544.5">4248 8166 3016 0 0,'19'0'5377'0'0,"54"7"3948"0"0,-72-7-9249 0 0,0 1 0 0 0,0-1 0 0 0,0 0 0 0 0,0 1 0 0 0,0-1 0 0 0,0 1 0 0 0,0-1 0 0 0,0 1 0 0 0,0-1 0 0 0,0 1 0 0 0,-1-1-1 0 0,1 1 1 0 0,0 0 0 0 0,0 0 0 0 0,0 0 0 0 0,-1-1 0 0 0,1 1 0 0 0,-1 0 0 0 0,1 0 0 0 0,0 0 0 0 0,-1 0 0 0 0,1 0 0 0 0,-1 1 0 0 0,0-2 0 0 0,0 0 0 0 0,0 0 0 0 0,0 1 0 0 0,0 0 0 0 0,0 0-1 0 0,1 0 1 0 0,-1 0 0 0 0,0 1 0 0 0,-1-1 0 0 0,1 0 0 0 0,0 0 0 0 0,0 0 0 0 0,0 2 0 0 0,-14 333-428 0 0,14-308-2466 0 0,2-14 2147 0 0</inkml:trace>
  <inkml:trace contextRef="#ctx0" brushRef="#br0" timeOffset="104116.93">3271 10054 10402 0 0,'-4'21'4481'0'0,"-3"14"-1902"0"0,-14 96 1665 0 0,16-84-4010 0 0,0 49 1 0 0,8 70-2536 0 0,-3-165 2421 0 0,0 25-403 0 0,-1 2-7978 0 0,3-70-739 0 0,-4-67 11832 0 0,0 70-725 0 0,1-5 1 0 0,2 6-1 0 0,2-5 0 0 0,9-42 1 0 0,-7 70-1625 0 0,-1-3 1 0 0,2 3 0 0 0,0 1-1 0 0,12-26 1 0 0,-16 35-369 0 0,1 2 0 0 0,0-2 0 0 0,0 1 0 0 0,-1-1 1 0 0,2 1-1 0 0,-1 0 0 0 0,1 1 0 0 0,0-1 0 0 0,0 0 0 0 0,0 0 0 0 0,1 4 1 0 0,-1-3-1 0 0,1 1 0 0 0,0-1 0 0 0,0 1 0 0 0,0-3 0 0 0,5 1 0 0 0,-9 4-100 0 0,-1 0-1 0 0,1 0 0 0 0,0 0 1 0 0,-1 0-1 0 0,1 0 0 0 0,0 0 0 0 0,-1 0 1 0 0,1 0-1 0 0,0 1 0 0 0,-1-1 1 0 0,1 0-1 0 0,0 0 0 0 0,-1 1 1 0 0,1-1-1 0 0,-1 0 0 0 0,1 1 0 0 0,-1-1 1 0 0,1 0-1 0 0,-1 1 0 0 0,1-1 1 0 0,-1 4-1 0 0,1-4 0 0 0,-1 1 0 0 0,1-1 1 0 0,-1 1-1 0 0,0-1 0 0 0,1 1 1 0 0,-1 1-1 0 0,6 4 18 0 0,-1 3 1 0 0,0 0-1 0 0,-1 0 0 0 0,0 1 1 0 0,-1-2-1 0 0,0 5 1 0 0,0-3-1 0 0,-1-2 0 0 0,3 1 1 0 0,-4 2-1 0 0,0-2 0 0 0,0 1 1 0 0,-1 3-1 0 0,-1-3 1 0 0,0 0-1 0 0,0-2 0 0 0,-4 2 1 0 0,3-1-1 0 0,0 1 0 0 0,-1 3 1 0 0,-1-4-1 0 0,0 1 1 0 0,0-1-1 0 0,-9 11 0 0 0,9-15-125 0 0,0-1-1 0 0,0 0 1 0 0,0 0-1 0 0,0 3 0 0 0,0-4 1 0 0,0 1-1 0 0,-1-1 1 0 0,0 0-1 0 0,0 0 1 0 0,0-1-1 0 0,0 0 0 0 0,0 0 1 0 0,-1 0-1 0 0,1-1 1 0 0,-1 0-1 0 0,-6 1 0 0 0,7-1-303 0 0,0-1-1 0 0,0 0 1 0 0,1 0-1 0 0,-1 0 1 0 0,0 0-1 0 0,0 0 1 0 0,0-1-1 0 0,-1 0 1 0 0,-5-1-1 0 0,-9-12-4103 0 0,17 1 3501 0 0</inkml:trace>
  <inkml:trace contextRef="#ctx0" brushRef="#br0" timeOffset="104923.8">3507 10027 7657 0 0,'12'31'6699'0'0,"46"89"-372"0"0,-25-56-4874 0 0,-10-34-1281 0 0,-19-27-169 0 0,0-1-1 0 0,0 0 1 0 0,0 0 0 0 0,0-1-1 0 0,1 1 1 0 0,-1-2 0 0 0,3 0-1 0 0,-2 1 1 0 0,-1 0 0 0 0,1 0-1 0 0,-1-1 1 0 0,1 0 0 0 0,-1 0-1 0 0,1 0 1 0 0,-1-1 0 0 0,1 1-1 0 0,-1-1 1 0 0,1 0 0 0 0,-2 1-1 0 0,6-2 1 0 0,-4 0-26 0 0,0 0 0 0 0,-1 0 0 0 0,1 0 0 0 0,-1 0 0 0 0,1-1 0 0 0,-1 0 0 0 0,0 0 0 0 0,0 0 0 0 0,0 0-1 0 0,0-4 1 0 0,-1 4 0 0 0,1-1 0 0 0,-1 0 0 0 0,0 0 0 0 0,0 0 0 0 0,-1 0 0 0 0,1 0 0 0 0,-1-1 0 0 0,0 1 0 0 0,3-7 0 0 0,-2 1 4 0 0,-1-4 0 0 0,0 4 0 0 0,0 1 0 0 0,-1-2 0 0 0,0 1 0 0 0,-1 2 0 0 0,0-3 0 0 0,-3-18 0 0 0,3 28 22 0 0,0 1 0 0 0,0-1-1 0 0,0 0 1 0 0,1 1 0 0 0,-1-1-1 0 0,0 0 1 0 0,-1 1-1 0 0,1-1 1 0 0,0 0 0 0 0,0 1-1 0 0,0-1 1 0 0,0 0 0 0 0,0 1-1 0 0,-1-1 1 0 0,1 0 0 0 0,0 1-1 0 0,0-1 1 0 0,-1 0-1 0 0,1 1 1 0 0,-1-1 0 0 0,1 1-1 0 0,0-1 1 0 0,-1 1 0 0 0,1-1-1 0 0,-1 1 1 0 0,1-1 0 0 0,-1 1-1 0 0,0 0 1 0 0,1-1-1 0 0,-1 1 1 0 0,0-1 0 0 0,0 3 9 0 0,0-1 1 0 0,0 1-1 0 0,0-1 0 0 0,0 1 1 0 0,1 0-1 0 0,-1-1 1 0 0,0 1-1 0 0,1 0 1 0 0,0-1-1 0 0,-1 1 1 0 0,1 0-1 0 0,0 0 1 0 0,0 1-1 0 0,-2 16 50 0 0,1-3 1 0 0,0-1-1 0 0,4 29 1 0 0,-3-36-29 0 0,2-1 0 0 0,-1-1 0 0 0,1 1 0 0 0,0 0 0 0 0,0 0 0 0 0,1 0 0 0 0,0 0 0 0 0,1 3 0 0 0,-1-4 0 0 0,9 12 0 0 0,-8-15-3 0 0,-1-2 0 0 0,1 2-1 0 0,1 0 1 0 0,-1-2 0 0 0,0 2 0 0 0,1-1-1 0 0,-1 0 1 0 0,1-1 0 0 0,-1 1 0 0 0,1-1 0 0 0,0 0-1 0 0,0 0 1 0 0,-1 0 0 0 0,-1-1 0 0 0,2 1 0 0 0,0-1-1 0 0,0 0 1 0 0,3-1 0 0 0,-3 1 0 0 0,0-1 0 0 0,4-2-1 0 0,-8 3-28 0 0,8-2-4 0 0,1 0 0 0 0,0-1 0 0 0,-1 0 1 0 0,0 1-1 0 0,0-2 0 0 0,0 2 1 0 0,0-3-1 0 0,0 0 0 0 0,-1 0 0 0 0,0-1 1 0 0,0 0-1 0 0,-1-4 0 0 0,0 3 0 0 0,0 0 1 0 0,0 1-1 0 0,-1-2 0 0 0,0 0 1 0 0,0 2-1 0 0,-1-2 0 0 0,0-1 0 0 0,-1-2 1 0 0,0 2-1 0 0,0 0 0 0 0,3-12 0 0 0,-1 1-36 0 0,0-4-1 0 0,-1 1 1 0 0,-2 3-1 0 0,0-5 0 0 0,-2 2 1 0 0,-1 3-1 0 0,0-5 1 0 0,0 2-1 0 0,-9-38 0 0 0,-2 32 26 0 0,3 19 60 0 0,7 10-43 0 0,1 0 1 0 0,0 0-1 0 0,-1 0 0 0 0,1 0 1 0 0,0 0-1 0 0,0 0 0 0 0,-1 0 0 0 0,1 0 1 0 0,0 0-1 0 0,-1 0 0 0 0,1 0 1 0 0,0 0-1 0 0,0 0 0 0 0,0 0 0 0 0,-1 0 1 0 0,1 0-1 0 0,0 0 0 0 0,0 3 1 0 0,0-3-1 0 0,-1 0 0 0 0,1 0 0 0 0,0 0 1 0 0,0 0-1 0 0,0 0 0 0 0,0 0 0 0 0,0 1 1 0 0,-1-1-1 0 0,1 0 0 0 0,0 0 1 0 0,0 1-1 0 0,0-1 0 0 0,0 0 0 0 0,0 1 1 0 0,0-1-1 0 0,0 0 0 0 0,0 1 1 0 0,0-1-1 0 0,0 0 0 0 0,0 0 0 0 0,1 1 1 0 0,-7 39 48 0 0,3 1 0 0 0,1-1 0 0 0,2 1 0 0 0,11 81 0 0 0,-10-115-49 0 0,4 39 42 0 0,14 58 0 0 0,-17-95-23 0 0,1 1 0 0 0,0 0 0 0 0,-1 2 0 0 0,2-2-1 0 0,0 0 1 0 0,1-2 0 0 0,0-2 0 0 0,3 3 0 0 0,-2-1 0 0 0,0 1-1 0 0,0 2 1 0 0,11 8 0 0 0,-16-18-19 0 0,0 0 0 0 0,0 0 0 0 0,0-1-1 0 0,-1 1 1 0 0,1 0 0 0 0,0-1 0 0 0,0 1 0 0 0,0-1 0 0 0,0 1-1 0 0,1-1 1 0 0,-1 0 0 0 0,0 0 0 0 0,0 0 0 0 0,0 0 0 0 0,0 0-1 0 0,0 0 1 0 0,0 0 0 0 0,2 0 0 0 0,-1 0-5 0 0,0-1-1 0 0,0 0 1 0 0,-1 0 0 0 0,1 0-1 0 0,0-1 1 0 0,0 1 0 0 0,-1-1-1 0 0,1 1 1 0 0,-1-1 0 0 0,1 0 0 0 0,-1 1-1 0 0,0-1 1 0 0,2-2 0 0 0,15-27-50 0 0,-1 6 1 0 0,-1-7-1 0 0,-2 3 1 0 0,-1 1 0 0 0,-1-5-1 0 0,-2 4 1 0 0,-2-5-1 0 0,0 3 1 0 0,-2-3 0 0 0,-1 1-1 0 0,-2 0 1 0 0,-1 0-1 0 0,-2 0 1 0 0,-1 0-1 0 0,-1 0 1 0 0,-8-37 0 0 0,9 66 42 0 0,1 1 1 0 0,-1-1-1 0 0,0 0 1 0 0,0 1 0 0 0,0-1-1 0 0,0 1 1 0 0,-1-1-1 0 0,1 1 1 0 0,-1 0-1 0 0,0 0 1 0 0,1 0 0 0 0,-1 0-1 0 0,-1 0 1 0 0,1 0-1 0 0,-6-4 1 0 0,8 7 8 0 0,0 0 0 0 0,-1 0 0 0 0,1 0 0 0 0,0 0 0 0 0,-1 0 0 0 0,1 0 0 0 0,0 0 1 0 0,0 0-1 0 0,-1 0 0 0 0,1 0 0 0 0,0 0 0 0 0,-1 0 0 0 0,1 0 0 0 0,0 1 0 0 0,0-1 0 0 0,-1 0 0 0 0,1 0 0 0 0,0 0 0 0 0,-1 0 0 0 0,1 0 0 0 0,0 1 0 0 0,0-1 1 0 0,0 0-1 0 0,-1 0 0 0 0,1 0 0 0 0,0 1 0 0 0,0-1 0 0 0,0 0 0 0 0,-1 0 0 0 0,1 0 0 0 0,0 0 0 0 0,0 0 0 0 0,0 0 0 0 0,0 1 0 0 0,0-1 0 0 0,0 0 0 0 0,0 1 1 0 0,-1-1-1 0 0,1 0 0 0 0,0 1 0 0 0,0-1 0 0 0,0 0 0 0 0,0 0 0 0 0,0 1 0 0 0,0-1 0 0 0,1 0 0 0 0,-1 1 0 0 0,-3 28 51 0 0,2 33 61 0 0,14 117 1 0 0,-9-146-525 0 0,3 4 1 0 0,-1-4 0 0 0,4 3 0 0 0,0-4 0 0 0,19 40 0 0 0,0-30-2064 0 0,-8-22-2278 0 0,-10-16-3126 0 0</inkml:trace>
  <inkml:trace contextRef="#ctx0" brushRef="#br0" timeOffset="105686.32">4511 10278 5049 0 0,'25'-10'7516'0'0,"96"-43"863"0"0,-107 47-8014 0 0,2 0-1 0 0,-4-2 1 0 0,1-1 0 0 0,11-13 0 0 0,-20 20-367 0 0,-1 0 0 0 0,0-1 0 0 0,0 0 0 0 0,0 0 0 0 0,-1 0 0 0 0,1 0 0 0 0,-1 0-1 0 0,0 0 1 0 0,1-1 0 0 0,-1 3 0 0 0,-1-3 0 0 0,1 1 0 0 0,0-1 0 0 0,-1 0 0 0 0,2-9 0 0 0,0 0-17 0 0,-1 9 4 0 0,-1-1-1 0 0,0 1 1 0 0,0-1-1 0 0,-1 1 1 0 0,1-1 0 0 0,-1 0-1 0 0,0 2 1 0 0,0-1-1 0 0,-1 0 1 0 0,-1-12 0 0 0,2 15 11 0 0,0 0 0 0 0,-1 0 0 0 0,1 0 1 0 0,-1 0-1 0 0,0 0 0 0 0,1 0 0 0 0,-1-1 1 0 0,0 1-1 0 0,0 0 0 0 0,1 0 0 0 0,-1 0 1 0 0,0 0-1 0 0,0 0 0 0 0,0 1 0 0 0,0-1 1 0 0,0 0-1 0 0,0 0 0 0 0,-1 1 0 0 0,1-1 1 0 0,0 1-1 0 0,0-1 0 0 0,0 1 0 0 0,-1-1 1 0 0,1 1-1 0 0,0-1 0 0 0,-1 1 0 0 0,1 0 1 0 0,0 0-1 0 0,-1 0 0 0 0,1 0 0 0 0,0 0 1 0 0,-1 0-1 0 0,1 0 0 0 0,0 0 0 0 0,-1 1 1 0 0,1-1-1 0 0,0 0 0 0 0,0 1 0 0 0,-1-1 1 0 0,1 1-1 0 0,0 0 0 0 0,-2 0 0 0 0,-5 3 23 0 0,1 0 0 0 0,0 0 0 0 0,0-1 0 0 0,0 2 0 0 0,0 0 0 0 0,2 3 0 0 0,-2-2-1 0 0,-2-2 1 0 0,4 2 0 0 0,-1 0 0 0 0,1 1 0 0 0,0 0 0 0 0,1 0 0 0 0,0-1 0 0 0,0 1 0 0 0,0 4-1 0 0,1-4 1 0 0,0 1 0 0 0,0-2 0 0 0,1 2 0 0 0,0 0 0 0 0,1 0 0 0 0,-1 10 0 0 0,1-2 32 0 0,1-3 1 0 0,1-3-1 0 0,0 1 1 0 0,1 2-1 0 0,0 2 0 0 0,1-2 1 0 0,0 0-1 0 0,1-5 1 0 0,0 3-1 0 0,11 24 1 0 0,-14-34-48 0 0,0 0 0 0 0,0 0 0 0 0,0 0 1 0 0,0 0-1 0 0,1 0 0 0 0,-1 0 0 0 0,0 0 0 0 0,1-1 1 0 0,-1 1-1 0 0,0 0 0 0 0,1-1 0 0 0,-1 1 0 0 0,1-1 1 0 0,-1 0-1 0 0,1 1 0 0 0,-1-1 0 0 0,1 0 0 0 0,2 0 0 0 0,-2 0 1 0 0,-1 0-1 0 0,1 0 0 0 0,-1 0 0 0 0,3-1 0 0 0,32-10-94 0 0,-30 9 77 0 0,4-2-83 0 0,0 0-1 0 0,-1-4 0 0 0,0 3 1 0 0,0-1-1 0 0,-1 0 0 0 0,0 0 1 0 0,0 0-1 0 0,0-1 0 0 0,-1 2 1 0 0,0-3-1 0 0,-1 0 1 0 0,0 0-1 0 0,0-3 0 0 0,-1 2 1 0 0,7-12-1 0 0,-5 11 88 0 0,-2-3 0 0 0,0-3-1 0 0,0 3 1 0 0,-1 0 0 0 0,-1 0 0 0 0,0 1-1 0 0,-1-5 1 0 0,0 5 0 0 0,-1-2 0 0 0,-1 0 0 0 0,-1-17-1 0 0,0 27 162 0 0,-1 5-79 0 0,-1 19 25 0 0,1-9-61 0 0,1 2-1 0 0,0 1 1 0 0,1-2-1 0 0,0 5 1 0 0,4 17-1 0 0,-3-29-5 0 0,-1-1-1 0 0,1 1 0 0 0,1 0 1 0 0,-1-1-1 0 0,1 1 0 0 0,0 3 1 0 0,0-4-1 0 0,0 1 0 0 0,1-1 0 0 0,-1 0 1 0 0,1-1-1 0 0,0 1 0 0 0,0-1 1 0 0,1 1-1 0 0,-1 0 0 0 0,1-2 1 0 0,3 1-1 0 0,-3 0 0 0 0,0 0 1 0 0,6 3-1 0 0,-9-6-31 0 0,0 0 0 0 0,1 0 0 0 0,-1 0-1 0 0,0 0 1 0 0,1-1 0 0 0,-1 1 0 0 0,0-1 0 0 0,1 1 0 0 0,-1-1 0 0 0,0 1 0 0 0,0-1-1 0 0,1 0 1 0 0,-1 1 0 0 0,0-1 0 0 0,0 0 0 0 0,0 0 0 0 0,0 0 0 0 0,0 0-1 0 0,1-2 1 0 0,6-1-4 0 0,6-7-22 0 0,1 2-1 0 0,-1-2 1 0 0,18-22 0 0 0,-26 27 8 0 0,-1 0 0 0 0,0-1 0 0 0,0 1 0 0 0,-1 1 0 0 0,0-2 0 0 0,0-1 0 0 0,-1-2-1 0 0,1 2 1 0 0,-2 2 0 0 0,1-2 0 0 0,-1 0 0 0 0,0 0 0 0 0,0-9 0 0 0,2-21 277 0 0,-2 66 121 0 0,2 29-309 0 0,9 49 28 0 0,-7-61 135 0 0,0 2 0 0 0,-2 5-1 0 0,-2-5 1 0 0,-7 69 0 0 0,2-89-157 0 0,-1-3 1 0 0,1-2-1 0 0,-3 4 0 0 0,-1-3 1 0 0,-1 0-1 0 0,-1 1 1 0 0,-1-3-1 0 0,-2 1 0 0 0,0 1 1 0 0,-15 18-1 0 0,23-36-54 0 0,-1 0 0 0 0,0-1 0 0 0,0 1 0 0 0,0 0 1 0 0,0-2-1 0 0,-1 1 0 0 0,0 0 0 0 0,1-1 0 0 0,0 0 0 0 0,-2 0 0 0 0,1-1 0 0 0,0 1 1 0 0,-1-1-1 0 0,1-1 0 0 0,-1 1 0 0 0,1-1 0 0 0,-1 0 0 0 0,0-1 0 0 0,-2 0 0 0 0,2 0 0 0 0,0 0 1 0 0,-6-2-1 0 0,7 2-34 0 0,1-2 0 0 0,-1 1 0 0 0,1 0 0 0 0,0-1 0 0 0,0 0 0 0 0,0-1 0 0 0,0 1 0 0 0,0-1 0 0 0,0 0 0 0 0,1 0 0 0 0,-1 0 0 0 0,1 0 0 0 0,0-4 0 0 0,3 6 0 0 0,-4-3 0 0 0,1 0 0 0 0,1-1 0 0 0,0 1 0 0 0,0-1 0 0 0,0 1 0 0 0,0-1 0 0 0,1 0 0 0 0,-1 0 0 0 0,1 0 0 0 0,1-1 0 0 0,-2-5 0 0 0,0-16-240 0 0,1 0 1 0 0,1-1-1 0 0,2 4 0 0 0,0-1 0 0 0,2-3 0 0 0,1 3 0 0 0,11-41 1 0 0,-8 41-1047 0 0,1-4 1 0 0,11-24 0 0 0,-12 37-1672 0 0,2 2 0 0 0,0 0-1 0 0,22-33 1 0 0,17-2 455 0 0</inkml:trace>
  <inkml:trace contextRef="#ctx0" brushRef="#br0" timeOffset="107568.19">3823 2105 2264 0 0,'0'0'1264'0'0,"2"-114"11611"0"0</inkml:trace>
  <inkml:trace contextRef="#ctx0" brushRef="#br0" timeOffset="107752.3">3813 1969 16947 0 0,'-54'-109'468'0'0,"-4"4"0"0"0,-9 3 1 0 0,2-2-1 0 0,-88-92 0 0 0,135 179-198 0 0,2 2 0 0 0,-1 2 0 0 0,-34-29 0 0 0,6 6-29 0 0,41 33-182 0 0</inkml:trace>
  <inkml:trace contextRef="#ctx0" brushRef="#br0" timeOffset="108082.9">3268 1228 20908 0 0,'-42'-89'139'0'0,"50"183"1042"0"0,-5-67-1157 0 0,-3-23-31 0 0,-1-27-23 0 0,-18-159-85 0 0,19 179 116 0 0,1 1-1 0 0,-1-1 1 0 0,1 0 0 0 0,0 0 0 0 0,-1 1-1 0 0,1-1 1 0 0,1 1 0 0 0,-1-1-1 0 0,0 1 1 0 0,0-1 0 0 0,1 1 0 0 0,0 0-1 0 0,-1-1 1 0 0,1 1 0 0 0,0 0-1 0 0,0 0 1 0 0,0 0 0 0 0,0 0 0 0 0,1 1-1 0 0,-1-2 1 0 0,0 3 0 0 0,1-3-1 0 0,-1 3 1 0 0,1-1 0 0 0,-1 0-1 0 0,1 0 1 0 0,0 0 0 0 0,-1 0 0 0 0,3 0-1 0 0,13-3 18 0 0,-1 1-1 0 0,0 0 0 0 0,1 1 0 0 0,-2 1 1 0 0,2 1-1 0 0,0 0 0 0 0,28 5 0 0 0,40 9-1769 0 0,-6 5-5130 0 0,-51-13 5483 0 0</inkml:trace>
  <inkml:trace contextRef="#ctx0" brushRef="#br0" timeOffset="109214.86">3431 1183 392 0 0,'-12'23'6034'0'0,"1"-6"-4032"0"0,5-7-594 0 0,1-1 0 0 0,-1 2 0 0 0,2 0 0 0 0,-5 16 0 0 0,8-23-1229 0 0,0-1 1 0 0,0 1-1 0 0,1-1 1 0 0,-1 0-1 0 0,1 0 1 0 0,0 0-1 0 0,0 1 1 0 0,0 0-1 0 0,1-1 1 0 0,-1 1-1 0 0,1-1 1 0 0,0 0-1 0 0,0 1 1 0 0,0-1-1 0 0,0 1 1 0 0,1-1-1 0 0,-1 0 1 0 0,1 4-1 0 0,0-4 1 0 0,4 5-1 0 0,41 44-9489 0 0,-21-4 7712 0 0</inkml:trace>
  <inkml:trace contextRef="#ctx0" brushRef="#br0" timeOffset="110561.68">2186 506 5273 0 0,'0'24'4914'0'0,"-3"69"2937"0"0,3 27-5773 0 0,9-128-2154 0 0,8-19 12 0 0,-1 1-1 0 0,21-50 1 0 0,-7 14 37 0 0,-30 61 39 0 0,1 0 0 0 0,-1 1 0 0 0,0-1 0 0 0,0 1 0 0 0,0-1 0 0 0,1 0 0 0 0,-1 1 0 0 0,0-1 0 0 0,1 1 0 0 0,-1-1 0 0 0,1 1 0 0 0,-1-1-1 0 0,0 1 1 0 0,1 0 0 0 0,-1-1 0 0 0,1 1 0 0 0,-1-1 0 0 0,1 1 0 0 0,-1 0 0 0 0,1 0 0 0 0,-1-1 0 0 0,1 1 0 0 0,0 0 0 0 0,0-1 0 0 0,7 10 124 0 0,-4-4-62 0 0,12 16 53 0 0,-4 6-1 0 0,22 41 1 0 0,29 45 261 0 0,-63-112-380 0 0,1 0-1 0 0,0 0 0 0 0,0 1 1 0 0,-1-1-1 0 0,1 0 1 0 0,0 0-1 0 0,0 0 0 0 0,-1 1 1 0 0,1-2-1 0 0,1 0 0 0 0,-1 0 1 0 0,0 0-1 0 0,0 1 1 0 0,0 0-1 0 0,1-1 0 0 0,-1 1 1 0 0,0-1-1 0 0,1 1 0 0 0,-1-1 1 0 0,0 0-1 0 0,1 1 1 0 0,-1-1-1 0 0,0 0 0 0 0,1 0 1 0 0,-1 0-1 0 0,1 0 0 0 0,-1 0 1 0 0,0 0-1 0 0,1-1 1 0 0,-1 1-1 0 0,1 0 0 0 0,-1-1 1 0 0,0 1-1 0 0,1-1 0 0 0,-1 1 1 0 0,0-1-1 0 0,0 0 0 0 0,1 1 1 0 0,-1 0-1 0 0,0 0 1 0 0,0 0-1 0 0,0-2 0 0 0,0 1 1 0 0,0 0-1 0 0,0 0 0 0 0,0 0 1 0 0,0 0-1 0 0,-1 0 1 0 0,1 0-1 0 0,1-2 0 0 0,4-9-7 0 0,0 0-1 0 0,-1 1 1 0 0,0-5-1 0 0,0 4 1 0 0,-2 1-1 0 0,1-2 1 0 0,-2 0 0 0 0,0-3-1 0 0,1-16 1 0 0,-1 14 5 0 0,0-4-1 0 0,1 3 1 0 0,1 3 0 0 0,11-38 0 0 0,-9 53 103 0 0,1 12-114 0 0,-6-9 8 0 0,29 49-258 0 0,-8 2-2281 0 0,8 36-4829 0 0,-23-57 5570 0 0</inkml:trace>
  <inkml:trace contextRef="#ctx0" brushRef="#br0" timeOffset="110855.08">2880 526 2920 0 0,'-11'17'9653'0'0,"2"-7"-8451"0"0,1 0 1 0 0,0 2 0 0 0,1 0 0 0 0,-7 18-1 0 0,14-28-1150 0 0,-1-1 0 0 0,1 1 1 0 0,-1 0-1 0 0,1 0 0 0 0,0 0 0 0 0,0 0 0 0 0,0 0 0 0 0,0 0 0 0 0,0-1 0 0 0,0-1 0 0 0,0 3 0 0 0,1-1 0 0 0,-1 0 0 0 0,1 0 0 0 0,-1-1 0 0 0,1 1 0 0 0,0 0 1 0 0,-1 0-1 0 0,1 0 0 0 0,0-1 0 0 0,0 1 0 0 0,1 0 0 0 0,-1 2 0 0 0,0-2 0 0 0,2 0 0 0 0,-1 1-42 0 0,1-1 0 0 0,0 1 0 0 0,-1-1 0 0 0,1 0 0 0 0,0 0 0 0 0,0-1 0 0 0,0 0 0 0 0,1 1 0 0 0,-1-1 0 0 0,0 0 0 0 0,0 0 0 0 0,0 0 0 0 0,0 0-1 0 0,1 0 1 0 0,-1-1 0 0 0,1 0 0 0 0,-1 1 0 0 0,1-1 0 0 0,-1 0 0 0 0,1-1 0 0 0,-1 1 0 0 0,4-1 0 0 0,-4 1 0 0 0,0-1 0 0 0,1 0 0 0 0,-1-1 0 0 0,0 1 0 0 0,5-2 0 0 0,-1 0-13 0 0,0-1 0 0 0,-1 0 1 0 0,0 0-1 0 0,-1 0 0 0 0,1-4 0 0 0,0 3 1 0 0,-1 0-1 0 0,0 0 0 0 0,1 1 0 0 0,-2-2 1 0 0,6-7-1 0 0,-9 12-16 0 0,0 0-1 0 0,0 0 1 0 0,-1 0-1 0 0,1-1 1 0 0,-1 1 0 0 0,1 0-1 0 0,-1 0 1 0 0,1 0 0 0 0,-1-1-1 0 0,0 1 1 0 0,0 0-1 0 0,1 0 1 0 0,-1-1 0 0 0,0 1-1 0 0,0 0 1 0 0,0-1 0 0 0,-1 1-1 0 0,1 0 1 0 0,0 0-1 0 0,0-4 1 0 0,-1 4 0 0 0,1 0-1 0 0,0 0 1 0 0,-1-1-1 0 0,0 1 1 0 0,1 0 0 0 0,-1 0-1 0 0,1 0 1 0 0,-1 0 0 0 0,0 0-1 0 0,-1-1 1 0 0,-2-1-195 0 0,0 0 1 0 0,0 0 0 0 0,0 1-1 0 0,0-1 1 0 0,-1 3 0 0 0,-6-5-1 0 0,8 5 121 0 0,-46-16-2664 0 0,6 7-3064 0 0,32 5 4627 0 0</inkml:trace>
  <inkml:trace contextRef="#ctx0" brushRef="#br0" timeOffset="111104.09">3106 261 7729 0 0,'0'0'9202'0'0,"-20"165"-4257"0"0,24-81-4937 0 0,12-27-184 0 0,-9-36-240 0 0,0 4-296 0 0,4 8-776 0 0,-4-4-1553 0 0,-7-22-3048 0 0</inkml:trace>
  <inkml:trace contextRef="#ctx0" brushRef="#br0" timeOffset="111462.84">3016 610 824 0 0,'25'-24'6568'0'0,"-5"7"-4476"0"0,3-3-243 0 0,3-1 1 0 0,1-2-1 0 0,4 5 0 0 0,34-20 0 0 0,-59 34-1846 0 0,59-26 320 0 0,-52 27-112 0 0,-2 3 214 0 0,-21 19-294 0 0,-6 7-93 0 0,1-3-16 0 0,-23 45 0 0 0,35-63-4 0 0,0 1-1 0 0,0-1 1 0 0,1 2-1 0 0,0 0 1 0 0,0-1-1 0 0,0 4 1 0 0,1-3-1 0 0,0 1 1 0 0,1-1 0 0 0,-1-1-1 0 0,1 1 1 0 0,1-1-1 0 0,0 8 1 0 0,0-13-6 0 0,-1 0-3 0 0,0-1 0 0 0,0 1 0 0 0,0 0 0 0 0,0 0 0 0 0,1-1 0 0 0,-1 1 0 0 0,0 0 0 0 0,0 0 0 0 0,1-1 0 0 0,-1 1 0 0 0,1 3 0 0 0,-1-4-1 0 0,0 1 1 0 0,1-1 0 0 0,0 1 0 0 0,-1 0 0 0 0,1-1 0 0 0,-1 1 0 0 0,1-1 0 0 0,-1 1 0 0 0,1-1 0 0 0,0 0 0 0 0,0 1 0 0 0,-1-1 0 0 0,1 0-1 0 0,0 1 1 0 0,-1-1 0 0 0,1 0 0 0 0,0 0 0 0 0,0 0 0 0 0,0 1 0 0 0,-1-1 0 0 0,1 0 0 0 0,0 0 0 0 0,0 0 0 0 0,-1 0 0 0 0,1 0 0 0 0,0-1-1 0 0,0 1 1 0 0,1 0 0 0 0,12 0 14 0 0,-1-1-1 0 0,0 0 0 0 0,2-1 0 0 0,-1-1 1 0 0,24-10-1 0 0,-30 11-19 0 0,-1-1 1 0 0,1 0-1 0 0,-1 0 0 0 0,1 0 1 0 0,-1 0-1 0 0,3-1 1 0 0,-4-1-1 0 0,1 0 0 0 0,-1 1 1 0 0,0-1-1 0 0,0-1 0 0 0,9-14 1 0 0,-14 18-27 0 0,0 0 1 0 0,0 0 0 0 0,0 0 0 0 0,0-1 0 0 0,-1 1 0 0 0,1-1-1 0 0,-1 1 1 0 0,1 0 0 0 0,-1-1 0 0 0,0 3 0 0 0,0-3-1 0 0,0 1 1 0 0,0-1 0 0 0,-1 2 0 0 0,1-1 0 0 0,-1-1 0 0 0,1 1-1 0 0,-1 0 1 0 0,0-1 0 0 0,0 1 0 0 0,0 0 0 0 0,0 0-1 0 0,-3-4 1 0 0,1-5-132 0 0,-1 3-154 0 0,-1 0 0 0 0,0 0 0 0 0,0 3 1 0 0,-11-15-1 0 0,-3 2-2546 0 0,3 3-3492 0 0</inkml:trace>
  <inkml:trace contextRef="#ctx0" brushRef="#br0" timeOffset="111662.02">3524 423 1328 0 0,'0'0'7777'0'0,"120"50"3578"0"0,-87-30-10147 0 0,-26-70-1520 0 0,17-48 16 0 0,8 39-344 0 0,-2 34-2817 0 0,-15 16 3457 0 0</inkml:trace>
  <inkml:trace contextRef="#ctx0" brushRef="#br0" timeOffset="112370.34">4209 299 1800 0 0,'-1'21'7512'0'0,"0"68"2761"0"0,4 46-7601 0 0,15 65-3944 0 0,-17-193 855 0 0,1 0 0 0 0,-1 0 0 0 0,1 0 0 0 0,1 0 0 0 0,-1 0 0 0 0,5 4 0 0 0,-6-22-10568 0 0,-13-53 5572 0 0,-7-21 4377 0 0</inkml:trace>
  <inkml:trace contextRef="#ctx0" brushRef="#br0" timeOffset="112619.69">4207 372 6041 0 0,'0'0'4457'0'0,"74"-120"3040"0"0,-35 78-6448 0 0,-7 23-33 0 0,-24 19-688 0 0,15 26-48 0 0,0 50-176 0 0,-41 22-128 0 0,-15-46-176 0 0,7-19-104 0 0,3-14-280 0 0,-29 15-425 0 0,18-16-831 0 0,21-18-2825 0 0</inkml:trace>
  <inkml:trace contextRef="#ctx0" brushRef="#br0" timeOffset="113421.28">4496 235 1072 0 0,'11'26'6764'0'0,"35"69"3517"0"0,-44-92-10171 0 0,0 1 0 0 0,0 0 0 0 0,0-1 0 0 0,0 1 0 0 0,1-1 0 0 0,-1 0 0 0 0,1 4 0 0 0,-1-4 0 0 0,1 0 0 0 0,0 0 0 0 0,0-1 0 0 0,0 1 0 0 0,1-1 0 0 0,-1 0 0 0 0,1 1 0 0 0,0-2 0 0 0,0 2 0 0 0,0-3 0 0 0,0 0 0 0 0,0 2 0 0 0,0-1 0 0 0,0 0 0 0 0,0-1 0 0 0,6 1 0 0 0,-6-2-124 0 0,1 0 1 0 0,-1 0 0 0 0,0 0-1 0 0,0 0 1 0 0,0 1 0 0 0,0-2-1 0 0,0 0 1 0 0,-1 0 0 0 0,4-1-1 0 0,-3 1 1 0 0,-1-1 0 0 0,0 1-1 0 0,-1-1 1 0 0,1 0 0 0 0,0-1-1 0 0,0-2 1 0 0,0 3 0 0 0,-1-1-1 0 0,0 0 1 0 0,3-5 0 0 0,0-2 19 0 0,0-2 0 0 0,-1 3-1 0 0,0-6 1 0 0,-2 2 0 0 0,1 2 0 0 0,-1-1 0 0 0,-1 1 0 0 0,-1-1 0 0 0,0-3 0 0 0,0 3 0 0 0,-3-14 0 0 0,2 8 263 0 0,2 41-233 0 0,1-1 1 0 0,1-1 0 0 0,9 30-1 0 0,-10-44-20 0 0,0 0 0 0 0,0 1 1 0 0,1-1-1 0 0,0 4 0 0 0,0-4 0 0 0,0 0 0 0 0,1-1 0 0 0,0 0 0 0 0,0 1 0 0 0,0-1 0 0 0,0 0 0 0 0,1 0 0 0 0,1-1 0 0 0,-1 1 1 0 0,9 9-1 0 0,-8-12-4 0 0,-2-1 1 0 0,1 1 0 0 0,1-1-1 0 0,0 0 1 0 0,0 0-1 0 0,0-1 1 0 0,0 0 0 0 0,0 0-1 0 0,0 0 1 0 0,0-1 0 0 0,0 1-1 0 0,0-2 1 0 0,0 1 0 0 0,0 0-1 0 0,-1-1 1 0 0,1-3-1 0 0,-1 2 1 0 0,4 1 0 0 0,-4-1-1 0 0,8-6 1 0 0,-7 4-24 0 0,-1 0 0 0 0,0-2 0 0 0,0 1 0 0 0,-1 1 0 0 0,0-1 0 0 0,0-1 0 0 0,0 0 0 0 0,-1-4 0 0 0,0 4 0 0 0,-1 0 0 0 0,0 0 0 0 0,-1-1 0 0 0,1 0 1 0 0,-1 1-1 0 0,0 0 0 0 0,0-11 0 0 0,-1-1-49 0 0,0 0 1 0 0,-1 1 0 0 0,0-3 0 0 0,-2 1 0 0 0,-6-26 0 0 0,2 18 31 0 0,6 21 54 0 0,-1 0 1 0 0,0 0 0 0 0,0 1-1 0 0,0-2 1 0 0,-1 2 0 0 0,-5-11-1 0 0,6 14 9 0 0,-2-1 76 0 0,4 20 19 0 0,12 57-8 0 0,23 48-28 0 0,-33-112-103 0 0,1 0 0 0 0,1 0-1 0 0,0 3 1 0 0,0-3 0 0 0,1-2-1 0 0,0 1 1 0 0,1 0 0 0 0,-1 0-1 0 0,2-1 1 0 0,-1 1 0 0 0,1-1-1 0 0,14 15 1 0 0,-20-21 7 0 0,0-1-1 0 0,0 1 1 0 0,0-1 0 0 0,-1 1-1 0 0,1-1 1 0 0,0 0 0 0 0,0 0-1 0 0,0 0 1 0 0,0 0 0 0 0,0 0-1 0 0,0 0 1 0 0,0 0-1 0 0,0 0 1 0 0,0 0 0 0 0,0 0-1 0 0,0 0 1 0 0,0 0 0 0 0,0 0-1 0 0,0 0 1 0 0,0 0 0 0 0,0 0-1 0 0,0 0 1 0 0,0 0 0 0 0,0 0-1 0 0,0 0 1 0 0,-1 0 0 0 0,1 0-1 0 0,0 0 1 0 0,0-1 0 0 0,0 1-1 0 0,0-1 1 0 0,-1 0 0 0 0,1 1-1 0 0,0-1 1 0 0,0 0-1 0 0,22-38-27 0 0,-19 29 15 0 0,1-2 0 0 0,-1 2 0 0 0,-1-2 0 0 0,0-3 0 0 0,0 4 0 0 0,-2-1-1 0 0,1-1 1 0 0,-1-21 0 0 0,-3-2-86 0 0,-11-67 0 0 0,10 98 558 0 0,1 16-333 0 0,1 32-81 0 0,2-30-59 0 0,1-1 0 0 0,0 3 0 0 0,0-4 0 0 0,1 1 0 0 0,1 0 1 0 0,0 0-1 0 0,1-1 0 0 0,0 3 0 0 0,1-4 0 0 0,3 1 0 0 0,6 10 1 0 0,-8-12-769 0 0,0 3 1 0 0,1-3 0 0 0,1-3 0 0 0,16 14-1 0 0,-14-12-1437 0 0,0-2-1 0 0,0 1 1 0 0,1-1 0 0 0,18 11-1 0 0,-5-10 786 0 0</inkml:trace>
  <inkml:trace contextRef="#ctx0" brushRef="#br0" timeOffset="114177.07">5378 286 2920 0 0,'14'-13'7482'0'0,"4"0"-4874"0"0,-5 2-1019 0 0,3-4 0 0 0,-4 4 1 0 0,18-26-1 0 0,-29 37-1579 0 0,0-1 1 0 0,0 0 0 0 0,0-1-1 0 0,0 1 1 0 0,0-1 0 0 0,-1 1-1 0 0,1-1 1 0 0,-1-3 0 0 0,1 4-1 0 0,-1-1 1 0 0,1 0 0 0 0,-1 1-1 0 0,0-1 1 0 0,0 1 0 0 0,0 0-1 0 0,0-1 1 0 0,0 0 0 0 0,0 1-1 0 0,-1-1 1 0 0,1 0 0 0 0,0 1-1 0 0,-1-1 1 0 0,1 0 0 0 0,-1 1-1 0 0,0-1 1 0 0,0 1 0 0 0,1-1-1 0 0,-1 1 1 0 0,0-1 0 0 0,0 1-1 0 0,0 0 1 0 0,-1-1 0 0 0,1 1-1 0 0,0 0 1 0 0,0 0 0 0 0,-1 0-1 0 0,1 0 1 0 0,0 0 0 0 0,-1 0-1 0 0,1 0 1 0 0,-1 1 0 0 0,0-1-1 0 0,1 0 1 0 0,-1 1 0 0 0,1-1-1 0 0,-1 1 1 0 0,0 0 0 0 0,1-1-1 0 0,-1 1 1 0 0,1 0 0 0 0,1 0-1 0 0,-2 0 1 0 0,0 0 0 0 0,0 1-1 0 0,1-1 1 0 0,-1 0 0 0 0,0 1-1 0 0,1-1 1 0 0,-4 2 0 0 0,-3 0 31 0 0,2 1 0 0 0,1 0 1 0 0,0 0-1 0 0,0 0 1 0 0,-1 1-1 0 0,1 0 1 0 0,1 0-1 0 0,-1 0 0 0 0,1 1 1 0 0,-1-2-1 0 0,1 2 1 0 0,0 3-1 0 0,1-3 0 0 0,-1-1 1 0 0,1 1-1 0 0,0 1 1 0 0,1-1-1 0 0,-1 1 0 0 0,1 0 1 0 0,0 0-1 0 0,-1 5 1 0 0,2-5-16 0 0,-1 3 1 0 0,1-4-1 0 0,1 1 1 0 0,-1-2-1 0 0,1 1 0 0 0,0 1 1 0 0,0 0-1 0 0,0 0 1 0 0,1-1-1 0 0,0 0 1 0 0,0 1-1 0 0,1-1 1 0 0,-1 1-1 0 0,1 2 1 0 0,0-3-1 0 0,1 1 0 0 0,-1-1 1 0 0,1-2-1 0 0,0 2 1 0 0,0-1-1 0 0,1 1 1 0 0,0-1-1 0 0,6 6 1 0 0,-6-8-26 0 0,-1 0 0 0 0,0 0 0 0 0,1-1 0 0 0,0 0 0 0 0,-1 1 0 0 0,1-1 1 0 0,0-1-1 0 0,0 1 0 0 0,-1 0 0 0 0,1-1 0 0 0,-1 0 0 0 0,1 0 0 0 0,3 0 1 0 0,-3 0-1 0 0,0-1 0 0 0,-1 0 0 0 0,1 1 0 0 0,-2-1 0 0 0,2-1 0 0 0,-1 1 0 0 0,7-3 1 0 0,-5 2-8 0 0,10-2-36 0 0,0-1-1 0 0,-1 0 0 0 0,0-1 0 0 0,0-1 0 0 0,0 1 1 0 0,-1-2-1 0 0,0 0 0 0 0,0-5 0 0 0,-1 4 1 0 0,0-1-1 0 0,15-17 0 0 0,-24 23 25 0 0,0-1 0 0 0,-1-3-1 0 0,0 4 1 0 0,0-1 0 0 0,0 0 0 0 0,0 1 0 0 0,-1-1 0 0 0,0 0-1 0 0,0 0 1 0 0,0 0 0 0 0,-1 0 0 0 0,1-8 0 0 0,-2-1 59 0 0,0 3 1 0 0,0 0 0 0 0,-7-23 0 0 0,5 26 245 0 0,1 9-174 0 0,1 10 13 0 0,1-1-95 0 0,0 1-1 0 0,1-1 0 0 0,1 0 0 0 0,-1 0 1 0 0,2 3-1 0 0,-1-5 0 0 0,2 2 1 0 0,-1-1-1 0 0,1 1 0 0 0,13 19 0 0 0,-15-27-26 0 0,0 0 0 0 0,0-1 0 0 0,-1 1 0 0 0,1 0-1 0 0,0-1 1 0 0,1 0 0 0 0,-1-1 0 0 0,0 0 0 0 0,0 2 0 0 0,0-1-1 0 0,1 0 1 0 0,-1 0 0 0 0,0 0 0 0 0,1-1 0 0 0,-1 1-1 0 0,1-1 1 0 0,-1 1 0 0 0,1-1 0 0 0,3 0 0 0 0,37-5-27 0 0,-38 2 13 0 0,0 3 0 0 0,0 0 0 0 0,0-2-1 0 0,0 0 1 0 0,-1-1 0 0 0,1 1 0 0 0,-1-1 0 0 0,0 0 0 0 0,1-3 0 0 0,-1 2-1 0 0,-1 1 1 0 0,1-1 0 0 0,5-6 0 0 0,-8 8 5 0 0,0 1 1 0 0,0-1-1 0 0,0 0 1 0 0,0 0-1 0 0,-1 1 0 0 0,1-1 1 0 0,0 0-1 0 0,-1 0 0 0 0,1 0 1 0 0,-1 0-1 0 0,0 0 1 0 0,1 1-1 0 0,-1-4 0 0 0,5-76 542 0 0,41 402-37 0 0,-46-319-497 0 0,7 39 106 0 0,-3-6 0 0 0,-1 7 0 0 0,-3 59 0 0 0,-2-74-40 0 0,-1-3 0 0 0,-1-2 0 0 0,-1 4 0 0 0,-1-3 0 0 0,-1-1 0 0 0,-17 39 0 0 0,23-57-58 0 0,0-4-1 0 0,0 2 1 0 0,-1 1-1 0 0,1 3 1 0 0,-1-4-1 0 0,0 1 1 0 0,0-2-1 0 0,0 2 1 0 0,0-1-1 0 0,0 0 1 0 0,0 0-1 0 0,-1 0 1 0 0,1 0 0 0 0,0 0-1 0 0,0 0 1 0 0,-1-1-1 0 0,0 1 1 0 0,0-1-1 0 0,0 0 1 0 0,0 0-1 0 0,0 0 1 0 0,0 0-1 0 0,0 0 1 0 0,0-1-1 0 0,0 1 1 0 0,0-1-1 0 0,0 0 1 0 0,0 0-1 0 0,-1 0 1 0 0,-3-1-1 0 0,1 0-10 0 0,0-1-1 0 0,0 0 1 0 0,0-1 0 0 0,1 1-1 0 0,0-1 1 0 0,-1 0 0 0 0,1 0-1 0 0,0-1 1 0 0,-1 0 0 0 0,1 1-1 0 0,1-4 1 0 0,-8-3 0 0 0,6 2-18 0 0,1 0 0 0 0,0 0 1 0 0,0 0-1 0 0,1 0 1 0 0,-3 0-1 0 0,4 0 0 0 0,0-4 1 0 0,0 5-1 0 0,1-3 1 0 0,0 1-1 0 0,0 0 0 0 0,1 1 1 0 0,0-14-1 0 0,1-11-382 0 0,7-70 0 0 0,-7 98 352 0 0,1-2-5 0 0,18-86-2154 0 0,-16 84 1305 0 0,0 0-1 0 0,0 0 1 0 0,1-3-1 0 0,8-10 1 0 0,22-14-193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22.89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118 360 2640 0 0,'13'-20'4808'0'0,"37"-66"2639"0"0,-42 74-6537 0 0,-7 10-838 0 0,0 0 1 0 0,0 0-1 0 0,0 0 0 0 0,0 1 1 0 0,-1-1-1 0 0,1 0 1 0 0,0 0-1 0 0,-1 0 0 0 0,1 0 1 0 0,-1-1-1 0 0,0 1 0 0 0,1 0 1 0 0,-1 0-1 0 0,0 0 0 0 0,0 0 1 0 0,-1-3-1 0 0,1 5-49 0 0,0-1-10 0 0,0 1 1 0 0,0-1-1 0 0,0 1 0 0 0,0-1 1 0 0,0 1-1 0 0,0 0 1 0 0,0-1-1 0 0,0 1 0 0 0,0-1 1 0 0,-1 1-1 0 0,1-1 1 0 0,0 1-1 0 0,0-1 0 0 0,0 1 1 0 0,-1 0-1 0 0,1-1 1 0 0,0 1-1 0 0,-1 0 0 0 0,1-1 1 0 0,0 1-1 0 0,-1 0 1 0 0,1-1-1 0 0,0 1 0 0 0,-1 0 1 0 0,1 0-1 0 0,0-1 1 0 0,-1 1-1 0 0,1 0 0 0 0,-1 0 1 0 0,1 0-1 0 0,-1 0 1 0 0,1 0-1 0 0,0-1 0 0 0,-1 1 1 0 0,1 0-1 0 0,-1 0 1 0 0,0 0-1 0 0,-9-4 114 0 0,0 1 0 0 0,0 0 0 0 0,0 0 0 0 0,-18-2-1 0 0,25 5-69 0 0,0-1 0 0 0,-1 1 0 0 0,1 0-1 0 0,0 0 1 0 0,-1 0 0 0 0,1 0 0 0 0,-1 1-1 0 0,1-1 1 0 0,0 1 0 0 0,-1 0 0 0 0,1 0-1 0 0,0 1 1 0 0,0-1 0 0 0,0 0 0 0 0,0 1-1 0 0,0 0 1 0 0,0 0 0 0 0,0 0 0 0 0,1 0-1 0 0,-1 0 1 0 0,1 1 0 0 0,-5 4 0 0 0,2 1-17 0 0,0 0 8 0 0,-1 0 1 0 0,2 0 0 0 0,-1 0-1 0 0,1 1 1 0 0,0 0-1 0 0,-4 13 1 0 0,8-20-41 0 0,-1 0 0 0 0,1 1 0 0 0,0-1 1 0 0,0 0-1 0 0,0 0 0 0 0,0 1 0 0 0,0-1 0 0 0,0 0 0 0 0,0 1 1 0 0,1-1-1 0 0,-1 0 0 0 0,1 0 0 0 0,-1 0 0 0 0,1 0 0 0 0,0 1 1 0 0,0-1-1 0 0,0 0 0 0 0,0 0 0 0 0,0-1 0 0 0,1 1 0 0 0,-1 0 1 0 0,0 0-1 0 0,1-1 0 0 0,-1 1 0 0 0,1 0 0 0 0,-1-1 0 0 0,1 0 1 0 0,0 1-1 0 0,0-1 0 0 0,0 0 0 0 0,0 0 0 0 0,0 0 1 0 0,0 0-1 0 0,0-1 0 0 0,0 1 0 0 0,0 0 0 0 0,3 0 0 0 0,60 16 20 0 0,-36-10 132 0 0,1 1 0 0 0,51 22 0 0 0,-81-29-132 0 0,1 0 0 0 0,-1-1 0 0 0,1 1 0 0 0,-1 0 0 0 0,0 0 0 0 0,1-1 0 0 0,-1 1 0 0 0,1 0 0 0 0,-1 0 0 0 0,0 0 0 0 0,0 0 0 0 0,1-1 0 0 0,-1 1 0 0 0,0 0 0 0 0,0 0 0 0 0,0 0 0 0 0,0 0 0 0 0,0 0 0 0 0,0 0 0 0 0,0 0 0 0 0,0-1 0 0 0,-1 1 0 0 0,1 0 0 0 0,0 0 0 0 0,0 0 0 0 0,-1 0-1 0 0,1-1 1 0 0,0 1 0 0 0,-1 0 0 0 0,1 0 0 0 0,-1-1 0 0 0,1 1 0 0 0,-1 0 0 0 0,1 0 0 0 0,-1-1 0 0 0,-1 2 0 0 0,0 2 73 0 0,-2 2-72 0 0,0 0-1 0 0,-1-1 1 0 0,1 1-1 0 0,-1-1 1 0 0,-1 0 0 0 0,1 0-1 0 0,-1 0 1 0 0,1-1-1 0 0,-1 0 1 0 0,0 0-1 0 0,-1-1 1 0 0,1 0-1 0 0,-1 0 1 0 0,1 0-1 0 0,-1-1 1 0 0,0 0-1 0 0,-7 1 1 0 0,6-1-134 0 0,1-1 0 0 0,-1-1 0 0 0,0 1-1 0 0,0-1 1 0 0,1-1 0 0 0,-1 1 0 0 0,-8-3 0 0 0,11 2-312 0 0,0-1 1 0 0,0 1-1 0 0,0-1 0 0 0,0 0 1 0 0,0-1-1 0 0,1 1 0 0 0,-1-1 1 0 0,1 0-1 0 0,0 0 0 0 0,-8-8 1 0 0</inkml:trace>
  <inkml:trace contextRef="#ctx0" brushRef="#br0" timeOffset="518.68">403 4 11050 0 0,'6'31'5226'0'0,"5"22"-2789"0"0,49 278 2276 0 0,-52-257-4666 0 0,-8-75-47 0 0,0 1 0 0 0,0 0 0 0 0,0 0 0 0 0,0 0 0 0 0,1 0 0 0 0,-1 0 1 0 0,0 0-1 0 0,0 0 0 0 0,0 0 0 0 0,0 0 0 0 0,0 0 0 0 0,1 0 0 0 0,-1 0 0 0 0,0 0 0 0 0,0 0 0 0 0,0 0 0 0 0,0 0 0 0 0,0 0 1 0 0,0 0-1 0 0,1 0 0 0 0,-1 0 0 0 0,0 0 0 0 0,0 0 0 0 0,0 0 0 0 0,0 0 0 0 0,0 0 0 0 0,0 0 0 0 0,1 0 0 0 0,-1 1 0 0 0,0-1 1 0 0,0 0-1 0 0,0 0 0 0 0,0 0 0 0 0,0 0 0 0 0,0 0 0 0 0,0 0 0 0 0,0 0 0 0 0,0 0 0 0 0,0 1 0 0 0,1-1 0 0 0,-1 0 0 0 0,0 0 1 0 0,0 0-1 0 0,0 0 0 0 0,0 0 0 0 0,0 1 0 0 0,8-21-44 0 0,-1 0 1 0 0,9-35-1 0 0,-12 38 25 0 0,1-1 0 0 0,0 1 0 0 0,1 1 0 0 0,1-1 0 0 0,16-29 0 0 0,-20 41 12 0 0,-3 4 7 0 0,0 1 1 0 0,1-1-1 0 0,-1 1 0 0 0,0 0 0 0 0,0-1 0 0 0,0 1 0 0 0,0-1 0 0 0,1 1 0 0 0,-1 0 0 0 0,0-1 0 0 0,0 1 0 0 0,1 0 0 0 0,-1-1 1 0 0,0 1-1 0 0,1 0 0 0 0,-1-1 0 0 0,0 1 0 0 0,1 0 0 0 0,-1 0 0 0 0,0-1 0 0 0,1 1 0 0 0,-1 0 0 0 0,1 0 0 0 0,-1 0 0 0 0,0 0 1 0 0,1 0-1 0 0,-1-1 0 0 0,1 1 0 0 0,-1 0 0 0 0,0 0 0 0 0,1 0 0 0 0,-1 0 0 0 0,1 0 0 0 0,-1 0 0 0 0,1 0 0 0 0,-1 1 0 0 0,0-1 1 0 0,1 0-1 0 0,-1 0 0 0 0,1 0 0 0 0,-1 0 0 0 0,0 0 0 0 0,1 1 0 0 0,-1-1 0 0 0,0 0 0 0 0,1 0 0 0 0,-1 1 0 0 0,0-1 0 0 0,1 0 1 0 0,-1 1-1 0 0,0-1 0 0 0,1 0 0 0 0,-1 1 0 0 0,0-1 0 0 0,0 0 0 0 0,0 1 0 0 0,1-1 0 0 0,-1 1 0 0 0,0-1 0 0 0,0 1 0 0 0,0-1 1 0 0,0 1-1 0 0,15 16 15 0 0,-2 1 0 0 0,0 0 0 0 0,-1 1 0 0 0,0 0 1 0 0,-2 1-1 0 0,0 0 0 0 0,8 27 0 0 0,-11-27-2669 0 0,-1 1 1 0 0,6 35-1 0 0,-6-24-5441 0 0,8-7 6296 0 0</inkml:trace>
  <inkml:trace contextRef="#ctx0" brushRef="#br0" timeOffset="911.18">1148 358 5857 0 0,'-18'-9'5612'0'0,"3"1"-3637"0"0,-1 1-1 0 0,0 1 1 0 0,-22-6 0 0 0,34 11-1852 0 0,1 1 1 0 0,-1 0-1 0 0,0-1 0 0 0,0 2 1 0 0,0-1-1 0 0,0 0 1 0 0,1 1-1 0 0,-1 0 1 0 0,0-1-1 0 0,0 2 0 0 0,1-1 1 0 0,-1 0-1 0 0,1 1 1 0 0,-1 0-1 0 0,-3 2 1 0 0,2-1-123 0 0,0 0-1 0 0,0 0 1 0 0,0 1 0 0 0,1 0 0 0 0,-1 0 0 0 0,1 1 0 0 0,0-1 0 0 0,0 1 0 0 0,0 0-1 0 0,0 0 1 0 0,1 0 0 0 0,0 0 0 0 0,0 1 0 0 0,0 0 0 0 0,1-1 0 0 0,-1 1 0 0 0,2 0-1 0 0,-1 0 1 0 0,0 1 0 0 0,1-1 0 0 0,0 0 0 0 0,0 0 0 0 0,1 1 0 0 0,0-1 0 0 0,0 0-1 0 0,0 1 1 0 0,1-1 0 0 0,0 0 0 0 0,0 0 0 0 0,0 0 0 0 0,5 12 0 0 0,-5-16-4 0 0,0-1 0 0 0,0 1 0 0 0,-1-1 0 0 0,2 0 0 0 0,-1 1 0 0 0,0-1 0 0 0,0 0 0 0 0,0 0 0 0 0,0 0 0 0 0,1 0 0 0 0,-1 0 0 0 0,1 0 0 0 0,-1-1 0 0 0,0 1 0 0 0,1 0 0 0 0,-1-1 0 0 0,1 1 0 0 0,-1-1 0 0 0,1 0 0 0 0,0 1 0 0 0,-1-1 0 0 0,1 0 1 0 0,-1 0-1 0 0,1 0 0 0 0,0 0 0 0 0,-1 0 0 0 0,1 0 0 0 0,-1-1 0 0 0,1 1 0 0 0,-1-1 0 0 0,3 0 0 0 0,47-24-99 0 0,-46 22 91 0 0,9-6-31 0 0,0 0 0 0 0,-1-1 1 0 0,0 0-1 0 0,12-14 1 0 0,-20 20 59 0 0,-1-1 1 0 0,0 1-1 0 0,0-1 1 0 0,0 0 0 0 0,-1-1-1 0 0,0 1 1 0 0,0-1-1 0 0,0 1 1 0 0,0-1-1 0 0,-1 0 1 0 0,0 0 0 0 0,0 0-1 0 0,0-1 1 0 0,0-8-1 0 0,0 43 223 0 0,0-1 0 0 0,1 0-1 0 0,14 53 1 0 0,-14-70-205 0 0,-1 4-134 0 0,-1-9-209 0 0,0-1 0 0 0,0 0-1 0 0,0 0 1 0 0,0 0 0 0 0,1 1 0 0 0,0-2-1 0 0,0 1 1 0 0,3 6 0 0 0,2-5-7206 0 0,13-1 5683 0 0</inkml:trace>
  <inkml:trace contextRef="#ctx0" brushRef="#br0" timeOffset="1219.52">1508 12 3960 0 0,'-17'13'10066'0'0,"9"-7"-8916"0"0,3-3-784 0 0,0 0 0 0 0,0 0-1 0 0,0 0 1 0 0,0 1 0 0 0,1 0-1 0 0,0 0 1 0 0,0 0 0 0 0,0 1 0 0 0,0-1-1 0 0,0 1 1 0 0,1 0 0 0 0,0 0-1 0 0,0 0 1 0 0,0 1 0 0 0,1-1-1 0 0,-1 1 1 0 0,1-1 0 0 0,0 1 0 0 0,1 0-1 0 0,-1 0 1 0 0,1 0 0 0 0,1 0-1 0 0,-1 12 1 0 0,34 249 0 0 0,-23-201-1338 0 0,-10-60-963 0 0</inkml:trace>
  <inkml:trace contextRef="#ctx0" brushRef="#br0" timeOffset="1388.89">1301 362 7137 0 0,'0'0'7298'0'0,"112"-24"-1001"0"0,-14 3-6353 0 0,-74 18-400 0 0,40-9-1032 0 0,8 2-3562 0 0,-29 2 5050 0 0</inkml:trace>
  <inkml:trace contextRef="#ctx0" brushRef="#br0" timeOffset="1714.99">1847 1 10146 0 0,'0'21'6717'0'0,"0"17"-3228"0"0,-10 166 3061 0 0,8-182-6532 0 0,0 1 0 0 0,1-1-1 0 0,1 0 1 0 0,1 1-1 0 0,1-1 1 0 0,1 0 0 0 0,1 0-1 0 0,11 38 1 0 0,-13-58-157 0 0,-1 0 0 0 0,0 0 0 0 0,0 0 0 0 0,1-1-1 0 0,-1 1 1 0 0,1 0 0 0 0,-1-1 0 0 0,1 1 0 0 0,0-1 0 0 0,0 0 0 0 0,0 1 0 0 0,-1-1 0 0 0,1 0-1 0 0,0 0 1 0 0,0-1 0 0 0,0 1 0 0 0,1 0 0 0 0,-1-1 0 0 0,0 1 0 0 0,0-1 0 0 0,0 0 0 0 0,0 1-1 0 0,0-1 1 0 0,1 0 0 0 0,-1 0 0 0 0,0-1 0 0 0,4 0 0 0 0,2 0-922 0 0,0-1 0 0 0,0 0-1 0 0,0 0 1 0 0,0 0 0 0 0,8-5 0 0 0,28-25-7687 0 0,-21 5 6810 0 0</inkml:trace>
  <inkml:trace contextRef="#ctx0" brushRef="#br0" timeOffset="1886.78">1757 329 13314 0 0,'0'0'3865'0'0,"171"-44"2409"0"0,-107 27-6499 0 0,-17 4-655 0 0,4-1-3945 0 0,14-6 4825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28.8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40 1 928 0 0,'-4'18'5295'0'0,"-9"54"2534"0"0,1 7-4467 0 0,5-18-3261 0 0,3 1 0 0 0,4 74 1 0 0,3 177-917 0 0,24-572-1437 0 0,4 83-3529 0 0,0 51 4752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35.18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98 172 1208 0 0,'15'24'7457'0'0,"100"154"3195"0"0,-58-78-10508 0 0,-41-68-158 0 0,2-1-1 0 0,1-1 1 0 0,2 0 0 0 0,30 34-1 0 0,-65-80-237 0 0,2-1 0 0 0,-18-32 0 0 0,5 9 174 0 0,-5-3 9 0 0,16 25 50 0 0,1 0 0 0 0,1-1 1 0 0,-16-34-1 0 0,15 22 46 0 0,0 4 50 0 0,1-2 0 0 0,1 1 0 0 0,-9-45 1 0 0,21 70-2 0 0,8 19 117 0 0,189 380 816 0 0,-95-210-1016 0 0,8 18-51 0 0,-108-199-314 0 0,-7-9-2062 0 0,-21-34-11336 0 0</inkml:trace>
  <inkml:trace contextRef="#ctx0" brushRef="#br0" timeOffset="1300.45">139 156 2824 0 0,'-2'39'3303'0'0,"1"-6"-1585"0"0,1 218 7311 0 0,2-158-8709 0 0,-2-53-227 0 0,6 49 0 0 0,-1-133-346 0 0,-24-214-107 0 0,4 105 376 0 0,13 129 99 0 0,3 37 127 0 0,3 43-88 0 0,8 146-88 0 0,0-154-210 0 0,-12-48 140 0 0,1 0-1 0 0,-1-1 1 0 0,0 1-1 0 0,0 0 1 0 0,0 0-1 0 0,0 0 1 0 0,0 0-1 0 0,0 0 1 0 0,0 0-1 0 0,1 0 1 0 0,-1 0-1 0 0,0 0 1 0 0,0 0-1 0 0,0 0 1 0 0,0 0-1 0 0,0 0 1 0 0,1 0-1 0 0,-1 0 1 0 0,0 0-1 0 0,0 0 1 0 0,0 0-1 0 0,0 0 1 0 0,0 0-1 0 0,0 0 1 0 0,1 0-1 0 0,-1 0 1 0 0,0 0-1 0 0,0 0 1 0 0,0 0-1 0 0,0 0 1 0 0,0 0-1 0 0,0 0 1 0 0,1 0-1 0 0,-1 0 1 0 0,0 0-1 0 0,0 1 1 0 0,0-1-1 0 0,0 0 1 0 0,0 0-1 0 0,0 0 1 0 0,0 0-1 0 0,0 0 1 0 0,2-20-56 0 0,-12-150-4 0 0,-3 98 84 0 0,5 34 19 0 0,-1-5 104 0 0,2-1 0 0 0,-1-55 0 0 0,8 99-125 0 0,0-1 0 0 0,0 1 0 0 0,0-1 0 0 0,1 1 0 0 0,-1-1 0 0 0,0 1 0 0 0,1-1 0 0 0,-1 1 0 0 0,0 0 0 0 0,1-1 0 0 0,-1 1 0 0 0,0 0 0 0 0,1-1 0 0 0,-1 1 0 0 0,1 0 0 0 0,-1-1 1 0 0,1 1-1 0 0,-1 0 0 0 0,1 0 0 0 0,-1-1 0 0 0,1 1 0 0 0,-1 0 0 0 0,1 0 0 0 0,-1 0 0 0 0,1 0 0 0 0,0 0 0 0 0,-1 0 0 0 0,1-1 0 0 0,-1 1 0 0 0,1 1 0 0 0,-1-1 0 0 0,1 0 0 0 0,-1 0 0 0 0,1 0 0 0 0,0 0 0 0 0,-1 0 0 0 0,1 0 0 0 0,-1 0 0 0 0,1 1 0 0 0,-1-1 0 0 0,1 0 0 0 0,-1 0 0 0 0,1 1 0 0 0,1 0 65 0 0,29 9 202 0 0,-1 1 0 0 0,0 1-1 0 0,48 29 1 0 0,-5-4-122 0 0,-43-23-117 0 0,-4-1 40 0 0,2-1 0 0 0,32 10 0 0 0,-55-23-242 0 0,-8-7 24 0 0,-13-12-114 0 0,-6-5 166 0 0,-2 1 1 0 0,0 1 0 0 0,-2 1 0 0 0,-1 1-1 0 0,0 1 1 0 0,-48-25 0 0 0,70 43 98 0 0,0 0 0 0 0,0 0-1 0 0,-1 0 1 0 0,1 1 0 0 0,-1 0 0 0 0,1 0-1 0 0,-1 0 1 0 0,1 1 0 0 0,-1 0 0 0 0,1 0-1 0 0,-1 0 1 0 0,1 1 0 0 0,-12 1 0 0 0,12 4 87 0 0,15 17 100 0 0,-3-12-129 0 0,12 19 171 0 0,1-1 0 0 0,1-1 1 0 0,37 37-1 0 0,-22-25-302 0 0,2-1-1 0 0,57 44 0 0 0,-82-73-938 0 0</inkml:trace>
  <inkml:trace contextRef="#ctx0" brushRef="#br0" timeOffset="1882.24">33 121 7065 0 0,'0'33'4077'0'0,"-14"277"1636"0"0,13-234-5193 0 0,1-57-350 0 0,0-20-136 0 0,1-35-123 0 0,-1 11 105 0 0,-2-97 10 0 0,2-88 713 0 0,-17 356-10 0 0,18-166-677 0 0,0-4 41 0 0,2 0 0 0 0,0 0 0 0 0,11-39 0 0 0,-14 62-85 0 0,0 1 0 0 0,1-1 0 0 0,-1 0 0 0 0,0 1 0 0 0,0-1 0 0 0,0 1 0 0 0,1-1 0 0 0,-1 1 0 0 0,0-1 0 0 0,1 0 0 0 0,-1 1 0 0 0,0-1 0 0 0,1 1 0 0 0,-1 0 0 0 0,1-1 0 0 0,-1 1 0 0 0,1-1 0 0 0,-1 1 0 0 0,1 0 0 0 0,-1-1 0 0 0,1 1 0 0 0,0 0 0 0 0,-1-1 0 0 0,1 1 0 0 0,-1 0 0 0 0,2-1 0 0 0,35 10 400 0 0,-5 2-456 0 0,14 4 618 0 0,78 5-3745 0 0,17 2-12140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2:49.1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2851 402 768 0 0,'-22'-2'3067'0'0,"-71"-6"5161"0"0,89 7-8092 0 0,0 1 0 0 0,0-1 0 0 0,-1 1 0 0 0,1 1 0 0 0,0-1 0 0 0,-1 0 0 0 0,1 1 0 0 0,0 0 0 0 0,0 0 0 0 0,0 0 0 0 0,0 1 0 0 0,0-1 0 0 0,0 1 0 0 0,0 0 0 0 0,0 0 0 0 0,0 1 0 0 0,1-1 0 0 0,-6 6 0 0 0,-6 3 73 0 0,-3 0-75 0 0,-1 1-1 0 0,2 0 1 0 0,0 2-1 0 0,0 0 1 0 0,1 1-1 0 0,1 0 0 0 0,1 1 1 0 0,0 1-1 0 0,1 1 1 0 0,0 0-1 0 0,2 0 1 0 0,-12 24-1 0 0,11-16-37 0 0,1 0 1 0 0,0 1-1 0 0,2-1 1 0 0,1 2-1 0 0,2 0 1 0 0,0 0-1 0 0,2 1 1 0 0,-2 50-1 0 0,6-47-24 0 0,1 1 0 0 0,1-1 0 0 0,2 1-1 0 0,2-2 1 0 0,0 1 0 0 0,2-1 0 0 0,2 0 0 0 0,0 0 0 0 0,20 37 0 0 0,-2-31 36 0 0,60 66 53 0 0,-80-93-121 0 0,0-2 0 0 0,1 1-1 0 0,0-1 1 0 0,1-1 0 0 0,-1 0 0 0 0,1 0-1 0 0,1-1 1 0 0,-1 0 0 0 0,1-1 0 0 0,0 0-1 0 0,0-1 1 0 0,1 0 0 0 0,-1-1 0 0 0,1 0-1 0 0,0-1 1 0 0,0 0 0 0 0,0-1 0 0 0,0 0-1 0 0,0-1 1 0 0,-1 0 0 0 0,1-1 0 0 0,12-2-1 0 0,0-2 27 0 0,0-1 0 0 0,0 0 0 0 0,-1-1 0 0 0,0-2 0 0 0,0 0 0 0 0,-1-2-1 0 0,-1 0 1 0 0,1-2 0 0 0,37-29 0 0 0,-47 32-24 0 0,0-2 0 0 0,0 1 0 0 0,-1-1-1 0 0,0-1 1 0 0,-1 0 0 0 0,12-21 0 0 0,39-87 42 0 0,-54 104-82 0 0,-1-1 0 0 0,-2 0-1 0 0,2 0 1 0 0,-2 0 0 0 0,-1-1-1 0 0,2-23 1 0 0,-7-101 16 0 0,2 136-16 0 0,-1-4 1 0 0,0-14 20 0 0,-1 0 1 0 0,-1 0-1 0 0,-7-26 0 0 0,7 40-7 0 0,-1-1 0 0 0,-1 1 0 0 0,1 0 0 0 0,-2 1 0 0 0,1-1 0 0 0,-2 1-1 0 0,1 0 1 0 0,-1 0 0 0 0,-16-16 0 0 0,0 4-434 0 0,-1 0 0 0 0,-50-33 0 0 0,46 37-1260 0 0,0 1 0 0 0,-2 0 0 0 0,-1 3 0 0 0,2 1 1 0 0,-40-10-1 0 0,-30 5 44 0 0</inkml:trace>
  <inkml:trace contextRef="#ctx0" brushRef="#br0" timeOffset="824.69">2648 349 4136 0 0,'-35'2'2419'0'0,"-204"17"7864"0"0,-187 25-9204 0 0,251-26-729 0 0,-1335 126-434 0 0,1369-128 242 0 0,39-4-4207 0 0,87-11-2430 0 0,11-1 4963 0 0</inkml:trace>
  <inkml:trace contextRef="#ctx0" brushRef="#br0" timeOffset="1374.56">2831 1442 6625 0 0,'0'0'-40'0'0,"-125"5"3921"0"0,-19 15-2489 0 0,-65 10 736 0 0,-12 4-1527 0 0,-30 2 15 0 0,56-18-200 0 0,-84 6-184 0 0,102-8-64 0 0,15-4-136 0 0,39-4-544 0 0,39-8-4185 0 0,25 3 4697 0 0</inkml:trace>
  <inkml:trace contextRef="#ctx0" brushRef="#br0" timeOffset="2534.65">2810 572 784 0 0,'0'0'680'0'0</inkml:trace>
  <inkml:trace contextRef="#ctx0" brushRef="#br0" timeOffset="2719.24">2810 572 1464 0 0,'-110'31'6057'0'0,"107"-31"-5585"0"0</inkml:trace>
  <inkml:trace contextRef="#ctx0" brushRef="#br0" timeOffset="3965.17">2697 615 7993 0 0,'0'0'5879'0'0,"19"-11"-8800"0"0,135-89 8620 0 0,12-18-5250 0 0,242-176 479 0 0,-406 293-893 0 0,-1 0-21 0 0,0 1 0 0 0,0-1 0 0 0,1 1 0 0 0,-1-1 0 0 0,0 1 0 0 0,0-1 0 0 0,0 1 0 0 0,-1-1 0 0 0,1 0 0 0 0,0 0 0 0 0,0 1 0 0 0,0-1 0 0 0,0 0 0 0 0,-1 0 0 0 0,1 0 0 0 0,0 0 0 0 0,-1 0 0 0 0,2-2 0 0 0,-22-2-108 0 0,-8-1 104 0 0,0 0 0 0 0,0 2 1 0 0,-1 1-1 0 0,-39 1 1 0 0,40 4 0 0 0,59-9-52 0 0,-24 6 35 0 0,55-15-8 0 0,-38 8 46 0 0,1 2 0 0 0,44-6 0 0 0,-68 12-21 0 0,1-1 0 0 0,0 1 0 0 0,-1 0-1 0 0,1 0 1 0 0,0 0 0 0 0,0 0 0 0 0,0 1-1 0 0,-1-1 1 0 0,1 0 0 0 0,0 1-1 0 0,-1-1 1 0 0,1 1 0 0 0,0 0 0 0 0,-1-1-1 0 0,1 1 1 0 0,-1 0 0 0 0,1 0 0 0 0,-1 0-1 0 0,1 0 1 0 0,-1 0 0 0 0,0 1 0 0 0,3 1-1 0 0,-3 0 1 0 0,1 0 0 0 0,-1 0 0 0 0,0 0 0 0 0,0 0 0 0 0,0 1 0 0 0,-1-1 0 0 0,1 0 0 0 0,-1 0 0 0 0,0 0 0 0 0,1 1 0 0 0,-1-1 0 0 0,-1 0 0 0 0,1 4 0 0 0,-4 13 26 0 0,-1 0 0 0 0,-1 0 1 0 0,0-1-1 0 0,-1 1 0 0 0,-1-2 0 0 0,-1 1 0 0 0,-1-1 0 0 0,-17 24 0 0 0,-23 49-505 0 0,47-85-329 0 0,0 0 1 0 0,0 0 0 0 0,1 0-1 0 0,0 0 1 0 0,1 0 0 0 0,-1 1-1 0 0,1-1 1 0 0,0 10 0 0 0,5 26-362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2:58.18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111 1073 432 0 0,'27'0'2920'0'0,"120"-1"5685"0"0,-15-8-6731 0 0,178-16-1305 0 0,-51 4-1294 0 0,-91 3-3303 0 0,-157 17 3230 0 0</inkml:trace>
  <inkml:trace contextRef="#ctx0" brushRef="#br0" timeOffset="1187.83">1 0 928 0 0,'8'19'2162'0'0,"27"65"2794"0"0,-26-60-4658 0 0,-1 0-1 0 0,-2 0 0 0 0,0 1 1 0 0,-2 0-1 0 0,3 39 1 0 0,1 6-48 0 0,16 197 362 0 0,13 80 128 0 0,-29-306-727 0 0,11 75-2771 0 0,-19-100 2287 0 0</inkml:trace>
  <inkml:trace contextRef="#ctx0" brushRef="#br0" timeOffset="1777.72">110 1141 928 0 0,'22'-16'3340'0'0,"-3"4"-1591"0"0,165-122 6522 0 0,-104 66-7585 0 0,10-11-74 0 0,1-1-227 0 0,110-77 0 0 0,-180 142-387 0 0,0 0 0 0 0,32-32-1 0 0,-18 10-3998 0 0,-25 27-5475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bFqpiqZ" TargetMode="External"/><Relationship Id="rId3" Type="http://schemas.openxmlformats.org/officeDocument/2006/relationships/hyperlink" Target="https://a.co/d/8EC7lwU" TargetMode="External"/><Relationship Id="rId7" Type="http://schemas.openxmlformats.org/officeDocument/2006/relationships/hyperlink" Target="https://a.co/d/fpKvpkZ" TargetMode="External"/><Relationship Id="rId2" Type="http://schemas.openxmlformats.org/officeDocument/2006/relationships/hyperlink" Target="https://a.co/d/318kkOk" TargetMode="External"/><Relationship Id="rId1" Type="http://schemas.openxmlformats.org/officeDocument/2006/relationships/hyperlink" Target="https://a.co/d/9bud3YM" TargetMode="External"/><Relationship Id="rId6" Type="http://schemas.openxmlformats.org/officeDocument/2006/relationships/hyperlink" Target="https://a.co/d/cv3Cc67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a.co/d/1XtLJft" TargetMode="External"/><Relationship Id="rId10" Type="http://schemas.openxmlformats.org/officeDocument/2006/relationships/hyperlink" Target="https://a.co/d/63PHHzO" TargetMode="External"/><Relationship Id="rId4" Type="http://schemas.openxmlformats.org/officeDocument/2006/relationships/hyperlink" Target="https://a.co/d/7vQuy5B" TargetMode="External"/><Relationship Id="rId9" Type="http://schemas.openxmlformats.org/officeDocument/2006/relationships/hyperlink" Target="https://a.co/d/43lONo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jbots.com/products/jst-ph3-can-fd-terminator" TargetMode="External"/><Relationship Id="rId1" Type="http://schemas.openxmlformats.org/officeDocument/2006/relationships/hyperlink" Target="https://mjbots.com/products/moteus-r4-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Adafruit/4754?qs=hd1VzrDQEGjjfej09NGRTw%3D%3D" TargetMode="External"/><Relationship Id="rId2" Type="http://schemas.openxmlformats.org/officeDocument/2006/relationships/hyperlink" Target="https://www.amazon.com/Raspberry-Battery-Standard-10000mAh-Expansion/dp/B07Y213F8S?th=1" TargetMode="External"/><Relationship Id="rId1" Type="http://schemas.openxmlformats.org/officeDocument/2006/relationships/hyperlink" Target="https://hobbyking.com/en_us/turnigy-battery-3000mah-6s-30c-lipo-pack-xt-60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ouser.com/ProductDetail/Phoenix-Contact/1889262?qs=DAHzmYU9cu0jI8dITdS%252BLA%3D%3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s.misumi-ec.com/vona2/detail/110303274020/?HissuCode=GPA16MR3090-K-P6.35&amp;PNSearch=GPA16MR3090-K-P6.35&amp;searchFlow=results2type&amp;KWSearch=GPA16MR3090-K-P6.35" TargetMode="External"/><Relationship Id="rId2" Type="http://schemas.openxmlformats.org/officeDocument/2006/relationships/hyperlink" Target="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" TargetMode="External"/><Relationship Id="rId1" Type="http://schemas.openxmlformats.org/officeDocument/2006/relationships/hyperlink" Target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TargetMode="External"/><Relationship Id="rId4" Type="http://schemas.openxmlformats.org/officeDocument/2006/relationships/hyperlink" Target="https://www.mcmaster.com/8632T132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us.misumi-ec.com/vona2/detail/110303274020/?HissuCode=GPA48MR3090-A-P10&amp;PNSearch=GPA48MR3090-A-P10&amp;searchFlow=results2type&amp;KWSearch=GPA48MR3090-A-P10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us.misumi-ec.com/vona2/detail/110303274020/?HissuCode=GPA38MR3090-A-PUC&amp;PNSearch=GPA38MR3090-A-PUC&amp;searchFlow=results2type&amp;KWSearch=GPA38MR3090-A-PUC" TargetMode="External"/><Relationship Id="rId1" Type="http://schemas.openxmlformats.org/officeDocument/2006/relationships/hyperlink" Target="https://us.misumi-ec.com/vona2/detail/110303274020/?HissuCode=GPA16MR3090-K-P6.35&amp;PNSearch=GPA16MR3090-K-P6.35&amp;searchFlow=results2type&amp;KWSearch=GPA16MR3090-K-P6.35" TargetMode="External"/><Relationship Id="rId6" Type="http://schemas.openxmlformats.org/officeDocument/2006/relationships/hyperlink" Target="https://us.misumi-ec.com/vona2/detail/110303273750/?PNSearch=GBN267MR3-090&amp;HissuCode=GBN267MR3-090&amp;searchFlow=suggest2products&amp;Keyword=GBN267MR3-090&amp;list=SuggestPreview" TargetMode="External"/><Relationship Id="rId5" Type="http://schemas.openxmlformats.org/officeDocument/2006/relationships/hyperlink" Target="https://us.misumi-ec.com/vona2/detail/110303273750/?PNSearch=GBN225MR3-090&amp;HissuCode=GBN225MR3-090&amp;searchFlow=suggest2products&amp;Keyword=GBN225MR3-090&amp;list=SuggestPreview" TargetMode="External"/><Relationship Id="rId4" Type="http://schemas.openxmlformats.org/officeDocument/2006/relationships/hyperlink" Target="https://us.misumi-ec.com/vona2/detail/110303273750/?HissuCode=GBN183MR3-090&amp;PNSearch=GBN183MR3-090&amp;searchFlow=results2type&amp;KWSearch=GBN183MR3-09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mou.sr/4k6QuIx" TargetMode="External"/><Relationship Id="rId7" Type="http://schemas.openxmlformats.org/officeDocument/2006/relationships/hyperlink" Target="https://mou.sr/3CYk16E" TargetMode="External"/><Relationship Id="rId2" Type="http://schemas.openxmlformats.org/officeDocument/2006/relationships/hyperlink" Target="https://mou.sr/4ciCIPq" TargetMode="External"/><Relationship Id="rId1" Type="http://schemas.openxmlformats.org/officeDocument/2006/relationships/hyperlink" Target="https://mou.sr/3X6tkIu" TargetMode="External"/><Relationship Id="rId6" Type="http://schemas.openxmlformats.org/officeDocument/2006/relationships/hyperlink" Target="https://mou.sr/4baV8l0" TargetMode="External"/><Relationship Id="rId5" Type="http://schemas.openxmlformats.org/officeDocument/2006/relationships/hyperlink" Target="https://mou.sr/4b4I9B2" TargetMode="External"/><Relationship Id="rId4" Type="http://schemas.openxmlformats.org/officeDocument/2006/relationships/hyperlink" Target="https://mou.sr/414hN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AB82-E573-4351-B83B-4A77EED53BE9}">
  <dimension ref="A1:N28"/>
  <sheetViews>
    <sheetView topLeftCell="A7" workbookViewId="0">
      <selection activeCell="E8" sqref="E8"/>
    </sheetView>
  </sheetViews>
  <sheetFormatPr defaultRowHeight="14.4"/>
  <cols>
    <col min="1" max="1" width="23.88671875" customWidth="1"/>
    <col min="2" max="6" width="11.77734375" customWidth="1"/>
  </cols>
  <sheetData>
    <row r="1" spans="1:14">
      <c r="B1" s="4" t="s">
        <v>18</v>
      </c>
      <c r="C1" s="4" t="s">
        <v>18</v>
      </c>
      <c r="D1" s="4" t="s">
        <v>19</v>
      </c>
      <c r="E1" s="4" t="s">
        <v>19</v>
      </c>
      <c r="F1" s="4" t="s">
        <v>27</v>
      </c>
    </row>
    <row r="2" spans="1:14">
      <c r="A2" t="s">
        <v>0</v>
      </c>
      <c r="B2">
        <v>7800</v>
      </c>
      <c r="C2">
        <v>7800</v>
      </c>
      <c r="D2">
        <v>2700</v>
      </c>
      <c r="E2">
        <v>2700</v>
      </c>
      <c r="F2">
        <v>1400</v>
      </c>
      <c r="L2" t="s">
        <v>9</v>
      </c>
      <c r="M2">
        <v>0.06</v>
      </c>
      <c r="N2">
        <f>M2*25.4</f>
        <v>1.5239999999999998</v>
      </c>
    </row>
    <row r="3" spans="1:14">
      <c r="A3" t="s">
        <v>11</v>
      </c>
      <c r="B3" s="1">
        <v>200000000000</v>
      </c>
      <c r="C3" s="1">
        <v>200000000000</v>
      </c>
      <c r="D3" s="1">
        <v>69000000000</v>
      </c>
      <c r="E3" s="1">
        <v>69000000000</v>
      </c>
      <c r="F3" s="1">
        <v>3000000000</v>
      </c>
      <c r="L3" t="s">
        <v>1</v>
      </c>
      <c r="M3">
        <f>5/8</f>
        <v>0.625</v>
      </c>
      <c r="N3">
        <f>M3*25.4</f>
        <v>15.875</v>
      </c>
    </row>
    <row r="4" spans="1:14">
      <c r="L4" t="s">
        <v>2</v>
      </c>
      <c r="M4">
        <f>$M$3-2*$M$2</f>
        <v>0.505</v>
      </c>
      <c r="N4">
        <f>M4*25.4</f>
        <v>12.827</v>
      </c>
    </row>
    <row r="5" spans="1:14">
      <c r="A5" t="s">
        <v>1</v>
      </c>
      <c r="B5">
        <v>9.5250000000000004</v>
      </c>
      <c r="C5">
        <v>15</v>
      </c>
      <c r="D5">
        <v>25.4</v>
      </c>
      <c r="E5">
        <v>12.7</v>
      </c>
      <c r="F5">
        <v>21.431249999999999</v>
      </c>
    </row>
    <row r="6" spans="1:14">
      <c r="A6" t="s">
        <v>2</v>
      </c>
      <c r="B6">
        <v>8.1025999999999989</v>
      </c>
      <c r="C6">
        <v>12</v>
      </c>
      <c r="D6">
        <v>22.9</v>
      </c>
      <c r="E6">
        <v>9.5</v>
      </c>
      <c r="F6">
        <v>15.89405</v>
      </c>
    </row>
    <row r="7" spans="1:14">
      <c r="A7" t="s">
        <v>3</v>
      </c>
      <c r="B7">
        <v>240</v>
      </c>
      <c r="C7">
        <v>240</v>
      </c>
      <c r="D7">
        <v>240</v>
      </c>
      <c r="E7">
        <f>8*25.4</f>
        <v>203.2</v>
      </c>
      <c r="F7">
        <v>300</v>
      </c>
    </row>
    <row r="8" spans="1:14">
      <c r="A8" t="s">
        <v>4</v>
      </c>
      <c r="B8">
        <f>PI()*((B5^2 - B6^2)/4)*B7*10^-9</f>
        <v>4.72624307223484E-6</v>
      </c>
      <c r="C8">
        <f>PI()*((C5^2 - C6^2)/4)*C7*10^-9</f>
        <v>1.5268140296446397E-5</v>
      </c>
      <c r="D8">
        <f>PI()*((D5^2 - D6^2)/4)*D7*10^-9</f>
        <v>2.276083877525805E-5</v>
      </c>
      <c r="E8">
        <f>PI()*((E5^2 - E6^2)/4)*E7*10^-9</f>
        <v>1.1337480099239761E-5</v>
      </c>
      <c r="F8">
        <f>PI()*((F5^2 - F6^2)/4)*F7*10^-9</f>
        <v>4.8697274290908744E-5</v>
      </c>
    </row>
    <row r="9" spans="1:14">
      <c r="A9" t="s">
        <v>5</v>
      </c>
      <c r="B9">
        <f>B8*B2*1000</f>
        <v>36.864695963431757</v>
      </c>
      <c r="C9">
        <f>C8*C2*1000</f>
        <v>119.09149431228188</v>
      </c>
      <c r="D9">
        <f>D8*D2*1000</f>
        <v>61.454264693196741</v>
      </c>
      <c r="E9">
        <f>E8*E2*1000</f>
        <v>30.611196267947353</v>
      </c>
      <c r="F9">
        <f>F8*F2*1000</f>
        <v>68.176184007272241</v>
      </c>
    </row>
    <row r="10" spans="1:14">
      <c r="A10" t="s">
        <v>7</v>
      </c>
      <c r="B10">
        <v>10</v>
      </c>
      <c r="C10">
        <v>10</v>
      </c>
      <c r="D10">
        <v>10</v>
      </c>
      <c r="E10">
        <v>10</v>
      </c>
      <c r="F10">
        <v>10</v>
      </c>
    </row>
    <row r="13" spans="1:14">
      <c r="A13" t="s">
        <v>8</v>
      </c>
      <c r="B13">
        <f>PI()*(B5^4-B6^4)/64*10^-12</f>
        <v>1.9246855883004159E-10</v>
      </c>
      <c r="C13">
        <f>PI()*(C5^4-C6^4)/64*10^-12</f>
        <v>1.4671728566116458E-9</v>
      </c>
      <c r="D13">
        <f>PI()*(D5^4-D6^4)/64*10^-12</f>
        <v>6.93239432457775E-9</v>
      </c>
      <c r="E13">
        <f>PI()*(E5^4-E6^4)/64*10^-12</f>
        <v>8.7716219985321388E-10</v>
      </c>
      <c r="F13">
        <f>PI()*(F5^4-F6^4)/64*10^-12</f>
        <v>7.2226103168295581E-9</v>
      </c>
    </row>
    <row r="15" spans="1:14">
      <c r="A15" t="s">
        <v>12</v>
      </c>
      <c r="B15">
        <f>B7*B10*2</f>
        <v>4800</v>
      </c>
      <c r="C15">
        <f>C7*C10*2</f>
        <v>4800</v>
      </c>
      <c r="D15">
        <f>D7*D10*2</f>
        <v>4800</v>
      </c>
      <c r="E15">
        <f>E7*E10*2</f>
        <v>4064</v>
      </c>
      <c r="F15">
        <f>F7*F10*2</f>
        <v>6000</v>
      </c>
    </row>
    <row r="16" spans="1:14">
      <c r="A16" t="s">
        <v>12</v>
      </c>
      <c r="B16">
        <f>B15*3.1/1000</f>
        <v>14.88</v>
      </c>
      <c r="C16">
        <f>C15*3.1/1000</f>
        <v>14.88</v>
      </c>
      <c r="D16">
        <f>D15*3.1/1000</f>
        <v>14.88</v>
      </c>
      <c r="E16">
        <f>E15*3.1/1000</f>
        <v>12.5984</v>
      </c>
      <c r="F16">
        <f>F15*3.1/1000</f>
        <v>18.600000000000001</v>
      </c>
    </row>
    <row r="18" spans="1:6">
      <c r="A18" s="2" t="s">
        <v>6</v>
      </c>
      <c r="B18" s="2">
        <f>B9*B10</f>
        <v>368.64695963431757</v>
      </c>
      <c r="C18" s="2">
        <f t="shared" ref="C18:E18" si="0">C9*C10</f>
        <v>1190.9149431228188</v>
      </c>
      <c r="D18" s="2">
        <f t="shared" si="0"/>
        <v>614.5426469319674</v>
      </c>
      <c r="E18" s="2">
        <f t="shared" si="0"/>
        <v>306.11196267947355</v>
      </c>
      <c r="F18" s="2">
        <f t="shared" ref="F18" si="1">F9*F10</f>
        <v>681.76184007272241</v>
      </c>
    </row>
    <row r="19" spans="1:6">
      <c r="A19" s="2" t="s">
        <v>10</v>
      </c>
      <c r="B19" s="3">
        <f>3*B$3*B$13/((B$7/1000)^3)</f>
        <v>8353.6700881094439</v>
      </c>
      <c r="C19" s="3">
        <f t="shared" ref="C19:F19" si="2">3*C$3*C$13/((C$7/1000)^3)</f>
        <v>63679.377457102688</v>
      </c>
      <c r="D19" s="3">
        <f t="shared" si="2"/>
        <v>103805.38376646371</v>
      </c>
      <c r="E19" s="3">
        <f t="shared" si="2"/>
        <v>21641.090574173617</v>
      </c>
      <c r="F19" s="3">
        <f t="shared" si="2"/>
        <v>2407.5367722765195</v>
      </c>
    </row>
    <row r="20" spans="1:6">
      <c r="A20" t="s">
        <v>26</v>
      </c>
      <c r="B20">
        <v>22.8</v>
      </c>
      <c r="E20">
        <v>29.18</v>
      </c>
    </row>
    <row r="26" spans="1:6">
      <c r="A26" t="s">
        <v>13</v>
      </c>
      <c r="B26" t="s">
        <v>16</v>
      </c>
    </row>
    <row r="27" spans="1:6">
      <c r="A27" t="s">
        <v>14</v>
      </c>
      <c r="B27" t="s">
        <v>17</v>
      </c>
    </row>
    <row r="28" spans="1:6">
      <c r="A28" t="s">
        <v>15</v>
      </c>
      <c r="B28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8E02-1046-4F05-95F6-E4157CF47D8A}">
  <dimension ref="A1:I13"/>
  <sheetViews>
    <sheetView showGridLines="0" zoomScaleNormal="100" workbookViewId="0">
      <selection activeCell="D14" sqref="D14"/>
    </sheetView>
  </sheetViews>
  <sheetFormatPr defaultRowHeight="14.4"/>
  <cols>
    <col min="1" max="1" width="6.109375" bestFit="1" customWidth="1"/>
    <col min="2" max="2" width="49" bestFit="1" customWidth="1"/>
    <col min="3" max="3" width="30" bestFit="1" customWidth="1"/>
    <col min="4" max="4" width="4" bestFit="1" customWidth="1"/>
    <col min="5" max="5" width="21.6640625" bestFit="1" customWidth="1"/>
  </cols>
  <sheetData>
    <row r="1" spans="1:9">
      <c r="A1" s="46" t="s">
        <v>339</v>
      </c>
      <c r="B1" s="46"/>
      <c r="C1" s="46"/>
      <c r="D1" s="46"/>
      <c r="E1" s="46"/>
    </row>
    <row r="2" spans="1:9" s="33" customFormat="1">
      <c r="A2" s="9" t="s">
        <v>163</v>
      </c>
      <c r="B2" s="9" t="s">
        <v>319</v>
      </c>
      <c r="C2" s="9" t="s">
        <v>326</v>
      </c>
      <c r="D2" s="9" t="s">
        <v>247</v>
      </c>
      <c r="E2" s="9" t="s">
        <v>320</v>
      </c>
      <c r="F2"/>
      <c r="G2"/>
      <c r="H2"/>
      <c r="I2"/>
    </row>
    <row r="3" spans="1:9">
      <c r="A3" s="8">
        <v>1</v>
      </c>
      <c r="B3" s="8" t="s">
        <v>359</v>
      </c>
      <c r="C3" s="8"/>
      <c r="D3" s="8">
        <v>1</v>
      </c>
      <c r="E3" s="26" t="s">
        <v>321</v>
      </c>
    </row>
    <row r="4" spans="1:9">
      <c r="A4" s="8">
        <v>2</v>
      </c>
      <c r="B4" s="8" t="s">
        <v>362</v>
      </c>
      <c r="C4" s="8"/>
      <c r="D4" s="8">
        <v>1</v>
      </c>
      <c r="E4" s="26" t="s">
        <v>322</v>
      </c>
    </row>
    <row r="5" spans="1:9">
      <c r="A5" s="8">
        <v>3</v>
      </c>
      <c r="B5" s="8" t="s">
        <v>318</v>
      </c>
      <c r="C5" s="8" t="s">
        <v>329</v>
      </c>
      <c r="D5" s="8">
        <v>1</v>
      </c>
      <c r="E5" s="26" t="s">
        <v>323</v>
      </c>
    </row>
    <row r="6" spans="1:9">
      <c r="A6" s="8">
        <v>4</v>
      </c>
      <c r="B6" s="8" t="s">
        <v>243</v>
      </c>
      <c r="C6" s="8" t="s">
        <v>330</v>
      </c>
      <c r="D6" s="8">
        <v>1</v>
      </c>
      <c r="E6" s="26" t="s">
        <v>324</v>
      </c>
    </row>
    <row r="7" spans="1:9">
      <c r="A7" s="8">
        <v>5</v>
      </c>
      <c r="B7" s="8" t="s">
        <v>299</v>
      </c>
      <c r="C7" s="8" t="s">
        <v>331</v>
      </c>
      <c r="D7" s="8">
        <v>1</v>
      </c>
      <c r="E7" s="26" t="s">
        <v>325</v>
      </c>
    </row>
    <row r="8" spans="1:9">
      <c r="A8" s="8">
        <v>6</v>
      </c>
      <c r="B8" s="8" t="s">
        <v>305</v>
      </c>
      <c r="C8" s="8" t="s">
        <v>328</v>
      </c>
      <c r="D8" s="8">
        <v>1</v>
      </c>
      <c r="E8" s="26" t="s">
        <v>327</v>
      </c>
    </row>
    <row r="9" spans="1:9">
      <c r="A9" s="8">
        <v>7</v>
      </c>
      <c r="B9" s="8" t="s">
        <v>268</v>
      </c>
      <c r="C9" s="8" t="s">
        <v>332</v>
      </c>
      <c r="D9" s="8">
        <v>1</v>
      </c>
      <c r="E9" s="26" t="s">
        <v>333</v>
      </c>
    </row>
    <row r="10" spans="1:9">
      <c r="A10" s="8">
        <v>8</v>
      </c>
      <c r="B10" s="8" t="s">
        <v>360</v>
      </c>
      <c r="C10" s="8" t="s">
        <v>335</v>
      </c>
      <c r="D10" s="8">
        <v>1</v>
      </c>
      <c r="E10" s="31" t="s">
        <v>334</v>
      </c>
    </row>
    <row r="11" spans="1:9">
      <c r="A11" s="8">
        <v>9</v>
      </c>
      <c r="B11" s="8" t="s">
        <v>361</v>
      </c>
      <c r="C11" s="8"/>
      <c r="D11" s="8">
        <v>1</v>
      </c>
      <c r="E11" s="26" t="s">
        <v>336</v>
      </c>
    </row>
    <row r="12" spans="1:9">
      <c r="A12" s="8">
        <v>10</v>
      </c>
      <c r="B12" s="8" t="s">
        <v>266</v>
      </c>
      <c r="C12" s="8" t="s">
        <v>337</v>
      </c>
      <c r="D12" s="8">
        <v>1</v>
      </c>
      <c r="E12" s="26" t="s">
        <v>338</v>
      </c>
    </row>
    <row r="13" spans="1:9">
      <c r="A13" s="40">
        <v>1</v>
      </c>
      <c r="B13" t="s">
        <v>375</v>
      </c>
      <c r="C13" s="40" t="s">
        <v>376</v>
      </c>
      <c r="D13" s="40">
        <v>1</v>
      </c>
      <c r="E13" t="s">
        <v>374</v>
      </c>
      <c r="F13" s="47" t="s">
        <v>377</v>
      </c>
    </row>
  </sheetData>
  <mergeCells count="1">
    <mergeCell ref="A1:E1"/>
  </mergeCells>
  <hyperlinks>
    <hyperlink ref="E3" r:id="rId1" xr:uid="{08C1C597-4A18-4642-A69F-F6F8A129ED69}"/>
    <hyperlink ref="E4" r:id="rId2" xr:uid="{ED4EC5FD-39D8-48AE-BD95-419D9EAF4A5F}"/>
    <hyperlink ref="E5" r:id="rId3" xr:uid="{87DBB1DA-FCBE-4072-AFCB-647DA8451240}"/>
    <hyperlink ref="E6" r:id="rId4" xr:uid="{EF33D5B0-5714-4E99-A9A5-572C30543D77}"/>
    <hyperlink ref="E8" r:id="rId5" xr:uid="{432A6F9F-6F08-4364-BE2A-A6AC5B8724F0}"/>
    <hyperlink ref="E7" r:id="rId6" xr:uid="{01B3210A-04CD-45D9-BA1A-DBC22F2870EF}"/>
    <hyperlink ref="E11" r:id="rId7" xr:uid="{739B161F-0EA8-4D95-BA8C-9742868F7A5F}"/>
    <hyperlink ref="E9" r:id="rId8" xr:uid="{3BC3C636-227C-4CAE-9CF0-0F74CAC0071D}"/>
    <hyperlink ref="E10" r:id="rId9" xr:uid="{90B8A9C6-D07D-49B0-8B09-A11F8F9B0555}"/>
    <hyperlink ref="E12" r:id="rId10" xr:uid="{D6211726-CCF0-4BB4-A9A5-E5A29A555807}"/>
  </hyperlinks>
  <pageMargins left="0.7" right="0.7" top="0.75" bottom="0.75" header="0.3" footer="0.3"/>
  <pageSetup scale="81" orientation="portrait" r:id="rId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B15-70FE-4403-8268-4AEA2CA5817D}">
  <dimension ref="A1:D4"/>
  <sheetViews>
    <sheetView zoomScaleNormal="100" zoomScaleSheetLayoutView="160" workbookViewId="0">
      <selection activeCell="D9" sqref="D9"/>
    </sheetView>
  </sheetViews>
  <sheetFormatPr defaultRowHeight="14.4"/>
  <cols>
    <col min="1" max="1" width="6" bestFit="1" customWidth="1"/>
    <col min="2" max="2" width="24.5546875" bestFit="1" customWidth="1"/>
    <col min="4" max="4" width="49.88671875" bestFit="1" customWidth="1"/>
  </cols>
  <sheetData>
    <row r="1" spans="1:4">
      <c r="A1" s="42" t="s">
        <v>226</v>
      </c>
      <c r="B1" s="42"/>
      <c r="C1" s="42"/>
      <c r="D1" s="42"/>
    </row>
    <row r="2" spans="1:4" s="4" customFormat="1">
      <c r="A2" s="34" t="s">
        <v>163</v>
      </c>
      <c r="B2" s="34" t="s">
        <v>166</v>
      </c>
      <c r="C2" s="34" t="s">
        <v>247</v>
      </c>
      <c r="D2" s="34" t="s">
        <v>320</v>
      </c>
    </row>
    <row r="3" spans="1:4">
      <c r="A3" s="30">
        <v>1</v>
      </c>
      <c r="B3" s="8" t="s">
        <v>340</v>
      </c>
      <c r="C3" s="8">
        <v>1</v>
      </c>
      <c r="D3" s="26" t="s">
        <v>295</v>
      </c>
    </row>
    <row r="4" spans="1:4">
      <c r="A4" s="30">
        <v>2</v>
      </c>
      <c r="B4" s="8" t="s">
        <v>294</v>
      </c>
      <c r="C4" s="8">
        <v>1</v>
      </c>
      <c r="D4" s="26" t="s">
        <v>293</v>
      </c>
    </row>
  </sheetData>
  <mergeCells count="1">
    <mergeCell ref="A1:D1"/>
  </mergeCells>
  <hyperlinks>
    <hyperlink ref="D3" r:id="rId1" xr:uid="{F6F0F22B-432A-443F-BA90-3AC8317AE13D}"/>
    <hyperlink ref="D4" r:id="rId2" xr:uid="{93E29578-0843-4CA3-A90B-267F63646A0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17D6-B2D0-4697-9858-1E7BF0498BCC}">
  <dimension ref="A1:I67"/>
  <sheetViews>
    <sheetView tabSelected="1" zoomScale="160" zoomScaleNormal="160" workbookViewId="0">
      <selection activeCell="G9" sqref="G9"/>
    </sheetView>
  </sheetViews>
  <sheetFormatPr defaultRowHeight="14.4"/>
  <cols>
    <col min="1" max="1" width="29.6640625" customWidth="1"/>
    <col min="4" max="4" width="31.21875" bestFit="1" customWidth="1"/>
    <col min="6" max="6" width="24.33203125" customWidth="1"/>
    <col min="8" max="8" width="37.77734375" bestFit="1" customWidth="1"/>
  </cols>
  <sheetData>
    <row r="1" spans="1:9">
      <c r="D1" t="s">
        <v>75</v>
      </c>
    </row>
    <row r="2" spans="1:9">
      <c r="A2" t="s">
        <v>28</v>
      </c>
      <c r="B2">
        <v>3</v>
      </c>
      <c r="C2" t="s">
        <v>71</v>
      </c>
      <c r="D2" t="s">
        <v>76</v>
      </c>
      <c r="F2" t="s">
        <v>66</v>
      </c>
      <c r="G2">
        <v>0.186</v>
      </c>
      <c r="I2">
        <f>20/G2</f>
        <v>107.52688172043011</v>
      </c>
    </row>
    <row r="3" spans="1:9">
      <c r="A3" t="s">
        <v>29</v>
      </c>
      <c r="B3">
        <v>200</v>
      </c>
      <c r="C3" t="s">
        <v>35</v>
      </c>
      <c r="D3" t="s">
        <v>76</v>
      </c>
      <c r="F3" t="s">
        <v>70</v>
      </c>
      <c r="G3">
        <v>90</v>
      </c>
    </row>
    <row r="4" spans="1:9">
      <c r="A4" t="s">
        <v>30</v>
      </c>
      <c r="B4">
        <f>B2*9.81*B3/1000</f>
        <v>5.8860000000000001</v>
      </c>
      <c r="C4" t="s">
        <v>36</v>
      </c>
      <c r="D4" t="s">
        <v>73</v>
      </c>
      <c r="F4" t="s">
        <v>68</v>
      </c>
      <c r="G4">
        <f>8.26/G3</f>
        <v>9.1777777777777778E-2</v>
      </c>
      <c r="H4" t="s">
        <v>77</v>
      </c>
    </row>
    <row r="5" spans="1:9">
      <c r="A5" t="s">
        <v>42</v>
      </c>
      <c r="B5">
        <v>1.5</v>
      </c>
      <c r="F5" t="s">
        <v>69</v>
      </c>
      <c r="G5">
        <f>B10/G4</f>
        <v>13.501720402701672</v>
      </c>
      <c r="H5" t="s">
        <v>104</v>
      </c>
    </row>
    <row r="6" spans="1:9">
      <c r="A6" t="s">
        <v>79</v>
      </c>
      <c r="B6">
        <f>B5*B4</f>
        <v>8.8290000000000006</v>
      </c>
    </row>
    <row r="7" spans="1:9">
      <c r="A7" t="s">
        <v>31</v>
      </c>
      <c r="B7">
        <f>2.6*60/(2*PI())</f>
        <v>24.828171122335672</v>
      </c>
      <c r="C7" t="s">
        <v>31</v>
      </c>
      <c r="D7" t="s">
        <v>74</v>
      </c>
      <c r="F7" t="s">
        <v>67</v>
      </c>
      <c r="G7">
        <f>G5^2*G2</f>
        <v>33.907140412887891</v>
      </c>
      <c r="H7" t="s">
        <v>78</v>
      </c>
    </row>
    <row r="8" spans="1:9">
      <c r="A8" t="s">
        <v>72</v>
      </c>
      <c r="B8">
        <f>B6*B7*2*PI()/60</f>
        <v>22.955400000000001</v>
      </c>
      <c r="C8" t="s">
        <v>49</v>
      </c>
      <c r="F8" t="s">
        <v>187</v>
      </c>
      <c r="G8">
        <f>G7+B8</f>
        <v>56.862540412887896</v>
      </c>
    </row>
    <row r="9" spans="1:9">
      <c r="A9" t="s">
        <v>32</v>
      </c>
      <c r="B9">
        <v>7.125</v>
      </c>
      <c r="D9" t="s">
        <v>102</v>
      </c>
      <c r="F9" t="s">
        <v>184</v>
      </c>
      <c r="G9">
        <f>6*3.7</f>
        <v>22.200000000000003</v>
      </c>
    </row>
    <row r="10" spans="1:9">
      <c r="A10" t="s">
        <v>33</v>
      </c>
      <c r="B10">
        <f>B6/B9</f>
        <v>1.2391578947368422</v>
      </c>
      <c r="C10" t="s">
        <v>36</v>
      </c>
      <c r="D10">
        <f>B10/9.81*100</f>
        <v>12.631578947368421</v>
      </c>
      <c r="E10" t="s">
        <v>80</v>
      </c>
      <c r="F10" t="s">
        <v>183</v>
      </c>
      <c r="G10">
        <f>G8/G9</f>
        <v>2.5613756942742292</v>
      </c>
    </row>
    <row r="11" spans="1:9">
      <c r="A11" t="s">
        <v>34</v>
      </c>
      <c r="B11">
        <f>B7*B9</f>
        <v>176.90071924664167</v>
      </c>
      <c r="C11" t="s">
        <v>53</v>
      </c>
      <c r="D11">
        <f>B11*2*PI()/60</f>
        <v>18.524999999999999</v>
      </c>
      <c r="E11" t="s">
        <v>81</v>
      </c>
      <c r="F11" t="s">
        <v>188</v>
      </c>
      <c r="G11">
        <v>3000</v>
      </c>
      <c r="H11" t="s">
        <v>189</v>
      </c>
    </row>
    <row r="12" spans="1:9">
      <c r="F12" t="s">
        <v>190</v>
      </c>
      <c r="G12">
        <f>G11/1000/G10</f>
        <v>1.1712455953674754</v>
      </c>
      <c r="H12" t="s">
        <v>191</v>
      </c>
    </row>
    <row r="13" spans="1:9">
      <c r="A13" s="4" t="s">
        <v>37</v>
      </c>
    </row>
    <row r="14" spans="1:9">
      <c r="A14" t="s">
        <v>38</v>
      </c>
      <c r="B14">
        <v>530</v>
      </c>
      <c r="C14" t="s">
        <v>39</v>
      </c>
    </row>
    <row r="15" spans="1:9">
      <c r="A15" t="s">
        <v>40</v>
      </c>
      <c r="B15">
        <f>0.577*B14</f>
        <v>305.81</v>
      </c>
      <c r="C15" t="s">
        <v>41</v>
      </c>
      <c r="D15" t="s">
        <v>103</v>
      </c>
    </row>
    <row r="16" spans="1:9">
      <c r="A16" t="s">
        <v>42</v>
      </c>
      <c r="B16">
        <v>3</v>
      </c>
    </row>
    <row r="17" spans="1:4">
      <c r="A17" t="s">
        <v>43</v>
      </c>
      <c r="B17">
        <f>POWER(2*B6*B16/(B15*10^6*PI()), 1/3)</f>
        <v>3.8061602608223956E-3</v>
      </c>
      <c r="C17" t="s">
        <v>44</v>
      </c>
      <c r="D17" t="s">
        <v>46</v>
      </c>
    </row>
    <row r="18" spans="1:4">
      <c r="A18" t="s">
        <v>45</v>
      </c>
      <c r="B18">
        <f>B17*2*1000</f>
        <v>7.6123205216447909</v>
      </c>
      <c r="C18" t="s">
        <v>35</v>
      </c>
    </row>
    <row r="19" spans="1:4">
      <c r="A19" t="s">
        <v>45</v>
      </c>
      <c r="B19" s="5">
        <f>B18/25.4</f>
        <v>0.29969765833247208</v>
      </c>
      <c r="C19" t="s">
        <v>47</v>
      </c>
    </row>
    <row r="21" spans="1:4">
      <c r="A21" s="4" t="s">
        <v>105</v>
      </c>
      <c r="B21" t="s">
        <v>113</v>
      </c>
      <c r="C21" t="s">
        <v>112</v>
      </c>
      <c r="D21" t="s">
        <v>31</v>
      </c>
    </row>
    <row r="22" spans="1:4">
      <c r="A22" t="s">
        <v>109</v>
      </c>
      <c r="B22">
        <v>16</v>
      </c>
      <c r="C22">
        <f>B10</f>
        <v>1.2391578947368422</v>
      </c>
      <c r="D22">
        <f>B11</f>
        <v>176.90071924664167</v>
      </c>
    </row>
    <row r="23" spans="1:4">
      <c r="A23" t="s">
        <v>106</v>
      </c>
      <c r="B23">
        <v>38</v>
      </c>
      <c r="C23">
        <f>C22*B24</f>
        <v>2.9430000000000005</v>
      </c>
      <c r="D23">
        <f>D22/B24</f>
        <v>74.484513367007025</v>
      </c>
    </row>
    <row r="24" spans="1:4">
      <c r="A24" t="s">
        <v>111</v>
      </c>
      <c r="B24">
        <f>B23/B22</f>
        <v>2.375</v>
      </c>
    </row>
    <row r="25" spans="1:4">
      <c r="A25" t="s">
        <v>107</v>
      </c>
      <c r="B25">
        <v>16</v>
      </c>
      <c r="C25">
        <f>C23</f>
        <v>2.9430000000000005</v>
      </c>
      <c r="D25">
        <f>D23</f>
        <v>74.484513367007025</v>
      </c>
    </row>
    <row r="26" spans="1:4">
      <c r="A26" t="s">
        <v>108</v>
      </c>
      <c r="B26">
        <v>48</v>
      </c>
      <c r="C26">
        <f>C25*B26/B25</f>
        <v>8.8290000000000006</v>
      </c>
      <c r="D26">
        <f>D25*B25/B26</f>
        <v>24.828171122335675</v>
      </c>
    </row>
    <row r="27" spans="1:4">
      <c r="A27" t="s">
        <v>110</v>
      </c>
      <c r="B27">
        <f>B26/B25*B24</f>
        <v>7.125</v>
      </c>
    </row>
    <row r="29" spans="1:4">
      <c r="A29" s="4" t="s">
        <v>48</v>
      </c>
    </row>
    <row r="30" spans="1:4">
      <c r="A30" t="s">
        <v>51</v>
      </c>
      <c r="B30">
        <f>B8</f>
        <v>22.955400000000001</v>
      </c>
      <c r="C30" t="s">
        <v>49</v>
      </c>
    </row>
    <row r="31" spans="1:4">
      <c r="A31" t="s">
        <v>50</v>
      </c>
      <c r="B31">
        <v>2</v>
      </c>
    </row>
    <row r="32" spans="1:4">
      <c r="A32" t="s">
        <v>52</v>
      </c>
      <c r="B32">
        <f>B30*B31</f>
        <v>45.910800000000002</v>
      </c>
      <c r="C32" t="s">
        <v>49</v>
      </c>
      <c r="D32">
        <f>B32/1000</f>
        <v>4.5910800000000002E-2</v>
      </c>
    </row>
    <row r="33" spans="1:4">
      <c r="A33" t="s">
        <v>54</v>
      </c>
      <c r="B33" t="s">
        <v>55</v>
      </c>
      <c r="C33" t="s">
        <v>82</v>
      </c>
      <c r="D33" t="s">
        <v>85</v>
      </c>
    </row>
    <row r="34" spans="1:4">
      <c r="B34" t="s">
        <v>56</v>
      </c>
      <c r="C34" t="s">
        <v>83</v>
      </c>
    </row>
    <row r="35" spans="1:4">
      <c r="B35" t="s">
        <v>57</v>
      </c>
      <c r="C35" t="s">
        <v>84</v>
      </c>
    </row>
    <row r="37" spans="1:4">
      <c r="A37" t="s">
        <v>58</v>
      </c>
      <c r="B37" s="6" t="s">
        <v>59</v>
      </c>
    </row>
    <row r="38" spans="1:4">
      <c r="A38" t="s">
        <v>114</v>
      </c>
      <c r="B38" s="6">
        <v>3</v>
      </c>
    </row>
    <row r="39" spans="1:4">
      <c r="A39" t="s">
        <v>60</v>
      </c>
      <c r="B39">
        <v>16</v>
      </c>
    </row>
    <row r="40" spans="1:4">
      <c r="A40" t="s">
        <v>61</v>
      </c>
      <c r="B40">
        <v>48</v>
      </c>
    </row>
    <row r="41" spans="1:4">
      <c r="A41" t="s">
        <v>62</v>
      </c>
      <c r="B41">
        <v>80.790000000000006</v>
      </c>
      <c r="C41" t="s">
        <v>35</v>
      </c>
    </row>
    <row r="42" spans="1:4">
      <c r="A42" t="s">
        <v>63</v>
      </c>
      <c r="B42">
        <f>B39*B38/PI()</f>
        <v>15.278874536821952</v>
      </c>
    </row>
    <row r="43" spans="1:4">
      <c r="A43" t="s">
        <v>64</v>
      </c>
      <c r="B43">
        <f>B40*B38/PI()</f>
        <v>45.836623610465857</v>
      </c>
    </row>
    <row r="44" spans="1:4">
      <c r="A44" t="s">
        <v>65</v>
      </c>
      <c r="B44">
        <f>2*B41+(PI()*(B43+B42)/2)+(((B43-B42)^2)/(4*B41))</f>
        <v>260.4695161172416</v>
      </c>
    </row>
    <row r="45" spans="1:4">
      <c r="A45" t="s">
        <v>87</v>
      </c>
      <c r="B45">
        <v>267</v>
      </c>
    </row>
    <row r="46" spans="1:4">
      <c r="A46" t="s">
        <v>86</v>
      </c>
      <c r="B46">
        <f>B45*2 - PI()*(B42+B43)</f>
        <v>342</v>
      </c>
    </row>
    <row r="47" spans="1:4">
      <c r="A47" s="4" t="s">
        <v>88</v>
      </c>
      <c r="B47" s="4">
        <f>(B46+SQRT(B46^2 - 8*(B43-B42)^2))/(8)</f>
        <v>84.112307677933387</v>
      </c>
    </row>
    <row r="49" spans="1:3">
      <c r="A49" t="s">
        <v>93</v>
      </c>
      <c r="B49">
        <f>180-(57.3*(B43-B42)/(B47))</f>
        <v>159.18308187876346</v>
      </c>
    </row>
    <row r="50" spans="1:3">
      <c r="A50" t="s">
        <v>92</v>
      </c>
      <c r="B50">
        <f>B39*B49/360</f>
        <v>7.0748036390561539</v>
      </c>
      <c r="C50" t="s">
        <v>115</v>
      </c>
    </row>
    <row r="52" spans="1:3">
      <c r="A52" t="s">
        <v>94</v>
      </c>
      <c r="B52">
        <v>1</v>
      </c>
    </row>
    <row r="56" spans="1:3">
      <c r="A56" t="s">
        <v>90</v>
      </c>
      <c r="B56">
        <v>1.2</v>
      </c>
    </row>
    <row r="58" spans="1:3">
      <c r="A58" t="s">
        <v>91</v>
      </c>
      <c r="B58">
        <v>6</v>
      </c>
    </row>
    <row r="59" spans="1:3">
      <c r="A59" t="s">
        <v>89</v>
      </c>
      <c r="B59">
        <f>B32*B58/(B56*B52)</f>
        <v>229.55400000000003</v>
      </c>
    </row>
    <row r="60" spans="1:3">
      <c r="A60" t="s">
        <v>95</v>
      </c>
      <c r="B60">
        <f>ROUND(B59, 0)</f>
        <v>230</v>
      </c>
    </row>
    <row r="62" spans="1:3">
      <c r="A62" t="s">
        <v>116</v>
      </c>
      <c r="B62" t="s">
        <v>252</v>
      </c>
    </row>
    <row r="63" spans="1:3">
      <c r="A63" t="s">
        <v>117</v>
      </c>
      <c r="B63" t="s">
        <v>158</v>
      </c>
    </row>
    <row r="64" spans="1:3">
      <c r="A64" t="s">
        <v>244</v>
      </c>
      <c r="B64" t="s">
        <v>252</v>
      </c>
    </row>
    <row r="65" spans="1:1">
      <c r="A65" t="s">
        <v>161</v>
      </c>
    </row>
    <row r="66" spans="1:1">
      <c r="A66" t="s">
        <v>160</v>
      </c>
    </row>
    <row r="67" spans="1:1">
      <c r="A67" s="28" t="s">
        <v>162</v>
      </c>
    </row>
  </sheetData>
  <hyperlinks>
    <hyperlink ref="A67" r:id="rId1" display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xr:uid="{4A5EA416-71A0-452F-AC21-675E8A4C46E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1E89-7061-4C21-8688-597E30D08510}">
  <dimension ref="B2:C13"/>
  <sheetViews>
    <sheetView zoomScale="130" zoomScaleNormal="130" workbookViewId="0">
      <selection activeCell="B12" sqref="B12"/>
    </sheetView>
  </sheetViews>
  <sheetFormatPr defaultRowHeight="14.4"/>
  <cols>
    <col min="2" max="2" width="48.21875" bestFit="1" customWidth="1"/>
  </cols>
  <sheetData>
    <row r="2" spans="2:3">
      <c r="B2" t="s">
        <v>20</v>
      </c>
      <c r="C2">
        <v>0</v>
      </c>
    </row>
    <row r="3" spans="2:3">
      <c r="B3" t="s">
        <v>21</v>
      </c>
      <c r="C3">
        <v>70</v>
      </c>
    </row>
    <row r="4" spans="2:3">
      <c r="B4" t="s">
        <v>22</v>
      </c>
      <c r="C4">
        <v>90</v>
      </c>
    </row>
    <row r="5" spans="2:3">
      <c r="B5" t="s">
        <v>156</v>
      </c>
      <c r="C5">
        <v>50</v>
      </c>
    </row>
    <row r="6" spans="2:3">
      <c r="B6" t="s">
        <v>154</v>
      </c>
      <c r="C6">
        <v>40</v>
      </c>
    </row>
    <row r="7" spans="2:3">
      <c r="B7" t="s">
        <v>23</v>
      </c>
      <c r="C7">
        <v>50</v>
      </c>
    </row>
    <row r="8" spans="2:3">
      <c r="B8" t="s">
        <v>155</v>
      </c>
      <c r="C8">
        <v>130</v>
      </c>
    </row>
    <row r="9" spans="2:3">
      <c r="B9" t="s">
        <v>24</v>
      </c>
      <c r="C9">
        <v>0</v>
      </c>
    </row>
    <row r="10" spans="2:3">
      <c r="B10" t="s">
        <v>25</v>
      </c>
      <c r="C10">
        <v>20</v>
      </c>
    </row>
    <row r="11" spans="2:3">
      <c r="B11" t="s">
        <v>157</v>
      </c>
      <c r="C11">
        <v>70</v>
      </c>
    </row>
    <row r="13" spans="2:3">
      <c r="C13" s="4">
        <f>SUM(C2:C11)</f>
        <v>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9000-92F1-4841-BFA7-F40D3205F150}">
  <dimension ref="B1:C3"/>
  <sheetViews>
    <sheetView workbookViewId="0">
      <selection activeCell="B3" sqref="B3"/>
    </sheetView>
  </sheetViews>
  <sheetFormatPr defaultRowHeight="14.4"/>
  <cols>
    <col min="2" max="3" width="34.5546875" bestFit="1" customWidth="1"/>
  </cols>
  <sheetData>
    <row r="1" spans="2:3">
      <c r="B1" t="s">
        <v>96</v>
      </c>
      <c r="C1" t="s">
        <v>97</v>
      </c>
    </row>
    <row r="2" spans="2:3">
      <c r="B2" t="s">
        <v>98</v>
      </c>
      <c r="C2" t="s">
        <v>99</v>
      </c>
    </row>
    <row r="3" spans="2:3">
      <c r="B3" t="s">
        <v>100</v>
      </c>
      <c r="C3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ACA4-5BE0-4748-975E-F1394303C24C}">
  <dimension ref="A1:F30"/>
  <sheetViews>
    <sheetView showGridLines="0" zoomScale="115" zoomScaleNormal="115" workbookViewId="0">
      <selection activeCell="A27" sqref="A27"/>
    </sheetView>
  </sheetViews>
  <sheetFormatPr defaultRowHeight="14.4"/>
  <cols>
    <col min="1" max="1" width="27.77734375" style="7" bestFit="1" customWidth="1"/>
    <col min="2" max="6" width="36.21875" style="7" customWidth="1"/>
    <col min="7" max="16384" width="8.88671875" style="7"/>
  </cols>
  <sheetData>
    <row r="1" spans="1:3" s="10" customFormat="1">
      <c r="A1" s="9"/>
      <c r="B1" s="9" t="s">
        <v>118</v>
      </c>
      <c r="C1" s="9" t="s">
        <v>119</v>
      </c>
    </row>
    <row r="2" spans="1:3">
      <c r="A2" s="8" t="s">
        <v>142</v>
      </c>
      <c r="B2" s="11">
        <v>72.489999999999995</v>
      </c>
      <c r="C2" s="21">
        <v>156.61000000000001</v>
      </c>
    </row>
    <row r="3" spans="1:3">
      <c r="A3" s="8" t="s">
        <v>126</v>
      </c>
      <c r="B3" s="18" t="s">
        <v>143</v>
      </c>
      <c r="C3" s="19" t="s">
        <v>127</v>
      </c>
    </row>
    <row r="4" spans="1:3">
      <c r="A4" s="8" t="s">
        <v>125</v>
      </c>
      <c r="B4" s="13" t="s">
        <v>136</v>
      </c>
      <c r="C4" s="12" t="s">
        <v>131</v>
      </c>
    </row>
    <row r="5" spans="1:3">
      <c r="A5" s="8" t="s">
        <v>72</v>
      </c>
      <c r="B5" s="15" t="s">
        <v>137</v>
      </c>
      <c r="C5" s="15" t="s">
        <v>132</v>
      </c>
    </row>
    <row r="6" spans="1:3" ht="26.4">
      <c r="A6" s="41" t="s">
        <v>129</v>
      </c>
      <c r="B6" s="16" t="s">
        <v>159</v>
      </c>
      <c r="C6" s="17" t="s">
        <v>138</v>
      </c>
    </row>
    <row r="7" spans="1:3">
      <c r="A7" s="41"/>
      <c r="B7" s="16" t="s">
        <v>139</v>
      </c>
      <c r="C7" s="17" t="s">
        <v>130</v>
      </c>
    </row>
    <row r="8" spans="1:3">
      <c r="A8" s="8" t="s">
        <v>149</v>
      </c>
      <c r="B8" s="15" t="s">
        <v>120</v>
      </c>
      <c r="C8" s="15" t="s">
        <v>120</v>
      </c>
    </row>
    <row r="9" spans="1:3" ht="39.6">
      <c r="A9" s="8" t="s">
        <v>121</v>
      </c>
      <c r="B9" s="15" t="s">
        <v>140</v>
      </c>
      <c r="C9" s="14" t="s">
        <v>128</v>
      </c>
    </row>
    <row r="10" spans="1:3">
      <c r="A10" s="8" t="s">
        <v>122</v>
      </c>
      <c r="B10" s="11" t="s">
        <v>141</v>
      </c>
      <c r="C10" s="11" t="s">
        <v>141</v>
      </c>
    </row>
    <row r="11" spans="1:3">
      <c r="A11" s="8" t="s">
        <v>123</v>
      </c>
      <c r="B11" s="11" t="s">
        <v>124</v>
      </c>
      <c r="C11" s="11" t="s">
        <v>124</v>
      </c>
    </row>
    <row r="13" spans="1:3" ht="43.2">
      <c r="A13" s="8" t="s">
        <v>133</v>
      </c>
      <c r="B13" s="8" t="s">
        <v>150</v>
      </c>
      <c r="C13" s="20" t="s">
        <v>151</v>
      </c>
    </row>
    <row r="14" spans="1:3">
      <c r="A14" s="8" t="s">
        <v>145</v>
      </c>
      <c r="B14" s="11" t="s">
        <v>144</v>
      </c>
      <c r="C14" s="22">
        <v>156.61000000000001</v>
      </c>
    </row>
    <row r="15" spans="1:3">
      <c r="A15" s="8"/>
      <c r="B15" s="8"/>
      <c r="C15" s="8"/>
    </row>
    <row r="16" spans="1:3" ht="28.8">
      <c r="A16" s="8" t="s">
        <v>134</v>
      </c>
      <c r="B16" s="8" t="s">
        <v>135</v>
      </c>
      <c r="C16" s="20" t="s">
        <v>152</v>
      </c>
    </row>
    <row r="18" spans="1:6">
      <c r="A18" s="7" t="s">
        <v>153</v>
      </c>
    </row>
    <row r="19" spans="1:6">
      <c r="A19" s="7" t="s">
        <v>146</v>
      </c>
    </row>
    <row r="20" spans="1:6">
      <c r="A20" s="7" t="s">
        <v>148</v>
      </c>
    </row>
    <row r="21" spans="1:6">
      <c r="A21" s="7" t="s">
        <v>147</v>
      </c>
    </row>
    <row r="24" spans="1:6" s="10" customFormat="1">
      <c r="A24" s="9"/>
      <c r="B24" s="9" t="s">
        <v>214</v>
      </c>
      <c r="C24" s="9" t="s">
        <v>213</v>
      </c>
      <c r="D24" s="9" t="s">
        <v>208</v>
      </c>
      <c r="E24" s="9" t="s">
        <v>210</v>
      </c>
      <c r="F24" s="9" t="s">
        <v>211</v>
      </c>
    </row>
    <row r="25" spans="1:6">
      <c r="A25" s="8" t="s">
        <v>209</v>
      </c>
      <c r="B25" s="8">
        <v>31.5</v>
      </c>
      <c r="C25" s="8">
        <v>23.8</v>
      </c>
      <c r="D25" s="8">
        <v>5</v>
      </c>
      <c r="E25" s="8">
        <v>5</v>
      </c>
      <c r="F25" s="8">
        <v>13</v>
      </c>
    </row>
    <row r="26" spans="1:6">
      <c r="A26" s="8" t="s">
        <v>212</v>
      </c>
      <c r="B26" s="8">
        <v>25</v>
      </c>
      <c r="C26" s="8">
        <v>25</v>
      </c>
      <c r="D26" s="24"/>
      <c r="E26" s="24"/>
      <c r="F26" s="24"/>
    </row>
    <row r="27" spans="1:6" ht="28.8">
      <c r="A27" s="20" t="s">
        <v>217</v>
      </c>
      <c r="B27" s="24"/>
      <c r="C27" s="24"/>
      <c r="D27" s="8">
        <v>29</v>
      </c>
      <c r="E27" s="8">
        <v>29</v>
      </c>
      <c r="F27" s="8">
        <v>29</v>
      </c>
    </row>
    <row r="28" spans="1:6" ht="28.8">
      <c r="A28" s="20" t="s">
        <v>216</v>
      </c>
      <c r="B28" s="24"/>
      <c r="C28" s="24"/>
      <c r="D28" s="8">
        <v>14</v>
      </c>
      <c r="E28" s="8">
        <v>14</v>
      </c>
      <c r="F28" s="8">
        <v>14</v>
      </c>
    </row>
    <row r="29" spans="1:6">
      <c r="A29" s="8" t="s">
        <v>215</v>
      </c>
      <c r="B29" s="8">
        <v>5</v>
      </c>
      <c r="C29" s="8">
        <v>5</v>
      </c>
      <c r="D29" s="8">
        <v>5</v>
      </c>
      <c r="E29" s="8">
        <v>5</v>
      </c>
      <c r="F29" s="8">
        <v>5</v>
      </c>
    </row>
    <row r="30" spans="1:6" s="23" customFormat="1">
      <c r="A30" s="25" t="s">
        <v>193</v>
      </c>
      <c r="B30" s="25">
        <f>SUM(B25:B29)</f>
        <v>61.5</v>
      </c>
      <c r="C30" s="25">
        <f t="shared" ref="C30" si="0">SUM(C25:C29)</f>
        <v>53.8</v>
      </c>
      <c r="D30" s="25">
        <f>SUM(D25:D29)-D28</f>
        <v>39</v>
      </c>
      <c r="E30" s="25">
        <f t="shared" ref="E30:F30" si="1">SUM(E25:E29)-E28</f>
        <v>39</v>
      </c>
      <c r="F30" s="25">
        <f t="shared" si="1"/>
        <v>47</v>
      </c>
    </row>
  </sheetData>
  <mergeCells count="1">
    <mergeCell ref="A6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5B87-F6C4-4F0B-B790-92ACD4035C2D}">
  <dimension ref="A1:L54"/>
  <sheetViews>
    <sheetView showGridLines="0" zoomScale="115" zoomScaleNormal="115" workbookViewId="0">
      <selection activeCell="D19" sqref="D19"/>
    </sheetView>
  </sheetViews>
  <sheetFormatPr defaultRowHeight="14.4"/>
  <cols>
    <col min="1" max="1" width="8.88671875" style="7"/>
    <col min="2" max="2" width="50.77734375" style="7" customWidth="1"/>
    <col min="3" max="3" width="35.77734375" style="7" bestFit="1" customWidth="1"/>
    <col min="4" max="4" width="10.33203125" style="7" customWidth="1"/>
    <col min="5" max="7" width="8.88671875" style="7"/>
    <col min="8" max="8" width="11.44140625" style="7" customWidth="1"/>
    <col min="9" max="9" width="10.109375" style="7" bestFit="1" customWidth="1"/>
    <col min="10" max="10" width="24.109375" style="7" customWidth="1"/>
    <col min="11" max="11" width="72.77734375" style="7" bestFit="1" customWidth="1"/>
    <col min="12" max="16384" width="8.88671875" style="7"/>
  </cols>
  <sheetData>
    <row r="1" spans="1:12" s="23" customFormat="1">
      <c r="A1" s="25" t="s">
        <v>163</v>
      </c>
      <c r="B1" s="25" t="s">
        <v>166</v>
      </c>
      <c r="C1" s="25" t="s">
        <v>172</v>
      </c>
      <c r="D1" s="25" t="s">
        <v>363</v>
      </c>
      <c r="E1" s="25" t="s">
        <v>175</v>
      </c>
      <c r="F1" s="25" t="s">
        <v>177</v>
      </c>
      <c r="G1" s="25" t="s">
        <v>194</v>
      </c>
      <c r="H1" s="25" t="s">
        <v>176</v>
      </c>
      <c r="I1" s="25" t="s">
        <v>221</v>
      </c>
      <c r="J1" s="25" t="s">
        <v>75</v>
      </c>
      <c r="K1" s="25" t="s">
        <v>165</v>
      </c>
      <c r="L1" s="25"/>
    </row>
    <row r="2" spans="1:12">
      <c r="A2" s="8">
        <v>1</v>
      </c>
      <c r="B2" s="8" t="s">
        <v>21</v>
      </c>
      <c r="C2" s="8"/>
      <c r="D2" s="8" t="s">
        <v>364</v>
      </c>
      <c r="E2" s="8">
        <v>61.9</v>
      </c>
      <c r="F2" s="8">
        <v>1</v>
      </c>
      <c r="G2" s="8">
        <v>10.59</v>
      </c>
      <c r="H2" s="8">
        <f t="shared" ref="H2:H21" si="0">E2*F2+G2</f>
        <v>72.489999999999995</v>
      </c>
      <c r="I2" s="8" t="s">
        <v>227</v>
      </c>
      <c r="J2" s="8" t="s">
        <v>296</v>
      </c>
      <c r="K2" s="8"/>
      <c r="L2" s="8"/>
    </row>
    <row r="3" spans="1:12">
      <c r="A3" s="8">
        <v>2</v>
      </c>
      <c r="B3" s="8" t="s">
        <v>291</v>
      </c>
      <c r="C3" s="8" t="s">
        <v>316</v>
      </c>
      <c r="D3" s="8" t="s">
        <v>365</v>
      </c>
      <c r="E3" s="8">
        <v>8.99</v>
      </c>
      <c r="F3" s="8">
        <v>1</v>
      </c>
      <c r="G3" s="8"/>
      <c r="H3" s="8">
        <f t="shared" si="0"/>
        <v>8.99</v>
      </c>
      <c r="I3" s="8" t="s">
        <v>230</v>
      </c>
      <c r="J3" s="8"/>
      <c r="K3" s="8" t="s">
        <v>292</v>
      </c>
      <c r="L3" s="8"/>
    </row>
    <row r="4" spans="1:12">
      <c r="A4" s="8">
        <v>3</v>
      </c>
      <c r="B4" s="8" t="s">
        <v>235</v>
      </c>
      <c r="C4" s="8" t="s">
        <v>237</v>
      </c>
      <c r="D4" s="8" t="s">
        <v>365</v>
      </c>
      <c r="E4" s="8">
        <v>8.99</v>
      </c>
      <c r="F4" s="8">
        <v>1</v>
      </c>
      <c r="G4" s="8"/>
      <c r="H4" s="8">
        <f t="shared" si="0"/>
        <v>8.99</v>
      </c>
      <c r="I4" s="8" t="s">
        <v>230</v>
      </c>
      <c r="J4" s="8"/>
      <c r="K4" s="8" t="s">
        <v>236</v>
      </c>
      <c r="L4" s="8"/>
    </row>
    <row r="5" spans="1:12">
      <c r="A5" s="8">
        <v>4</v>
      </c>
      <c r="B5" s="8" t="s">
        <v>318</v>
      </c>
      <c r="C5" s="8"/>
      <c r="D5" s="8" t="s">
        <v>365</v>
      </c>
      <c r="E5" s="8">
        <v>9.99</v>
      </c>
      <c r="F5" s="8">
        <v>1</v>
      </c>
      <c r="G5" s="8"/>
      <c r="H5" s="8">
        <f t="shared" si="0"/>
        <v>9.99</v>
      </c>
      <c r="I5" s="8" t="s">
        <v>230</v>
      </c>
      <c r="J5" s="8"/>
      <c r="K5" s="8" t="s">
        <v>317</v>
      </c>
      <c r="L5" s="8"/>
    </row>
    <row r="6" spans="1:12">
      <c r="A6" s="8">
        <v>5</v>
      </c>
      <c r="B6" s="8" t="s">
        <v>243</v>
      </c>
      <c r="C6" s="8"/>
      <c r="D6" s="8" t="s">
        <v>365</v>
      </c>
      <c r="E6" s="8">
        <v>6.99</v>
      </c>
      <c r="F6" s="8">
        <v>1</v>
      </c>
      <c r="G6" s="8"/>
      <c r="H6" s="8">
        <f t="shared" si="0"/>
        <v>6.99</v>
      </c>
      <c r="I6" s="8" t="s">
        <v>230</v>
      </c>
      <c r="J6" s="8"/>
      <c r="K6" s="8" t="s">
        <v>242</v>
      </c>
      <c r="L6" s="8"/>
    </row>
    <row r="7" spans="1:12">
      <c r="A7" s="8">
        <v>6</v>
      </c>
      <c r="B7" s="8" t="s">
        <v>299</v>
      </c>
      <c r="C7" s="8" t="s">
        <v>300</v>
      </c>
      <c r="D7" s="8" t="s">
        <v>365</v>
      </c>
      <c r="E7" s="8">
        <v>6.98</v>
      </c>
      <c r="F7" s="8">
        <v>1</v>
      </c>
      <c r="G7" s="8"/>
      <c r="H7" s="8">
        <f t="shared" si="0"/>
        <v>6.98</v>
      </c>
      <c r="I7" s="8" t="s">
        <v>230</v>
      </c>
      <c r="J7" s="8"/>
      <c r="K7" s="8" t="s">
        <v>298</v>
      </c>
      <c r="L7" s="8"/>
    </row>
    <row r="8" spans="1:12">
      <c r="A8" s="8">
        <v>7</v>
      </c>
      <c r="B8" s="8" t="s">
        <v>305</v>
      </c>
      <c r="C8" s="8"/>
      <c r="D8" s="8" t="s">
        <v>365</v>
      </c>
      <c r="E8" s="8">
        <v>6.59</v>
      </c>
      <c r="F8" s="8">
        <v>1</v>
      </c>
      <c r="G8" s="8"/>
      <c r="H8" s="8">
        <f t="shared" si="0"/>
        <v>6.59</v>
      </c>
      <c r="I8" s="8" t="s">
        <v>230</v>
      </c>
      <c r="J8" s="8"/>
      <c r="K8" s="8" t="s">
        <v>301</v>
      </c>
      <c r="L8" s="8"/>
    </row>
    <row r="9" spans="1:12" s="29" customFormat="1">
      <c r="A9" s="8">
        <v>8</v>
      </c>
      <c r="B9" s="8" t="s">
        <v>315</v>
      </c>
      <c r="C9" s="8" t="s">
        <v>174</v>
      </c>
      <c r="D9" s="8" t="s">
        <v>365</v>
      </c>
      <c r="E9" s="8">
        <v>20</v>
      </c>
      <c r="F9" s="8">
        <v>1</v>
      </c>
      <c r="G9" s="8"/>
      <c r="H9" s="8">
        <f t="shared" si="0"/>
        <v>20</v>
      </c>
      <c r="I9" s="8" t="s">
        <v>228</v>
      </c>
      <c r="J9" s="8"/>
      <c r="K9" s="26" t="s">
        <v>192</v>
      </c>
      <c r="L9" s="15"/>
    </row>
    <row r="10" spans="1:12">
      <c r="A10" s="8">
        <v>9</v>
      </c>
      <c r="B10" s="8" t="s">
        <v>164</v>
      </c>
      <c r="C10" s="8"/>
      <c r="D10" s="8" t="s">
        <v>365</v>
      </c>
      <c r="E10" s="8">
        <v>59</v>
      </c>
      <c r="F10" s="8">
        <v>1</v>
      </c>
      <c r="G10" s="8">
        <v>13.49</v>
      </c>
      <c r="H10" s="8">
        <f t="shared" si="0"/>
        <v>72.489999999999995</v>
      </c>
      <c r="I10" s="8" t="s">
        <v>226</v>
      </c>
      <c r="J10" s="8"/>
      <c r="K10" s="8" t="s">
        <v>295</v>
      </c>
      <c r="L10" s="26" t="s">
        <v>238</v>
      </c>
    </row>
    <row r="11" spans="1:12">
      <c r="A11" s="8">
        <v>10</v>
      </c>
      <c r="B11" s="8" t="s">
        <v>294</v>
      </c>
      <c r="C11" s="8"/>
      <c r="D11" s="8" t="s">
        <v>365</v>
      </c>
      <c r="E11" s="8">
        <v>5</v>
      </c>
      <c r="F11" s="8">
        <v>1</v>
      </c>
      <c r="G11" s="8"/>
      <c r="H11" s="8">
        <f t="shared" si="0"/>
        <v>5</v>
      </c>
      <c r="I11" s="8" t="s">
        <v>226</v>
      </c>
      <c r="J11" s="8"/>
      <c r="K11" s="8" t="s">
        <v>293</v>
      </c>
      <c r="L11" s="8"/>
    </row>
    <row r="12" spans="1:12">
      <c r="A12" s="8">
        <v>11</v>
      </c>
      <c r="B12" s="8" t="s">
        <v>222</v>
      </c>
      <c r="C12" s="8" t="s">
        <v>195</v>
      </c>
      <c r="D12" s="8" t="s">
        <v>366</v>
      </c>
      <c r="E12" s="8">
        <v>3.97</v>
      </c>
      <c r="F12" s="8">
        <v>1</v>
      </c>
      <c r="G12" s="8"/>
      <c r="H12" s="8">
        <f t="shared" si="0"/>
        <v>3.97</v>
      </c>
      <c r="I12" s="8" t="s">
        <v>234</v>
      </c>
      <c r="J12" s="8"/>
      <c r="K12" s="8" t="s">
        <v>233</v>
      </c>
      <c r="L12" s="8"/>
    </row>
    <row r="13" spans="1:12">
      <c r="A13" s="8">
        <v>12</v>
      </c>
      <c r="B13" s="8" t="s">
        <v>218</v>
      </c>
      <c r="C13" s="8" t="s">
        <v>219</v>
      </c>
      <c r="D13" s="8" t="s">
        <v>365</v>
      </c>
      <c r="E13" s="8">
        <v>24.95</v>
      </c>
      <c r="F13" s="8">
        <v>1</v>
      </c>
      <c r="G13" s="8"/>
      <c r="H13" s="8">
        <f t="shared" si="0"/>
        <v>24.95</v>
      </c>
      <c r="I13" s="8" t="s">
        <v>234</v>
      </c>
      <c r="J13" s="8"/>
      <c r="K13" s="26" t="s">
        <v>232</v>
      </c>
      <c r="L13" s="8"/>
    </row>
    <row r="14" spans="1:12">
      <c r="A14" s="8">
        <v>13</v>
      </c>
      <c r="B14" s="8" t="s">
        <v>224</v>
      </c>
      <c r="C14" s="8" t="s">
        <v>208</v>
      </c>
      <c r="D14" s="8" t="s">
        <v>365</v>
      </c>
      <c r="E14" s="8">
        <v>7</v>
      </c>
      <c r="F14" s="8">
        <v>1</v>
      </c>
      <c r="G14" s="8"/>
      <c r="H14" s="8">
        <f t="shared" si="0"/>
        <v>7</v>
      </c>
      <c r="I14" s="8" t="s">
        <v>234</v>
      </c>
      <c r="J14" s="8"/>
      <c r="K14" s="8" t="s">
        <v>220</v>
      </c>
      <c r="L14" s="8"/>
    </row>
    <row r="15" spans="1:12">
      <c r="A15" s="8">
        <v>14</v>
      </c>
      <c r="B15" s="8" t="s">
        <v>168</v>
      </c>
      <c r="C15" s="8"/>
      <c r="D15" s="8" t="s">
        <v>365</v>
      </c>
      <c r="E15" s="8">
        <v>5.74</v>
      </c>
      <c r="F15" s="8">
        <v>1</v>
      </c>
      <c r="G15" s="8"/>
      <c r="H15" s="8">
        <f t="shared" si="0"/>
        <v>5.74</v>
      </c>
      <c r="I15" s="8" t="s">
        <v>234</v>
      </c>
      <c r="J15" s="8"/>
      <c r="K15" s="26" t="s">
        <v>314</v>
      </c>
      <c r="L15" s="8"/>
    </row>
    <row r="16" spans="1:12">
      <c r="A16" s="8">
        <v>15</v>
      </c>
      <c r="B16" s="8" t="s">
        <v>302</v>
      </c>
      <c r="C16" s="8" t="s">
        <v>303</v>
      </c>
      <c r="D16" s="8" t="s">
        <v>365</v>
      </c>
      <c r="E16" s="8">
        <v>0.65</v>
      </c>
      <c r="F16" s="8">
        <v>6</v>
      </c>
      <c r="G16" s="8"/>
      <c r="H16" s="8">
        <f t="shared" si="0"/>
        <v>3.9000000000000004</v>
      </c>
      <c r="I16" s="8" t="s">
        <v>234</v>
      </c>
      <c r="J16" s="8"/>
      <c r="K16" s="32" t="s">
        <v>304</v>
      </c>
      <c r="L16" s="8"/>
    </row>
    <row r="17" spans="1:12">
      <c r="A17" s="8">
        <v>16</v>
      </c>
      <c r="B17" s="8" t="s">
        <v>207</v>
      </c>
      <c r="C17" s="20" t="s">
        <v>223</v>
      </c>
      <c r="D17" s="8" t="s">
        <v>365</v>
      </c>
      <c r="E17" s="8">
        <v>30</v>
      </c>
      <c r="F17" s="8">
        <v>1</v>
      </c>
      <c r="G17" s="8"/>
      <c r="H17" s="8">
        <f t="shared" si="0"/>
        <v>30</v>
      </c>
      <c r="I17" s="8" t="s">
        <v>234</v>
      </c>
      <c r="J17" s="8"/>
      <c r="K17" s="8" t="s">
        <v>231</v>
      </c>
      <c r="L17" s="8"/>
    </row>
    <row r="18" spans="1:12">
      <c r="A18" s="8">
        <v>17</v>
      </c>
      <c r="B18" s="8" t="s">
        <v>240</v>
      </c>
      <c r="C18" s="8" t="s">
        <v>241</v>
      </c>
      <c r="D18" s="8" t="s">
        <v>365</v>
      </c>
      <c r="E18" s="8">
        <v>1.25</v>
      </c>
      <c r="F18" s="8">
        <v>2</v>
      </c>
      <c r="G18" s="8"/>
      <c r="H18" s="8">
        <f t="shared" si="0"/>
        <v>2.5</v>
      </c>
      <c r="I18" s="8" t="s">
        <v>234</v>
      </c>
      <c r="J18" s="8"/>
      <c r="K18" s="8" t="s">
        <v>239</v>
      </c>
      <c r="L18" s="8"/>
    </row>
    <row r="19" spans="1:12">
      <c r="A19" s="8">
        <v>18</v>
      </c>
      <c r="B19" s="15" t="s">
        <v>225</v>
      </c>
      <c r="C19" s="15"/>
      <c r="D19" s="15"/>
      <c r="E19" s="15"/>
      <c r="F19" s="15"/>
      <c r="G19" s="15"/>
      <c r="H19" s="15"/>
      <c r="I19" s="15"/>
      <c r="J19" s="15" t="s">
        <v>297</v>
      </c>
      <c r="K19" s="15"/>
      <c r="L19" s="8"/>
    </row>
    <row r="20" spans="1:12">
      <c r="A20" s="8">
        <v>19</v>
      </c>
      <c r="B20" s="8" t="s">
        <v>367</v>
      </c>
      <c r="C20" s="8"/>
      <c r="D20" s="8" t="s">
        <v>368</v>
      </c>
      <c r="E20" s="8">
        <v>18.989999999999998</v>
      </c>
      <c r="F20" s="8">
        <v>1</v>
      </c>
      <c r="G20" s="8"/>
      <c r="H20" s="8">
        <f t="shared" si="0"/>
        <v>18.989999999999998</v>
      </c>
      <c r="I20" s="8"/>
      <c r="J20" s="8"/>
      <c r="K20" s="8" t="s">
        <v>369</v>
      </c>
      <c r="L20" s="8"/>
    </row>
    <row r="21" spans="1:12">
      <c r="A21" s="8">
        <v>20</v>
      </c>
      <c r="B21" s="8" t="s">
        <v>371</v>
      </c>
      <c r="C21" s="8"/>
      <c r="D21" s="8" t="s">
        <v>364</v>
      </c>
      <c r="E21" s="8">
        <v>39</v>
      </c>
      <c r="F21" s="8">
        <v>1</v>
      </c>
      <c r="G21" s="8"/>
      <c r="H21" s="8">
        <f t="shared" si="0"/>
        <v>39</v>
      </c>
      <c r="I21" s="8"/>
      <c r="J21" s="8"/>
      <c r="K21" s="8" t="s">
        <v>370</v>
      </c>
      <c r="L21" s="8"/>
    </row>
    <row r="22" spans="1:12">
      <c r="A22" s="8"/>
      <c r="B22" s="25" t="s">
        <v>193</v>
      </c>
      <c r="C22" s="25"/>
      <c r="D22" s="25"/>
      <c r="E22" s="25"/>
      <c r="F22" s="25"/>
      <c r="G22" s="25"/>
      <c r="H22" s="25">
        <f>SUM(H2:H21)</f>
        <v>354.55999999999995</v>
      </c>
      <c r="I22" s="8"/>
      <c r="J22" s="8"/>
      <c r="K22" s="8"/>
      <c r="L22" s="8"/>
    </row>
    <row r="29" spans="1:12">
      <c r="B29" s="7" t="s">
        <v>171</v>
      </c>
    </row>
    <row r="30" spans="1:12">
      <c r="B30" s="7" t="s">
        <v>182</v>
      </c>
    </row>
    <row r="31" spans="1:12">
      <c r="B31" s="7" t="s">
        <v>179</v>
      </c>
    </row>
    <row r="35" spans="2:8">
      <c r="B35" s="7" t="s">
        <v>193</v>
      </c>
      <c r="H35" s="7">
        <f>SUM(H2:H34)</f>
        <v>709.11999999999989</v>
      </c>
    </row>
    <row r="38" spans="2:8">
      <c r="B38" s="7" t="s">
        <v>196</v>
      </c>
    </row>
    <row r="39" spans="2:8">
      <c r="B39" s="7" t="s">
        <v>198</v>
      </c>
      <c r="C39" s="7" t="s">
        <v>197</v>
      </c>
    </row>
    <row r="40" spans="2:8">
      <c r="B40" s="7" t="s">
        <v>199</v>
      </c>
      <c r="C40" s="7" t="s">
        <v>200</v>
      </c>
    </row>
    <row r="41" spans="2:8">
      <c r="C41" s="7" t="s">
        <v>202</v>
      </c>
    </row>
    <row r="42" spans="2:8">
      <c r="B42" s="7" t="s">
        <v>201</v>
      </c>
    </row>
    <row r="43" spans="2:8">
      <c r="B43" s="7" t="s">
        <v>202</v>
      </c>
    </row>
    <row r="46" spans="2:8">
      <c r="B46" s="7" t="s">
        <v>203</v>
      </c>
    </row>
    <row r="47" spans="2:8">
      <c r="B47" s="7" t="s">
        <v>204</v>
      </c>
    </row>
    <row r="48" spans="2:8">
      <c r="B48" s="7" t="s">
        <v>206</v>
      </c>
    </row>
    <row r="49" spans="1:11">
      <c r="B49" s="7" t="s">
        <v>205</v>
      </c>
    </row>
    <row r="51" spans="1:11">
      <c r="A51" s="8">
        <v>4</v>
      </c>
      <c r="B51" s="27" t="s">
        <v>169</v>
      </c>
      <c r="C51" s="8" t="s">
        <v>173</v>
      </c>
      <c r="D51" s="8"/>
      <c r="E51" s="8">
        <v>0.39</v>
      </c>
      <c r="F51" s="8">
        <v>10</v>
      </c>
      <c r="G51" s="8"/>
      <c r="H51" s="8">
        <v>0</v>
      </c>
      <c r="I51" s="8" t="s">
        <v>229</v>
      </c>
      <c r="J51" s="8"/>
      <c r="K51" s="8" t="s">
        <v>178</v>
      </c>
    </row>
    <row r="52" spans="1:11">
      <c r="A52" s="8">
        <v>5</v>
      </c>
      <c r="B52" s="27" t="s">
        <v>169</v>
      </c>
      <c r="C52" s="8" t="s">
        <v>185</v>
      </c>
      <c r="D52" s="8"/>
      <c r="E52" s="8">
        <v>0.39</v>
      </c>
      <c r="F52" s="8">
        <v>10</v>
      </c>
      <c r="G52" s="8"/>
      <c r="H52" s="8">
        <v>0</v>
      </c>
      <c r="I52" s="8" t="s">
        <v>229</v>
      </c>
      <c r="J52" s="8"/>
      <c r="K52" s="8" t="s">
        <v>186</v>
      </c>
    </row>
    <row r="53" spans="1:11">
      <c r="A53" s="8">
        <v>6</v>
      </c>
      <c r="B53" s="27" t="s">
        <v>167</v>
      </c>
      <c r="C53" s="8" t="s">
        <v>180</v>
      </c>
      <c r="D53" s="8"/>
      <c r="E53" s="8"/>
      <c r="F53" s="8"/>
      <c r="G53" s="8"/>
      <c r="H53" s="8">
        <v>0</v>
      </c>
      <c r="I53" s="8" t="s">
        <v>229</v>
      </c>
      <c r="J53" s="8"/>
      <c r="K53" s="8" t="s">
        <v>181</v>
      </c>
    </row>
    <row r="54" spans="1:11">
      <c r="A54" s="8">
        <v>6</v>
      </c>
      <c r="B54" s="8" t="s">
        <v>170</v>
      </c>
      <c r="C54" s="8"/>
      <c r="D54" s="8"/>
      <c r="E54" s="8"/>
      <c r="F54" s="8"/>
      <c r="G54" s="8"/>
      <c r="H54" s="8">
        <f>E54*F54+G54</f>
        <v>0</v>
      </c>
      <c r="I54" s="8"/>
      <c r="J54" s="8"/>
      <c r="K54" s="8"/>
    </row>
  </sheetData>
  <autoFilter ref="A1:K19" xr:uid="{39AB5B87-F6C4-4F0B-B790-92ACD4035C2D}">
    <sortState xmlns:xlrd2="http://schemas.microsoft.com/office/spreadsheetml/2017/richdata2" ref="A2:K20">
      <sortCondition ref="I1:I19"/>
    </sortState>
  </autoFilter>
  <hyperlinks>
    <hyperlink ref="K9" r:id="rId1" xr:uid="{8623E56C-03A8-4224-B811-8213C1EDEAF7}"/>
    <hyperlink ref="L10" r:id="rId2" xr:uid="{3610D2A5-958A-4034-862E-2645705B92BC}"/>
    <hyperlink ref="K13" r:id="rId3" xr:uid="{475CE7BC-AB98-4EB3-AAF8-491C8FD7FE8C}"/>
    <hyperlink ref="K16" r:id="rId4" xr:uid="{D6CBF2E6-E915-4185-A616-AC625389DDD6}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0BB3-9CBC-4206-B9E0-334029E14F50}">
  <dimension ref="A1:M28"/>
  <sheetViews>
    <sheetView showGridLines="0" topLeftCell="A21" zoomScale="130" zoomScaleNormal="130" workbookViewId="0">
      <selection activeCell="D29" sqref="D29"/>
    </sheetView>
  </sheetViews>
  <sheetFormatPr defaultRowHeight="14.4"/>
  <cols>
    <col min="1" max="1" width="5.77734375" style="7" customWidth="1"/>
    <col min="2" max="2" width="14" style="7" bestFit="1" customWidth="1"/>
    <col min="3" max="3" width="32.21875" style="7" bestFit="1" customWidth="1"/>
    <col min="4" max="4" width="20.77734375" style="7" bestFit="1" customWidth="1"/>
    <col min="5" max="5" width="20.77734375" style="7" customWidth="1"/>
    <col min="6" max="10" width="8.88671875" style="7"/>
    <col min="11" max="11" width="14.109375" style="7" customWidth="1"/>
    <col min="12" max="12" width="29.5546875" style="7" bestFit="1" customWidth="1"/>
    <col min="13" max="13" width="255.77734375" style="7" bestFit="1" customWidth="1"/>
    <col min="14" max="16384" width="8.88671875" style="7"/>
  </cols>
  <sheetData>
    <row r="1" spans="1:13" s="10" customFormat="1">
      <c r="A1" s="9" t="s">
        <v>163</v>
      </c>
      <c r="B1" s="9" t="s">
        <v>273</v>
      </c>
      <c r="C1" s="9" t="s">
        <v>166</v>
      </c>
      <c r="D1" s="9" t="s">
        <v>246</v>
      </c>
      <c r="E1" s="9" t="s">
        <v>363</v>
      </c>
      <c r="F1" s="9" t="s">
        <v>175</v>
      </c>
      <c r="G1" s="9" t="s">
        <v>247</v>
      </c>
      <c r="H1" s="9" t="s">
        <v>258</v>
      </c>
      <c r="I1" s="9" t="s">
        <v>194</v>
      </c>
      <c r="J1" s="9" t="s">
        <v>176</v>
      </c>
      <c r="K1" s="9" t="s">
        <v>221</v>
      </c>
      <c r="L1" s="9" t="s">
        <v>75</v>
      </c>
      <c r="M1" s="9" t="s">
        <v>165</v>
      </c>
    </row>
    <row r="2" spans="1:13">
      <c r="A2" s="8">
        <v>1</v>
      </c>
      <c r="B2" s="8" t="s">
        <v>155</v>
      </c>
      <c r="C2" s="8" t="s">
        <v>268</v>
      </c>
      <c r="D2" s="8"/>
      <c r="E2" s="8" t="s">
        <v>364</v>
      </c>
      <c r="F2" s="8">
        <v>7.59</v>
      </c>
      <c r="G2" s="8">
        <v>1</v>
      </c>
      <c r="H2" s="8"/>
      <c r="I2" s="8"/>
      <c r="J2" s="8">
        <f t="shared" ref="J2:J26" si="0">F2*G2+I2</f>
        <v>7.59</v>
      </c>
      <c r="K2" s="8" t="s">
        <v>230</v>
      </c>
      <c r="L2" s="8" t="s">
        <v>279</v>
      </c>
      <c r="M2" s="8" t="s">
        <v>306</v>
      </c>
    </row>
    <row r="3" spans="1:13">
      <c r="A3" s="8">
        <v>2</v>
      </c>
      <c r="B3" s="8" t="s">
        <v>155</v>
      </c>
      <c r="C3" s="8" t="s">
        <v>278</v>
      </c>
      <c r="D3" s="8"/>
      <c r="E3" s="8" t="s">
        <v>365</v>
      </c>
      <c r="F3" s="8">
        <v>9.99</v>
      </c>
      <c r="G3" s="8">
        <v>1</v>
      </c>
      <c r="H3" s="8"/>
      <c r="I3" s="8"/>
      <c r="J3" s="8">
        <f t="shared" si="0"/>
        <v>9.99</v>
      </c>
      <c r="K3" s="8" t="s">
        <v>230</v>
      </c>
      <c r="L3" s="8" t="s">
        <v>230</v>
      </c>
      <c r="M3" s="31" t="s">
        <v>162</v>
      </c>
    </row>
    <row r="4" spans="1:13" ht="28.8">
      <c r="A4" s="8">
        <v>3</v>
      </c>
      <c r="B4" s="8" t="s">
        <v>274</v>
      </c>
      <c r="C4" s="8" t="s">
        <v>257</v>
      </c>
      <c r="D4" s="20" t="s">
        <v>312</v>
      </c>
      <c r="E4" s="8" t="s">
        <v>365</v>
      </c>
      <c r="F4" s="8">
        <v>10.99</v>
      </c>
      <c r="G4" s="8">
        <v>1</v>
      </c>
      <c r="H4" s="8" t="s">
        <v>259</v>
      </c>
      <c r="I4" s="8"/>
      <c r="J4" s="8">
        <f t="shared" si="0"/>
        <v>10.99</v>
      </c>
      <c r="K4" s="8" t="s">
        <v>230</v>
      </c>
      <c r="L4" s="8"/>
      <c r="M4" s="8" t="s">
        <v>311</v>
      </c>
    </row>
    <row r="5" spans="1:13">
      <c r="A5" s="8">
        <v>8</v>
      </c>
      <c r="B5" s="8" t="s">
        <v>155</v>
      </c>
      <c r="C5" s="8" t="s">
        <v>266</v>
      </c>
      <c r="D5" s="8"/>
      <c r="E5" s="8" t="s">
        <v>365</v>
      </c>
      <c r="F5" s="8">
        <v>6.79</v>
      </c>
      <c r="G5" s="8">
        <v>1</v>
      </c>
      <c r="H5" s="8"/>
      <c r="I5" s="8"/>
      <c r="J5" s="8">
        <f t="shared" si="0"/>
        <v>6.79</v>
      </c>
      <c r="K5" s="8" t="s">
        <v>230</v>
      </c>
      <c r="L5" s="8"/>
      <c r="M5" s="26" t="s">
        <v>309</v>
      </c>
    </row>
    <row r="6" spans="1:13">
      <c r="A6" s="8">
        <v>4</v>
      </c>
      <c r="B6" s="8" t="s">
        <v>275</v>
      </c>
      <c r="C6" s="8"/>
      <c r="D6" s="8"/>
      <c r="E6" s="8"/>
      <c r="F6" s="8">
        <v>10</v>
      </c>
      <c r="G6" s="8">
        <v>1</v>
      </c>
      <c r="H6" s="8"/>
      <c r="I6" s="8"/>
      <c r="J6" s="8">
        <f t="shared" si="0"/>
        <v>10</v>
      </c>
      <c r="K6" s="8" t="s">
        <v>313</v>
      </c>
      <c r="L6" s="8"/>
      <c r="M6" s="8"/>
    </row>
    <row r="7" spans="1:13">
      <c r="A7" s="8">
        <v>5</v>
      </c>
      <c r="B7" s="8" t="s">
        <v>276</v>
      </c>
      <c r="C7" s="8"/>
      <c r="D7" s="8"/>
      <c r="E7" s="8"/>
      <c r="F7" s="8">
        <v>20</v>
      </c>
      <c r="G7" s="8">
        <v>1</v>
      </c>
      <c r="H7" s="8"/>
      <c r="I7" s="8"/>
      <c r="J7" s="8">
        <f t="shared" si="0"/>
        <v>20</v>
      </c>
      <c r="K7" s="8" t="s">
        <v>313</v>
      </c>
      <c r="L7" s="8"/>
      <c r="M7" s="8"/>
    </row>
    <row r="8" spans="1:13">
      <c r="A8" s="8">
        <v>6</v>
      </c>
      <c r="B8" s="8" t="s">
        <v>277</v>
      </c>
      <c r="C8" s="8"/>
      <c r="D8" s="8"/>
      <c r="E8" s="8"/>
      <c r="F8" s="8">
        <v>20</v>
      </c>
      <c r="G8" s="8">
        <v>1</v>
      </c>
      <c r="H8" s="8"/>
      <c r="I8" s="8"/>
      <c r="J8" s="8">
        <f t="shared" si="0"/>
        <v>20</v>
      </c>
      <c r="K8" s="8" t="s">
        <v>313</v>
      </c>
      <c r="L8" s="8"/>
      <c r="M8" s="8"/>
    </row>
    <row r="9" spans="1:13">
      <c r="A9" s="8">
        <v>7</v>
      </c>
      <c r="B9" s="8" t="s">
        <v>155</v>
      </c>
      <c r="C9" s="8" t="s">
        <v>264</v>
      </c>
      <c r="D9" s="8" t="s">
        <v>265</v>
      </c>
      <c r="E9" s="8"/>
      <c r="F9" s="8">
        <v>2.86</v>
      </c>
      <c r="G9" s="8">
        <v>1</v>
      </c>
      <c r="H9" s="8"/>
      <c r="I9" s="8"/>
      <c r="J9" s="8">
        <f t="shared" si="0"/>
        <v>2.86</v>
      </c>
      <c r="K9" s="8" t="s">
        <v>270</v>
      </c>
      <c r="L9" s="8"/>
      <c r="M9" s="8" t="s">
        <v>310</v>
      </c>
    </row>
    <row r="10" spans="1:13">
      <c r="A10" s="8">
        <v>9</v>
      </c>
      <c r="B10" s="8" t="s">
        <v>155</v>
      </c>
      <c r="C10" s="8" t="s">
        <v>267</v>
      </c>
      <c r="D10" s="8" t="s">
        <v>290</v>
      </c>
      <c r="E10" s="8"/>
      <c r="F10" s="8">
        <v>11.83</v>
      </c>
      <c r="G10" s="8">
        <v>1</v>
      </c>
      <c r="H10" s="8"/>
      <c r="I10" s="8"/>
      <c r="J10" s="8">
        <f t="shared" si="0"/>
        <v>11.83</v>
      </c>
      <c r="K10" s="8" t="s">
        <v>270</v>
      </c>
      <c r="L10" s="8"/>
      <c r="M10" s="8" t="s">
        <v>308</v>
      </c>
    </row>
    <row r="11" spans="1:13">
      <c r="A11" s="8">
        <v>10</v>
      </c>
      <c r="B11" s="8" t="s">
        <v>155</v>
      </c>
      <c r="C11" s="8" t="s">
        <v>269</v>
      </c>
      <c r="D11" s="8" t="s">
        <v>289</v>
      </c>
      <c r="E11" s="8"/>
      <c r="F11" s="8">
        <v>7.52</v>
      </c>
      <c r="G11" s="8">
        <v>2</v>
      </c>
      <c r="H11" s="8"/>
      <c r="I11" s="8"/>
      <c r="J11" s="8">
        <f t="shared" si="0"/>
        <v>15.04</v>
      </c>
      <c r="K11" s="8" t="s">
        <v>270</v>
      </c>
      <c r="L11" s="8" t="s">
        <v>280</v>
      </c>
      <c r="M11" s="26" t="s">
        <v>307</v>
      </c>
    </row>
    <row r="12" spans="1:13">
      <c r="A12" s="8">
        <v>11</v>
      </c>
      <c r="B12" s="8" t="s">
        <v>274</v>
      </c>
      <c r="C12" s="8" t="s">
        <v>260</v>
      </c>
      <c r="D12" s="8"/>
      <c r="E12" s="8"/>
      <c r="F12" s="8">
        <v>2.16</v>
      </c>
      <c r="G12" s="8">
        <v>1</v>
      </c>
      <c r="H12" s="8" t="s">
        <v>259</v>
      </c>
      <c r="I12" s="8"/>
      <c r="J12" s="8">
        <f t="shared" si="0"/>
        <v>2.16</v>
      </c>
      <c r="K12" s="8" t="s">
        <v>270</v>
      </c>
      <c r="L12" s="8"/>
      <c r="M12" s="8"/>
    </row>
    <row r="13" spans="1:13">
      <c r="A13" s="8">
        <v>12</v>
      </c>
      <c r="B13" s="15" t="s">
        <v>274</v>
      </c>
      <c r="C13" s="15" t="s">
        <v>263</v>
      </c>
      <c r="D13" s="15"/>
      <c r="E13" s="15"/>
      <c r="F13" s="15">
        <v>2.2200000000000002</v>
      </c>
      <c r="G13" s="15">
        <v>1</v>
      </c>
      <c r="H13" s="15" t="s">
        <v>259</v>
      </c>
      <c r="I13" s="15"/>
      <c r="J13" s="15">
        <f t="shared" si="0"/>
        <v>2.2200000000000002</v>
      </c>
      <c r="K13" s="15" t="s">
        <v>270</v>
      </c>
      <c r="L13" s="15"/>
      <c r="M13" s="15"/>
    </row>
    <row r="14" spans="1:13">
      <c r="A14" s="8">
        <v>13</v>
      </c>
      <c r="B14" s="8" t="s">
        <v>274</v>
      </c>
      <c r="C14" s="8" t="s">
        <v>262</v>
      </c>
      <c r="D14" s="8"/>
      <c r="E14" s="8"/>
      <c r="F14" s="8">
        <v>7</v>
      </c>
      <c r="G14" s="8">
        <v>1</v>
      </c>
      <c r="H14" s="8" t="s">
        <v>259</v>
      </c>
      <c r="I14" s="8"/>
      <c r="J14" s="8">
        <f t="shared" si="0"/>
        <v>7</v>
      </c>
      <c r="K14" s="8" t="s">
        <v>270</v>
      </c>
      <c r="M14" s="8"/>
    </row>
    <row r="15" spans="1:13">
      <c r="A15" s="8">
        <v>14</v>
      </c>
      <c r="B15" s="8" t="s">
        <v>274</v>
      </c>
      <c r="C15" s="8" t="s">
        <v>262</v>
      </c>
      <c r="D15" s="8"/>
      <c r="E15" s="8"/>
      <c r="F15" s="8">
        <v>7</v>
      </c>
      <c r="G15" s="8">
        <v>1</v>
      </c>
      <c r="H15" s="8" t="s">
        <v>259</v>
      </c>
      <c r="I15" s="8"/>
      <c r="J15" s="8">
        <f t="shared" si="0"/>
        <v>7</v>
      </c>
      <c r="K15" s="8" t="s">
        <v>270</v>
      </c>
      <c r="L15" s="8"/>
      <c r="M15" s="8"/>
    </row>
    <row r="16" spans="1:13" s="29" customFormat="1">
      <c r="A16" s="8">
        <v>15</v>
      </c>
      <c r="B16" s="8" t="s">
        <v>274</v>
      </c>
      <c r="C16" s="8" t="s">
        <v>262</v>
      </c>
      <c r="D16" s="8"/>
      <c r="E16" s="8"/>
      <c r="F16" s="8">
        <v>7</v>
      </c>
      <c r="G16" s="8">
        <v>1</v>
      </c>
      <c r="H16" s="8" t="s">
        <v>259</v>
      </c>
      <c r="I16" s="8"/>
      <c r="J16" s="8">
        <f t="shared" si="0"/>
        <v>7</v>
      </c>
      <c r="K16" s="8" t="s">
        <v>270</v>
      </c>
      <c r="L16" s="8"/>
      <c r="M16" s="8"/>
    </row>
    <row r="17" spans="1:13">
      <c r="A17" s="8">
        <v>16</v>
      </c>
      <c r="B17" s="8" t="s">
        <v>274</v>
      </c>
      <c r="C17" s="8" t="s">
        <v>261</v>
      </c>
      <c r="D17" s="8"/>
      <c r="E17" s="8"/>
      <c r="F17" s="8">
        <v>1.92</v>
      </c>
      <c r="G17" s="8">
        <v>1</v>
      </c>
      <c r="H17" s="8" t="s">
        <v>259</v>
      </c>
      <c r="I17" s="8"/>
      <c r="J17" s="8">
        <f t="shared" si="0"/>
        <v>1.92</v>
      </c>
      <c r="K17" s="8" t="s">
        <v>270</v>
      </c>
      <c r="L17" s="8"/>
      <c r="M17" s="8"/>
    </row>
    <row r="18" spans="1:13">
      <c r="A18" s="8">
        <v>17</v>
      </c>
      <c r="B18" s="8" t="s">
        <v>274</v>
      </c>
      <c r="C18" s="8" t="s">
        <v>271</v>
      </c>
      <c r="D18" s="8"/>
      <c r="E18" s="8"/>
      <c r="F18" s="8">
        <v>7</v>
      </c>
      <c r="G18" s="8">
        <v>1</v>
      </c>
      <c r="H18" s="8" t="s">
        <v>259</v>
      </c>
      <c r="I18" s="8"/>
      <c r="J18" s="8">
        <f t="shared" si="0"/>
        <v>7</v>
      </c>
      <c r="K18" s="8" t="s">
        <v>270</v>
      </c>
      <c r="L18" s="8"/>
      <c r="M18" s="8"/>
    </row>
    <row r="19" spans="1:13">
      <c r="A19" s="8">
        <v>18</v>
      </c>
      <c r="B19" s="8" t="s">
        <v>274</v>
      </c>
      <c r="C19" s="8" t="s">
        <v>272</v>
      </c>
      <c r="D19" s="8"/>
      <c r="E19" s="8"/>
      <c r="F19" s="8">
        <v>1.41</v>
      </c>
      <c r="G19" s="8">
        <v>1</v>
      </c>
      <c r="H19" s="8"/>
      <c r="I19" s="8"/>
      <c r="J19" s="8">
        <f t="shared" si="0"/>
        <v>1.41</v>
      </c>
      <c r="K19" s="8" t="s">
        <v>270</v>
      </c>
      <c r="L19" s="8"/>
      <c r="M19" s="8"/>
    </row>
    <row r="20" spans="1:13">
      <c r="A20" s="8">
        <v>19</v>
      </c>
      <c r="B20" s="8" t="s">
        <v>274</v>
      </c>
      <c r="C20" s="8" t="s">
        <v>281</v>
      </c>
      <c r="D20" s="8"/>
      <c r="E20" s="8"/>
      <c r="F20" s="8">
        <v>6.87</v>
      </c>
      <c r="G20" s="8">
        <v>1</v>
      </c>
      <c r="H20" s="8"/>
      <c r="I20" s="8"/>
      <c r="J20" s="8">
        <f t="shared" si="0"/>
        <v>6.87</v>
      </c>
      <c r="K20" s="8" t="s">
        <v>270</v>
      </c>
      <c r="L20" s="8"/>
      <c r="M20" s="8"/>
    </row>
    <row r="21" spans="1:13">
      <c r="A21" s="8">
        <v>20</v>
      </c>
      <c r="B21" s="8" t="s">
        <v>155</v>
      </c>
      <c r="C21" s="8" t="s">
        <v>245</v>
      </c>
      <c r="D21" s="8" t="s">
        <v>254</v>
      </c>
      <c r="E21" s="8"/>
      <c r="F21" s="8">
        <v>19.18</v>
      </c>
      <c r="G21" s="8">
        <v>2</v>
      </c>
      <c r="H21" s="8"/>
      <c r="I21" s="8"/>
      <c r="J21" s="8">
        <f t="shared" si="0"/>
        <v>38.36</v>
      </c>
      <c r="K21" s="8" t="s">
        <v>253</v>
      </c>
      <c r="L21" s="8"/>
      <c r="M21" s="26" t="s">
        <v>282</v>
      </c>
    </row>
    <row r="22" spans="1:13">
      <c r="A22" s="8">
        <v>21</v>
      </c>
      <c r="B22" s="8" t="s">
        <v>155</v>
      </c>
      <c r="C22" s="8" t="s">
        <v>248</v>
      </c>
      <c r="D22" s="8" t="s">
        <v>255</v>
      </c>
      <c r="E22" s="8"/>
      <c r="F22" s="8">
        <v>22.03</v>
      </c>
      <c r="G22" s="8">
        <v>1</v>
      </c>
      <c r="H22" s="8"/>
      <c r="I22" s="8"/>
      <c r="J22" s="8">
        <f t="shared" si="0"/>
        <v>22.03</v>
      </c>
      <c r="K22" s="8" t="s">
        <v>253</v>
      </c>
      <c r="L22" s="8"/>
      <c r="M22" s="8" t="s">
        <v>283</v>
      </c>
    </row>
    <row r="23" spans="1:13">
      <c r="A23" s="8">
        <v>22</v>
      </c>
      <c r="B23" s="8" t="s">
        <v>155</v>
      </c>
      <c r="C23" s="8" t="s">
        <v>284</v>
      </c>
      <c r="D23" s="8" t="s">
        <v>256</v>
      </c>
      <c r="E23" s="8"/>
      <c r="F23" s="8">
        <v>25.43</v>
      </c>
      <c r="G23" s="8">
        <v>1</v>
      </c>
      <c r="H23" s="8"/>
      <c r="I23" s="8"/>
      <c r="J23" s="8">
        <f t="shared" si="0"/>
        <v>25.43</v>
      </c>
      <c r="K23" s="8" t="s">
        <v>253</v>
      </c>
      <c r="L23" s="8"/>
      <c r="M23" s="8" t="s">
        <v>288</v>
      </c>
    </row>
    <row r="24" spans="1:13">
      <c r="A24" s="8">
        <v>23</v>
      </c>
      <c r="B24" s="8" t="s">
        <v>155</v>
      </c>
      <c r="C24" s="8" t="s">
        <v>249</v>
      </c>
      <c r="D24" s="30" t="s">
        <v>116</v>
      </c>
      <c r="E24" s="30"/>
      <c r="F24" s="8">
        <v>16.29</v>
      </c>
      <c r="G24" s="8">
        <v>1</v>
      </c>
      <c r="H24" s="8"/>
      <c r="I24" s="8"/>
      <c r="J24" s="8">
        <f t="shared" si="0"/>
        <v>16.29</v>
      </c>
      <c r="K24" s="8" t="s">
        <v>253</v>
      </c>
      <c r="L24" s="8"/>
      <c r="M24" s="8" t="s">
        <v>285</v>
      </c>
    </row>
    <row r="25" spans="1:13">
      <c r="A25" s="8">
        <v>24</v>
      </c>
      <c r="B25" s="8" t="s">
        <v>155</v>
      </c>
      <c r="C25" s="8" t="s">
        <v>250</v>
      </c>
      <c r="D25" s="30" t="s">
        <v>117</v>
      </c>
      <c r="E25" s="30"/>
      <c r="F25" s="8">
        <v>13.2</v>
      </c>
      <c r="G25" s="8">
        <v>1</v>
      </c>
      <c r="H25" s="8"/>
      <c r="I25" s="8"/>
      <c r="J25" s="8">
        <f t="shared" si="0"/>
        <v>13.2</v>
      </c>
      <c r="K25" s="8" t="s">
        <v>253</v>
      </c>
      <c r="L25" s="8"/>
      <c r="M25" s="8" t="s">
        <v>287</v>
      </c>
    </row>
    <row r="26" spans="1:13">
      <c r="A26" s="8">
        <v>25</v>
      </c>
      <c r="B26" s="8" t="s">
        <v>155</v>
      </c>
      <c r="C26" s="8" t="s">
        <v>251</v>
      </c>
      <c r="D26" s="30" t="s">
        <v>244</v>
      </c>
      <c r="E26" s="30"/>
      <c r="F26" s="8">
        <v>15.78</v>
      </c>
      <c r="G26" s="8">
        <v>1</v>
      </c>
      <c r="H26" s="8"/>
      <c r="I26" s="8"/>
      <c r="J26" s="8">
        <f t="shared" si="0"/>
        <v>15.78</v>
      </c>
      <c r="K26" s="8" t="s">
        <v>253</v>
      </c>
      <c r="L26" s="8"/>
      <c r="M26" s="8" t="s">
        <v>286</v>
      </c>
    </row>
    <row r="28" spans="1:13">
      <c r="C28" s="23" t="s">
        <v>193</v>
      </c>
      <c r="D28" s="23"/>
      <c r="E28" s="23"/>
      <c r="F28" s="23"/>
      <c r="G28" s="23"/>
      <c r="H28" s="23"/>
      <c r="I28" s="23"/>
      <c r="J28" s="23">
        <f>SUM(J2:J26)</f>
        <v>288.75999999999993</v>
      </c>
    </row>
  </sheetData>
  <autoFilter ref="A1:M26" xr:uid="{2DBE0BB3-9CBC-4206-B9E0-334029E14F50}">
    <sortState xmlns:xlrd2="http://schemas.microsoft.com/office/spreadsheetml/2017/richdata2" ref="A2:M26">
      <sortCondition ref="K1:K26"/>
    </sortState>
  </autoFilter>
  <hyperlinks>
    <hyperlink ref="M3" r:id="rId1" display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xr:uid="{D1EEB848-FCB8-4F3D-9C7A-E1204F154047}"/>
    <hyperlink ref="M5" r:id="rId2" display="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" xr:uid="{9D5A2E5B-3C55-4708-8E8F-5061DD5FA0AF}"/>
    <hyperlink ref="M21" r:id="rId3" xr:uid="{A33FCB5E-7B15-449A-A84B-7D2314966C7C}"/>
    <hyperlink ref="M11" r:id="rId4" xr:uid="{FD79E126-0D37-4DA6-983E-AA6DDD91925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CC6F-27BB-4E42-BF52-C81D41F5AD0B}">
  <sheetPr>
    <pageSetUpPr fitToPage="1"/>
  </sheetPr>
  <dimension ref="A1:E8"/>
  <sheetViews>
    <sheetView zoomScaleNormal="100" workbookViewId="0">
      <selection activeCell="H4" sqref="H4"/>
    </sheetView>
  </sheetViews>
  <sheetFormatPr defaultRowHeight="14.4"/>
  <cols>
    <col min="1" max="1" width="8.88671875" style="38"/>
    <col min="2" max="2" width="26.88671875" bestFit="1" customWidth="1"/>
    <col min="3" max="3" width="20.33203125" bestFit="1" customWidth="1"/>
    <col min="5" max="5" width="56.44140625" customWidth="1"/>
  </cols>
  <sheetData>
    <row r="1" spans="1:5">
      <c r="A1" s="42" t="s">
        <v>253</v>
      </c>
      <c r="B1" s="42"/>
      <c r="C1" s="42"/>
      <c r="D1" s="42"/>
      <c r="E1" s="42"/>
    </row>
    <row r="2" spans="1:5" s="4" customFormat="1">
      <c r="A2" s="9" t="s">
        <v>163</v>
      </c>
      <c r="B2" s="25" t="s">
        <v>166</v>
      </c>
      <c r="C2" s="25" t="s">
        <v>358</v>
      </c>
      <c r="D2" s="25" t="s">
        <v>247</v>
      </c>
      <c r="E2" s="25" t="s">
        <v>320</v>
      </c>
    </row>
    <row r="3" spans="1:5" ht="72">
      <c r="A3" s="37">
        <v>1</v>
      </c>
      <c r="B3" s="8" t="s">
        <v>245</v>
      </c>
      <c r="C3" s="8" t="s">
        <v>254</v>
      </c>
      <c r="D3" s="8">
        <v>2</v>
      </c>
      <c r="E3" s="39" t="s">
        <v>282</v>
      </c>
    </row>
    <row r="4" spans="1:5" ht="57.6">
      <c r="A4" s="37">
        <v>2</v>
      </c>
      <c r="B4" s="8" t="s">
        <v>248</v>
      </c>
      <c r="C4" s="8" t="s">
        <v>255</v>
      </c>
      <c r="D4" s="8">
        <v>1</v>
      </c>
      <c r="E4" s="39" t="s">
        <v>283</v>
      </c>
    </row>
    <row r="5" spans="1:5" ht="57.6">
      <c r="A5" s="37">
        <v>3</v>
      </c>
      <c r="B5" s="8" t="s">
        <v>284</v>
      </c>
      <c r="C5" s="8" t="s">
        <v>256</v>
      </c>
      <c r="D5" s="8">
        <v>1</v>
      </c>
      <c r="E5" s="39" t="s">
        <v>288</v>
      </c>
    </row>
    <row r="6" spans="1:5" ht="57.6">
      <c r="A6" s="37">
        <v>4</v>
      </c>
      <c r="B6" s="8" t="s">
        <v>249</v>
      </c>
      <c r="C6" s="8" t="s">
        <v>116</v>
      </c>
      <c r="D6" s="8">
        <v>1</v>
      </c>
      <c r="E6" s="39" t="s">
        <v>285</v>
      </c>
    </row>
    <row r="7" spans="1:5" ht="72">
      <c r="A7" s="37">
        <v>5</v>
      </c>
      <c r="B7" s="8" t="s">
        <v>250</v>
      </c>
      <c r="C7" s="8" t="s">
        <v>117</v>
      </c>
      <c r="D7" s="8">
        <v>1</v>
      </c>
      <c r="E7" s="39" t="s">
        <v>372</v>
      </c>
    </row>
    <row r="8" spans="1:5" ht="72">
      <c r="A8" s="37">
        <v>6</v>
      </c>
      <c r="B8" s="8" t="s">
        <v>251</v>
      </c>
      <c r="C8" s="8" t="s">
        <v>244</v>
      </c>
      <c r="D8" s="8">
        <v>1</v>
      </c>
      <c r="E8" s="39" t="s">
        <v>373</v>
      </c>
    </row>
  </sheetData>
  <mergeCells count="1">
    <mergeCell ref="A1:E1"/>
  </mergeCells>
  <hyperlinks>
    <hyperlink ref="E3" r:id="rId1" xr:uid="{578B3104-872E-41F7-96E9-7D84EC06B647}"/>
    <hyperlink ref="E4" r:id="rId2" xr:uid="{193A98C4-D9DB-4A41-8886-8DE3CFE9A8C2}"/>
    <hyperlink ref="E5" r:id="rId3" xr:uid="{DF503772-99E0-4E35-AD72-EF0D3016B408}"/>
    <hyperlink ref="E6" r:id="rId4" xr:uid="{51E93661-FCAE-4BA5-B68B-30DB5863F44C}"/>
    <hyperlink ref="E7" r:id="rId5" xr:uid="{8AC10EC6-56E3-4774-B1AF-901C67E28E0B}"/>
    <hyperlink ref="E8" r:id="rId6" xr:uid="{BA9A8793-0205-40B5-946C-BB6280C1E4FF}"/>
  </hyperlinks>
  <pageMargins left="0.7" right="0.7" top="0.75" bottom="0.75" header="0.3" footer="0.3"/>
  <pageSetup scale="74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05E9-0683-4EEB-9F97-B1BC34D93368}">
  <dimension ref="A1:E9"/>
  <sheetViews>
    <sheetView zoomScaleNormal="100" workbookViewId="0">
      <selection activeCell="C8" sqref="C8"/>
    </sheetView>
  </sheetViews>
  <sheetFormatPr defaultRowHeight="14.4"/>
  <cols>
    <col min="1" max="1" width="7.33203125" bestFit="1" customWidth="1"/>
    <col min="2" max="2" width="45" bestFit="1" customWidth="1"/>
    <col min="3" max="3" width="37.33203125" style="36" customWidth="1"/>
    <col min="4" max="4" width="3.77734375" bestFit="1" customWidth="1"/>
    <col min="5" max="5" width="21.88671875" bestFit="1" customWidth="1"/>
  </cols>
  <sheetData>
    <row r="1" spans="1:5">
      <c r="A1" s="43" t="s">
        <v>234</v>
      </c>
      <c r="B1" s="44"/>
      <c r="C1" s="44"/>
      <c r="D1" s="44"/>
      <c r="E1" s="45"/>
    </row>
    <row r="2" spans="1:5" s="33" customFormat="1">
      <c r="A2" s="9" t="s">
        <v>163</v>
      </c>
      <c r="B2" s="9" t="s">
        <v>166</v>
      </c>
      <c r="C2" s="35" t="s">
        <v>349</v>
      </c>
      <c r="D2" s="9" t="s">
        <v>247</v>
      </c>
      <c r="E2" s="9" t="s">
        <v>320</v>
      </c>
    </row>
    <row r="3" spans="1:5" ht="28.8">
      <c r="A3" s="8">
        <v>1</v>
      </c>
      <c r="B3" s="8" t="s">
        <v>346</v>
      </c>
      <c r="C3" s="20" t="s">
        <v>355</v>
      </c>
      <c r="D3" s="8">
        <v>1</v>
      </c>
      <c r="E3" s="26" t="s">
        <v>341</v>
      </c>
    </row>
    <row r="4" spans="1:5" ht="28.8">
      <c r="A4" s="8">
        <v>2</v>
      </c>
      <c r="B4" s="8" t="s">
        <v>345</v>
      </c>
      <c r="C4" s="20" t="s">
        <v>356</v>
      </c>
      <c r="D4" s="8">
        <v>1</v>
      </c>
      <c r="E4" s="26" t="s">
        <v>342</v>
      </c>
    </row>
    <row r="5" spans="1:5">
      <c r="A5" s="8">
        <v>3</v>
      </c>
      <c r="B5" s="8" t="s">
        <v>344</v>
      </c>
      <c r="C5" s="20" t="s">
        <v>357</v>
      </c>
      <c r="D5" s="8">
        <v>1</v>
      </c>
      <c r="E5" s="26" t="s">
        <v>343</v>
      </c>
    </row>
    <row r="6" spans="1:5" ht="28.8">
      <c r="A6" s="8">
        <v>4</v>
      </c>
      <c r="B6" s="8" t="s">
        <v>168</v>
      </c>
      <c r="C6" s="20" t="s">
        <v>348</v>
      </c>
      <c r="D6" s="8">
        <v>1</v>
      </c>
      <c r="E6" s="26" t="s">
        <v>347</v>
      </c>
    </row>
    <row r="7" spans="1:5">
      <c r="A7" s="8">
        <v>5</v>
      </c>
      <c r="B7" s="8" t="s">
        <v>302</v>
      </c>
      <c r="C7" s="20" t="s">
        <v>303</v>
      </c>
      <c r="D7" s="8">
        <v>6</v>
      </c>
      <c r="E7" s="32" t="s">
        <v>350</v>
      </c>
    </row>
    <row r="8" spans="1:5" ht="28.8">
      <c r="A8" s="8">
        <v>6</v>
      </c>
      <c r="B8" s="8" t="s">
        <v>207</v>
      </c>
      <c r="C8" s="20" t="s">
        <v>352</v>
      </c>
      <c r="D8" s="8">
        <v>1</v>
      </c>
      <c r="E8" s="26" t="s">
        <v>351</v>
      </c>
    </row>
    <row r="9" spans="1:5" ht="28.8">
      <c r="A9" s="8">
        <v>7</v>
      </c>
      <c r="B9" s="8" t="s">
        <v>240</v>
      </c>
      <c r="C9" s="20" t="s">
        <v>353</v>
      </c>
      <c r="D9" s="8">
        <v>2</v>
      </c>
      <c r="E9" s="26" t="s">
        <v>354</v>
      </c>
    </row>
  </sheetData>
  <mergeCells count="1">
    <mergeCell ref="A1:E1"/>
  </mergeCells>
  <hyperlinks>
    <hyperlink ref="E3" r:id="rId1" xr:uid="{ABD7EDD9-034D-4700-AA72-A697BE06A73E}"/>
    <hyperlink ref="E4" r:id="rId2" xr:uid="{702005F1-9A6F-4D12-87A4-9B7CD55D54C6}"/>
    <hyperlink ref="E5" r:id="rId3" xr:uid="{902A1BA9-7661-499F-9357-D045FDAECCF6}"/>
    <hyperlink ref="E6" r:id="rId4" xr:uid="{3E432C32-7D82-4C74-9BD8-DCCABC7CD27A}"/>
    <hyperlink ref="E7" r:id="rId5" xr:uid="{2962FAA4-453B-489B-9608-D19191BDFFEF}"/>
    <hyperlink ref="E8" r:id="rId6" xr:uid="{A44CAB12-568A-476A-8432-5BE6F07CF0F8}"/>
    <hyperlink ref="E9" r:id="rId7" xr:uid="{37955067-63F3-4419-8DC3-6A05E72DED5B}"/>
  </hyperlinks>
  <pageMargins left="0.7" right="0.7" top="0.75" bottom="0.75" header="0.3" footer="0.3"/>
  <pageSetup scale="78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 Tubing Design</vt:lpstr>
      <vt:lpstr>Transmission Shaft Design</vt:lpstr>
      <vt:lpstr>BOM</vt:lpstr>
      <vt:lpstr>Sheet1</vt:lpstr>
      <vt:lpstr>Electronics Comparison</vt:lpstr>
      <vt:lpstr>Electronics BOM</vt:lpstr>
      <vt:lpstr>Mechanical BOM</vt:lpstr>
      <vt:lpstr>Misumi</vt:lpstr>
      <vt:lpstr>Mouser</vt:lpstr>
      <vt:lpstr>Amazon</vt:lpstr>
      <vt:lpstr>MJBots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Alam Ansari</dc:creator>
  <cp:lastModifiedBy>Ahmed Alam Ansari</cp:lastModifiedBy>
  <cp:lastPrinted>2025-03-31T21:02:24Z</cp:lastPrinted>
  <dcterms:created xsi:type="dcterms:W3CDTF">2025-01-13T17:39:23Z</dcterms:created>
  <dcterms:modified xsi:type="dcterms:W3CDTF">2025-06-12T16:49:19Z</dcterms:modified>
</cp:coreProperties>
</file>