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a.ULTRABOOK\dev\EP01\docs\"/>
    </mc:Choice>
  </mc:AlternateContent>
  <xr:revisionPtr revIDLastSave="0" documentId="13_ncr:1_{EC6550E6-3BEB-4D6B-909E-DFB6DA6A303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Приложение КОД КО" sheetId="1" r:id="rId1"/>
    <sheet name="Справочник валидация" sheetId="2" state="hidden" r:id="rId2"/>
  </sheets>
  <definedNames>
    <definedName name="_xlnm._FilterDatabase" localSheetId="0" hidden="1">'Приложение КОД КО'!$A$19:$I$144</definedName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30" i="1" l="1"/>
  <c r="K147" i="1" s="1"/>
  <c r="K137" i="1"/>
  <c r="K130" i="1"/>
  <c r="J138" i="1"/>
  <c r="J133" i="1"/>
  <c r="J132" i="1"/>
  <c r="J23" i="1"/>
  <c r="K20" i="1" s="1"/>
  <c r="J71" i="1"/>
  <c r="J54" i="1"/>
  <c r="K51" i="1" s="1"/>
  <c r="J53" i="1"/>
  <c r="J52" i="1"/>
  <c r="K120" i="1"/>
  <c r="K109" i="1"/>
  <c r="J115" i="1"/>
  <c r="J114" i="1"/>
  <c r="J111" i="1"/>
  <c r="J110" i="1"/>
  <c r="J104" i="1"/>
  <c r="J103" i="1"/>
  <c r="J102" i="1"/>
  <c r="J101" i="1"/>
  <c r="K91" i="1"/>
  <c r="J99" i="1"/>
  <c r="J98" i="1"/>
  <c r="J97" i="1"/>
  <c r="J96" i="1"/>
  <c r="J95" i="1"/>
  <c r="J92" i="1"/>
  <c r="K80" i="1"/>
  <c r="J82" i="1"/>
  <c r="J83" i="1"/>
  <c r="J84" i="1"/>
  <c r="J85" i="1"/>
  <c r="J86" i="1"/>
  <c r="J87" i="1"/>
  <c r="J88" i="1"/>
  <c r="J81" i="1"/>
  <c r="K76" i="1"/>
  <c r="J79" i="1"/>
  <c r="J78" i="1"/>
  <c r="K65" i="1"/>
  <c r="J70" i="1"/>
  <c r="J69" i="1"/>
  <c r="J68" i="1"/>
  <c r="J66" i="1"/>
  <c r="J59" i="1"/>
  <c r="K56" i="1" s="1"/>
  <c r="J63" i="1"/>
  <c r="J61" i="1"/>
  <c r="J58" i="1"/>
  <c r="J57" i="1"/>
  <c r="G43" i="1"/>
  <c r="G44" i="1"/>
  <c r="G45" i="1"/>
  <c r="J31" i="1"/>
  <c r="K24" i="1" s="1"/>
  <c r="G32" i="1"/>
  <c r="G33" i="1"/>
  <c r="G34" i="1"/>
  <c r="K46" i="1"/>
  <c r="K36" i="1"/>
  <c r="L143" i="1"/>
  <c r="L129" i="1"/>
  <c r="L90" i="1"/>
  <c r="L50" i="1"/>
  <c r="L19" i="1"/>
  <c r="E15" i="1"/>
  <c r="E14" i="1"/>
  <c r="U13" i="1"/>
  <c r="E13" i="1"/>
  <c r="U12" i="1"/>
  <c r="Q12" i="1"/>
  <c r="P12" i="1"/>
  <c r="R12" i="1" s="1"/>
  <c r="E12" i="1"/>
  <c r="U11" i="1"/>
  <c r="Q11" i="1"/>
  <c r="P11" i="1"/>
  <c r="R11" i="1" s="1"/>
  <c r="E11" i="1"/>
  <c r="U10" i="1"/>
  <c r="R10" i="1"/>
  <c r="Q10" i="1"/>
  <c r="P10" i="1"/>
  <c r="E10" i="1"/>
  <c r="U9" i="1"/>
  <c r="R9" i="1"/>
  <c r="Q9" i="1"/>
  <c r="P9" i="1"/>
  <c r="E9" i="1"/>
  <c r="U8" i="1"/>
  <c r="R8" i="1"/>
  <c r="Q8" i="1"/>
  <c r="P8" i="1"/>
  <c r="E8" i="1"/>
  <c r="U7" i="1"/>
  <c r="Q7" i="1"/>
  <c r="P7" i="1"/>
  <c r="R7" i="1" s="1"/>
  <c r="E7" i="1"/>
  <c r="U6" i="1"/>
  <c r="Q6" i="1"/>
  <c r="P6" i="1"/>
  <c r="E6" i="1"/>
  <c r="U5" i="1"/>
  <c r="Q5" i="1"/>
  <c r="P5" i="1"/>
  <c r="R5" i="1" s="1"/>
  <c r="U4" i="1"/>
  <c r="R4" i="1"/>
  <c r="Q4" i="1"/>
  <c r="P4" i="1"/>
  <c r="U14" i="1" l="1"/>
  <c r="R6" i="1"/>
  <c r="R13" i="1" s="1"/>
  <c r="P13" i="1"/>
  <c r="Q13" i="1"/>
  <c r="L91" i="1"/>
  <c r="K146" i="1" s="1"/>
  <c r="L51" i="1"/>
  <c r="K145" i="1" s="1"/>
  <c r="L20" i="1"/>
  <c r="K144" i="1" s="1"/>
  <c r="L144" i="1" l="1"/>
  <c r="M143" i="1" s="1"/>
</calcChain>
</file>

<file path=xl/sharedStrings.xml><?xml version="1.0" encoding="utf-8"?>
<sst xmlns="http://schemas.openxmlformats.org/spreadsheetml/2006/main" count="1968" uniqueCount="1806">
  <si>
    <t>Компетенция</t>
  </si>
  <si>
    <t>Программные решения для бизнеса</t>
  </si>
  <si>
    <t>КОД</t>
  </si>
  <si>
    <t>КОД 1.2-2023-2025</t>
  </si>
  <si>
    <t>Total O</t>
  </si>
  <si>
    <t>Total J</t>
  </si>
  <si>
    <t>Total</t>
  </si>
  <si>
    <t>WSSS Section</t>
  </si>
  <si>
    <t>Все Варианты</t>
  </si>
  <si>
    <t>A</t>
  </si>
  <si>
    <t>WSSS 1</t>
  </si>
  <si>
    <t>Criteria</t>
  </si>
  <si>
    <t>Mark</t>
  </si>
  <si>
    <t>B</t>
  </si>
  <si>
    <t>WSSS 2</t>
  </si>
  <si>
    <t>Системный анализ и проектирование</t>
  </si>
  <si>
    <t>C</t>
  </si>
  <si>
    <t>WSSS 3</t>
  </si>
  <si>
    <t>Разработка программного обеспечения</t>
  </si>
  <si>
    <t>D</t>
  </si>
  <si>
    <t>WSSS 4</t>
  </si>
  <si>
    <t>Стандарты разработки программного обеспечения</t>
  </si>
  <si>
    <t>E</t>
  </si>
  <si>
    <t>WSSS 5</t>
  </si>
  <si>
    <t>Документирование программных решений</t>
  </si>
  <si>
    <t>F</t>
  </si>
  <si>
    <t>WSSS 6</t>
  </si>
  <si>
    <t>G</t>
  </si>
  <si>
    <t>WSSS 7</t>
  </si>
  <si>
    <t>H</t>
  </si>
  <si>
    <t>WSSS 8</t>
  </si>
  <si>
    <t>I</t>
  </si>
  <si>
    <t>WSSS 9</t>
  </si>
  <si>
    <t>WSSS 10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</si>
  <si>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</si>
  <si>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</si>
  <si>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</si>
  <si>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</si>
  <si>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</si>
  <si>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</si>
  <si>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</si>
  <si>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</si>
  <si>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Criterion
 A</t>
  </si>
  <si>
    <t>Total
 Mark</t>
  </si>
  <si>
    <t>A1</t>
  </si>
  <si>
    <t>Диаграмма прецедентов</t>
  </si>
  <si>
    <t>O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</si>
  <si>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</si>
  <si>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</si>
  <si>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</si>
  <si>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</si>
  <si>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A2</t>
  </si>
  <si>
    <t>Дизайн базы данных (ERD)  - проверка по итогам двух сессий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</si>
  <si>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</si>
  <si>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</si>
  <si>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</si>
  <si>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</si>
  <si>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</si>
  <si>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</si>
  <si>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</si>
  <si>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</si>
  <si>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</si>
  <si>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</si>
  <si>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</si>
  <si>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</si>
  <si>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J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</si>
  <si>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</si>
  <si>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</si>
  <si>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</si>
  <si>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</si>
  <si>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</si>
  <si>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A3</t>
  </si>
  <si>
    <t xml:space="preserve">Словарь данных 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</si>
  <si>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</si>
  <si>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</si>
  <si>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</si>
  <si>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</si>
  <si>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</si>
  <si>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</si>
  <si>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>Комментарии содержит полезную информацию для администраторов БД</t>
  </si>
  <si>
    <t>Словарь данных отсутствует</t>
  </si>
  <si>
    <t>Словарь данных заполнен информацией, не несущей дополнительного смысла, о таблицах, полях, типах данных и ключах</t>
  </si>
  <si>
    <t>Комментарии, указанные дополнительно к основной информации в словаре данных, помогают ориентироваться в системе</t>
  </si>
  <si>
    <t>С помощью словаря данных легко разобраться в структуре любому специалисту, не имеющему отношения к данной предметной области</t>
  </si>
  <si>
    <t>A7</t>
  </si>
  <si>
    <t>Оценка структуры проекта  - проверка по итогам всех сессий</t>
  </si>
  <si>
    <t>Название приложения соответствует названию компании</t>
  </si>
  <si>
    <t>Логика приложения не перемешана</t>
  </si>
  <si>
    <t>Criterion B</t>
  </si>
  <si>
    <t>B1</t>
  </si>
  <si>
    <t>Разработка ПО  - Главное окно системы</t>
  </si>
  <si>
    <t>Список мероприятий отображается верно</t>
  </si>
  <si>
    <t>Реализован фильтр по направлению</t>
  </si>
  <si>
    <t>Реализован поиск по дате</t>
  </si>
  <si>
    <t>Переход на авторизацию</t>
  </si>
  <si>
    <t>B2</t>
  </si>
  <si>
    <t>Разработка ПО- Авторизация</t>
  </si>
  <si>
    <t>Окно авторизации реализовано</t>
  </si>
  <si>
    <t>Авторизация работает на основе БД</t>
  </si>
  <si>
    <t>Переход осуществляется в соответствии с ролью пользователя</t>
  </si>
  <si>
    <t>Минус 40% за каждую ошибку или отсутствующее окно учетной записи (хотя бы заголовок окна)</t>
  </si>
  <si>
    <t>B3</t>
  </si>
  <si>
    <t>Разработка ПО - Окно организатора</t>
  </si>
  <si>
    <t>Окно создано и соответствует макету</t>
  </si>
  <si>
    <t>Система приветствует пользователя по имени и отчеству </t>
  </si>
  <si>
    <t>Система приветствует пользователя  с указанием времени работы</t>
  </si>
  <si>
    <t>При входе в систему подгружается фото пользователя</t>
  </si>
  <si>
    <t>B4</t>
  </si>
  <si>
    <t>Разработка ПО-Регистрация жюри и модераторов</t>
  </si>
  <si>
    <t>Окно доступно только организаторам</t>
  </si>
  <si>
    <t>Происходит генерирация уникального ID Number, изменить его нельзя</t>
  </si>
  <si>
    <t>Выбор пола из списка</t>
  </si>
  <si>
    <t>Маска на поле телефон</t>
  </si>
  <si>
    <t>Выбор роли из списка</t>
  </si>
  <si>
    <t>Ввод корректного e-mail</t>
  </si>
  <si>
    <t>Требования к паролю учтены</t>
  </si>
  <si>
    <t>Изображение загружается</t>
  </si>
  <si>
    <t>Повтор пароля реализован с указанием видимости</t>
  </si>
  <si>
    <t>B5</t>
  </si>
  <si>
    <t>Обработка ошибок/исключений - по итогам всех сессий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</si>
  <si>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</si>
  <si>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</si>
  <si>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</si>
  <si>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</si>
  <si>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B6</t>
  </si>
  <si>
    <t>Импорт данных</t>
  </si>
  <si>
    <t>Данные об активностях импортированы</t>
  </si>
  <si>
    <t>Минус 20 % за каждую ошибку</t>
  </si>
  <si>
    <t>Данные о городах импортированы</t>
  </si>
  <si>
    <t>Данные о жюри импортированы</t>
  </si>
  <si>
    <t>Данные о мероприятиях импортированы</t>
  </si>
  <si>
    <t>Данные о странах импортированы</t>
  </si>
  <si>
    <t>Данные об участниках импортированы</t>
  </si>
  <si>
    <t>Данные о модераторах импортированы</t>
  </si>
  <si>
    <t xml:space="preserve">Данные об организаторах импортированы </t>
  </si>
  <si>
    <t>Criterion C</t>
  </si>
  <si>
    <t>C1</t>
  </si>
  <si>
    <t>Согласованный внешний вид приложения в соответствии с требованиями к макету - проверка по итогам всех сессий 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</si>
  <si>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</si>
  <si>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</si>
  <si>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</si>
  <si>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</si>
  <si>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</si>
  <si>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</si>
  <si>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</si>
  <si>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</si>
  <si>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C2</t>
  </si>
  <si>
    <t>Исходный код - проверка по итогам всех сессий 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</si>
  <si>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</si>
  <si>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</si>
  <si>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</si>
  <si>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</si>
  <si>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</si>
  <si>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</si>
  <si>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</si>
  <si>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</si>
  <si>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</si>
  <si>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</si>
  <si>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C3</t>
  </si>
  <si>
    <t>Предоставление результатов работы (git) - проверка по итогам всех сессий 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</si>
  <si>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</si>
  <si>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</si>
  <si>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</si>
  <si>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C4</t>
  </si>
  <si>
    <t xml:space="preserve">Сообщения обратной связи с пользователем 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</si>
  <si>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</si>
  <si>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</si>
  <si>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</si>
  <si>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</si>
  <si>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</si>
  <si>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</si>
  <si>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</si>
  <si>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C5</t>
  </si>
  <si>
    <t>Комментарии по коду - проверка по итогам всех сессий 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</si>
  <si>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</si>
  <si>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</si>
  <si>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</si>
  <si>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</si>
  <si>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</si>
  <si>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</si>
  <si>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</si>
  <si>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</si>
  <si>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Criterion D</t>
  </si>
  <si>
    <t>D1</t>
  </si>
  <si>
    <t>Руководство  пользователя</t>
  </si>
  <si>
    <t>Название файла с руководством пользователя соответствует требованиям</t>
  </si>
  <si>
    <t>Документ оформлен в соответствии с требованиями</t>
  </si>
  <si>
    <t>Минус 0,1 за каждую ошибку</t>
  </si>
  <si>
    <t>Документация составлена профессионально</t>
  </si>
  <si>
    <t>Руководство пользователя не предоставлено или невозможно определить, что документ предоставленный документ является руководством пользователя</t>
  </si>
  <si>
    <t>Руководство пользователя составлено посредственно, неинформативно, без пояснений и снимков экрана</t>
  </si>
  <si>
    <t>Все возможности системы описаны в руководстве пользователя понятным образом, присутствуют понятные пояснения, примеры и снимки экрана</t>
  </si>
  <si>
    <t>Потрясающее руководство пользователя!</t>
  </si>
  <si>
    <t>Документация охватывает всю систему</t>
  </si>
  <si>
    <t>Документация отсутствует</t>
  </si>
  <si>
    <t>В документации представлены некоторые (не все) возможности системы</t>
  </si>
  <si>
    <t>Все возможности системы представлены в документации</t>
  </si>
  <si>
    <t>Все возможности системы для указанных ролей представлены в документации, выполнено превосходно</t>
  </si>
  <si>
    <t>Competition</t>
  </si>
  <si>
    <t>Наименование компетенции</t>
  </si>
  <si>
    <t>№ CIS</t>
  </si>
  <si>
    <t>Однодневный</t>
  </si>
  <si>
    <t>Двухдневный</t>
  </si>
  <si>
    <t>номер код</t>
  </si>
  <si>
    <t>КОД 1.1-2023-2025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</si>
  <si>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</si>
  <si>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</si>
  <si>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</si>
  <si>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</si>
  <si>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</si>
  <si>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</si>
  <si>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</si>
  <si>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</si>
  <si>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</si>
  <si>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</si>
  <si>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</si>
  <si>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</si>
  <si>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</si>
  <si>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</si>
  <si>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</si>
  <si>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</si>
  <si>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</si>
  <si>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</si>
  <si>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</si>
  <si>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</si>
  <si>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</si>
  <si>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</si>
  <si>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</si>
  <si>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</si>
  <si>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</si>
  <si>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</si>
  <si>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</si>
  <si>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</si>
  <si>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</si>
  <si>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</si>
  <si>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</si>
  <si>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</si>
  <si>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</si>
  <si>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</si>
  <si>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</si>
  <si>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</si>
  <si>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</si>
  <si>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</si>
  <si>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</si>
  <si>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</si>
  <si>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</si>
  <si>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</si>
  <si>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</si>
  <si>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</si>
  <si>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</si>
  <si>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</si>
  <si>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</si>
  <si>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</si>
  <si>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</si>
  <si>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</si>
  <si>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</si>
  <si>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КОД 1.3-2023-2025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</si>
  <si>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</si>
  <si>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</si>
  <si>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</si>
  <si>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</si>
  <si>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</si>
  <si>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</si>
  <si>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</si>
  <si>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</si>
  <si>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</si>
  <si>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</si>
  <si>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</si>
  <si>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</si>
  <si>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</si>
  <si>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</si>
  <si>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</si>
  <si>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</si>
  <si>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</si>
  <si>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</si>
  <si>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</si>
  <si>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</si>
  <si>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КОД 1.4-2023-2025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</si>
  <si>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</si>
  <si>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</si>
  <si>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</si>
  <si>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</si>
  <si>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</si>
  <si>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</si>
  <si>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</si>
  <si>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</si>
  <si>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</si>
  <si>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</si>
  <si>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</si>
  <si>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</si>
  <si>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Адаптация иностранных граждан (миграционный эксперт)</t>
  </si>
  <si>
    <t>V45</t>
  </si>
  <si>
    <t>КОД 1.4</t>
  </si>
  <si>
    <t>КОД 2.4</t>
  </si>
  <si>
    <t>КОД 1.5-2023-2025</t>
  </si>
  <si>
    <t>25.00%</t>
  </si>
  <si>
    <t>05.02.03</t>
  </si>
  <si>
    <t>метеорология</t>
  </si>
  <si>
    <t>Сертифицированный эксперт-мастер</t>
  </si>
  <si>
    <t>Аддитивное производство</t>
  </si>
  <si>
    <t>R22</t>
  </si>
  <si>
    <t>КОД 1.5</t>
  </si>
  <si>
    <t>КОД 2.5</t>
  </si>
  <si>
    <t>КОД 1.6-2023-2025</t>
  </si>
  <si>
    <t>30.00%</t>
  </si>
  <si>
    <t>07.02.01</t>
  </si>
  <si>
    <t>архитектура</t>
  </si>
  <si>
    <t>Корневой эксперт</t>
  </si>
  <si>
    <t>Администрирование отеля</t>
  </si>
  <si>
    <t>E57</t>
  </si>
  <si>
    <t>КОД 1.6</t>
  </si>
  <si>
    <t>КОД 1.7-2023-2025</t>
  </si>
  <si>
    <t>35.00%</t>
  </si>
  <si>
    <t>08.01.01</t>
  </si>
  <si>
    <t>изготовитель арматурных сеток и каркасов</t>
  </si>
  <si>
    <t>Менеждер компетенции</t>
  </si>
  <si>
    <t>Акушерское дело</t>
  </si>
  <si>
    <t>V46</t>
  </si>
  <si>
    <t>КОД 1.7</t>
  </si>
  <si>
    <t>КОД 1.8-2023-2025</t>
  </si>
  <si>
    <t>08.01.02</t>
  </si>
  <si>
    <t>монтажник трубопроводов</t>
  </si>
  <si>
    <t>Международный эксперт</t>
  </si>
  <si>
    <t>Аппаратчик химических технологий</t>
  </si>
  <si>
    <t>T2</t>
  </si>
  <si>
    <t>КОД 1.8</t>
  </si>
  <si>
    <t>КОД 1.9-2023-2025</t>
  </si>
  <si>
    <t>08.01.04</t>
  </si>
  <si>
    <t>кровельщик</t>
  </si>
  <si>
    <t>Архитектор интеллектуальных систем управления</t>
  </si>
  <si>
    <t>T89</t>
  </si>
  <si>
    <t>КОД 1.9</t>
  </si>
  <si>
    <t>КОД 1.10-2023-2025</t>
  </si>
  <si>
    <t>08.01.05</t>
  </si>
  <si>
    <t>мастер столярно-плотничных и паркетных работ</t>
  </si>
  <si>
    <t>10</t>
  </si>
  <si>
    <t>Архитектура</t>
  </si>
  <si>
    <t>T23</t>
  </si>
  <si>
    <t>КОД 1.10</t>
  </si>
  <si>
    <t>КОД 1.11-2023-2025</t>
  </si>
  <si>
    <t>08.01.06</t>
  </si>
  <si>
    <t>мастер сухого строительства</t>
  </si>
  <si>
    <t>Архитектурная обработка камня</t>
  </si>
  <si>
    <t>КОД 1.12-2023-2025</t>
  </si>
  <si>
    <t>08.01.07</t>
  </si>
  <si>
    <t>мастер общестроительных работ</t>
  </si>
  <si>
    <t>Банковское дело</t>
  </si>
  <si>
    <t>T48</t>
  </si>
  <si>
    <t>КОД 1.13-2023-2025</t>
  </si>
  <si>
    <t>08.01.08</t>
  </si>
  <si>
    <t>мастер отделочных строительных работ</t>
  </si>
  <si>
    <t>Безопасность жизнедеятельности на судне</t>
  </si>
  <si>
    <t>T13</t>
  </si>
  <si>
    <t>КОД 1.14-2023-2025</t>
  </si>
  <si>
    <t>08.01.09</t>
  </si>
  <si>
    <t>слесарь по строительно-монтажным работам</t>
  </si>
  <si>
    <t>Бережливое производство</t>
  </si>
  <si>
    <t>T76</t>
  </si>
  <si>
    <t>КОД 1.15-2023-2025</t>
  </si>
  <si>
    <t>08.01.10</t>
  </si>
  <si>
    <t>мастер жилищно-коммунального хозяйства</t>
  </si>
  <si>
    <t>-</t>
  </si>
  <si>
    <t>Бетонные строительные работы</t>
  </si>
  <si>
    <t>КОД 2.1-2023-2025</t>
  </si>
  <si>
    <t>08.01.11</t>
  </si>
  <si>
    <t>машинист машин и оборудования в производстве цемента</t>
  </si>
  <si>
    <t>Бурение скважин</t>
  </si>
  <si>
    <t>V29</t>
  </si>
  <si>
    <t>КОД 2.2-2023-2025</t>
  </si>
  <si>
    <t>08.01.13</t>
  </si>
  <si>
    <t>изготовитель железобетонных изделий</t>
  </si>
  <si>
    <t>Бухгалтерский учет</t>
  </si>
  <si>
    <t>R41</t>
  </si>
  <si>
    <t>КОД 2.3-2023-2025</t>
  </si>
  <si>
    <t>08.01.14</t>
  </si>
  <si>
    <t>монтажник санитарно-технических, вентиляционных систем и оборудования</t>
  </si>
  <si>
    <t>Вальщик леса</t>
  </si>
  <si>
    <t>T74</t>
  </si>
  <si>
    <t>КОД 2.4-2023-2025</t>
  </si>
  <si>
    <t>08.01.15</t>
  </si>
  <si>
    <t>слесарь по изготовлению деталей и узлов технических систем в строительстве</t>
  </si>
  <si>
    <t>Веб-технологии</t>
  </si>
  <si>
    <t>КОД 2.5-2023-2025</t>
  </si>
  <si>
    <t>08.01.16</t>
  </si>
  <si>
    <t>электромонтажник по сигнализации, централизации и блокировке</t>
  </si>
  <si>
    <t>Вертикальный транспорт</t>
  </si>
  <si>
    <t>T90</t>
  </si>
  <si>
    <t>КОД 1.1-2023</t>
  </si>
  <si>
    <t>08.01.17</t>
  </si>
  <si>
    <t>электромонтажник-наладчик</t>
  </si>
  <si>
    <t>Ветеринария</t>
  </si>
  <si>
    <t>R56</t>
  </si>
  <si>
    <t>КОД 1.2-2023</t>
  </si>
  <si>
    <t>08.01.18</t>
  </si>
  <si>
    <t>электромонтажник электрических сетей и электрооборудования</t>
  </si>
  <si>
    <t>Видеопроизводство</t>
  </si>
  <si>
    <t>R1</t>
  </si>
  <si>
    <t>КОД 1.3-2023</t>
  </si>
  <si>
    <t>08.01.19</t>
  </si>
  <si>
    <t>электромонтажник по силовым сетям и электрооборудованию</t>
  </si>
  <si>
    <t>Визаж и стилистика</t>
  </si>
  <si>
    <t>T31</t>
  </si>
  <si>
    <t>КОД 1.4-2023</t>
  </si>
  <si>
    <t>08.01.21</t>
  </si>
  <si>
    <t>монтажник электрических подъемников (лифтов)</t>
  </si>
  <si>
    <t>Визуальный мерчендайзинг</t>
  </si>
  <si>
    <t>КОД 1.5-2023</t>
  </si>
  <si>
    <t>08.01.22</t>
  </si>
  <si>
    <t>мастер путевых машин</t>
  </si>
  <si>
    <t>Виноделие</t>
  </si>
  <si>
    <t>R78</t>
  </si>
  <si>
    <t>КОД 1.6-2023</t>
  </si>
  <si>
    <t>08.01.23</t>
  </si>
  <si>
    <t>бригадир-путеец</t>
  </si>
  <si>
    <t>Внешнее пилотирование и эксплуатация беспилотных воздушных судов</t>
  </si>
  <si>
    <t>T38</t>
  </si>
  <si>
    <t>КОД 1.7-2023</t>
  </si>
  <si>
    <t>08.01.24</t>
  </si>
  <si>
    <t>мастер столярно-плотничных, паркетных и стекольных работ</t>
  </si>
  <si>
    <t>Водитель грузовика</t>
  </si>
  <si>
    <t>T21</t>
  </si>
  <si>
    <t>КОД 1.8-2023</t>
  </si>
  <si>
    <t>08.01.25</t>
  </si>
  <si>
    <t>мастер отделочных строительных и декоративных работ</t>
  </si>
  <si>
    <t>Водные технологии</t>
  </si>
  <si>
    <t>R84</t>
  </si>
  <si>
    <t>КОД 1.9-2023</t>
  </si>
  <si>
    <t>08.01.26</t>
  </si>
  <si>
    <t>мастер по ремонту и обслуживанию инженерных систем жилищно-коммунального хозяйства</t>
  </si>
  <si>
    <t>Вожатская деятельность</t>
  </si>
  <si>
    <t>V44</t>
  </si>
  <si>
    <t>КОД 1.10-2023</t>
  </si>
  <si>
    <t>08.02.01</t>
  </si>
  <si>
    <t>строительство и эксплуатация зданий и сооружений</t>
  </si>
  <si>
    <t>Войлочное искусство-Истинг</t>
  </si>
  <si>
    <t>V12</t>
  </si>
  <si>
    <t>КОД 1.11-2023</t>
  </si>
  <si>
    <t>08.02.02</t>
  </si>
  <si>
    <t>строительство и эксплуатация инженерных сооружений</t>
  </si>
  <si>
    <t>Воспитатель интерната семейного типа</t>
  </si>
  <si>
    <t>V40</t>
  </si>
  <si>
    <t>КОД 1.12-2023</t>
  </si>
  <si>
    <t>08.02.03</t>
  </si>
  <si>
    <t>производство неметаллических строительных изделий и конструкций</t>
  </si>
  <si>
    <t>Выпечка осетинских пирогов</t>
  </si>
  <si>
    <t>R14</t>
  </si>
  <si>
    <t>КОД 1.13-2023</t>
  </si>
  <si>
    <t>08.02.04</t>
  </si>
  <si>
    <t>водоснабжение и водоотведение</t>
  </si>
  <si>
    <t>Выращивание рыбопосадочного материала и товарной рыбы</t>
  </si>
  <si>
    <t>T91</t>
  </si>
  <si>
    <t>КОД 1.14-2023</t>
  </si>
  <si>
    <t>08.02.05</t>
  </si>
  <si>
    <t>строительство и эксплуатация автомобильных дорог и аэродромов</t>
  </si>
  <si>
    <t>Геномная инженерия</t>
  </si>
  <si>
    <t>R51</t>
  </si>
  <si>
    <t>КОД 1.15-2023</t>
  </si>
  <si>
    <t>08.02.06</t>
  </si>
  <si>
    <t>строительство и эксплуатация городских путей сообщения</t>
  </si>
  <si>
    <t>Геопространственные технологии</t>
  </si>
  <si>
    <t>R60</t>
  </si>
  <si>
    <t>КОД 2.1-2023</t>
  </si>
  <si>
    <t>08.02.07</t>
  </si>
  <si>
    <t>монтаж и эксплуатация внутренних сантехнических устройств, кондиционирования воздуха и вентиляции</t>
  </si>
  <si>
    <t>Графический дизайн</t>
  </si>
  <si>
    <t>КОД 2.2-2023</t>
  </si>
  <si>
    <t>08.02.08</t>
  </si>
  <si>
    <t>монтаж и эксплуатация оборудования и систем газоснабжения</t>
  </si>
  <si>
    <t>Дизайн в декоративно-прикладном искусстве (роспись ткани)</t>
  </si>
  <si>
    <t>T92</t>
  </si>
  <si>
    <t>КОД 2.3-2023</t>
  </si>
  <si>
    <t>08.02.09</t>
  </si>
  <si>
    <t>монтаж, наладка и эксплуатация электрооборудования промышленных и гражданских зданий</t>
  </si>
  <si>
    <t>Дизайн интерьера</t>
  </si>
  <si>
    <t>КОД 2.4-2023</t>
  </si>
  <si>
    <t>08.02.10</t>
  </si>
  <si>
    <t>строительство железных дорог, путь и путевое хозяйство</t>
  </si>
  <si>
    <t>Дизайн модной одежды и аксессуаров</t>
  </si>
  <si>
    <t>T49</t>
  </si>
  <si>
    <t>КОД 2.5-2023</t>
  </si>
  <si>
    <t>08.02.11</t>
  </si>
  <si>
    <t>управление, эксплуатация и обслуживание многоквартирного дома</t>
  </si>
  <si>
    <t>Добыча нефти и газа</t>
  </si>
  <si>
    <t>R99</t>
  </si>
  <si>
    <t>КОД 1.1-2023-2025-А</t>
  </si>
  <si>
    <t>09.01.01</t>
  </si>
  <si>
    <t>наладчик аппаратного и программного обеспечения</t>
  </si>
  <si>
    <t>Документационное обеспечение управления и архивоведение</t>
  </si>
  <si>
    <t>T3</t>
  </si>
  <si>
    <t>КОД 1.2-2023-2025-А</t>
  </si>
  <si>
    <t>09.01.02</t>
  </si>
  <si>
    <t>наладчик компьютерных сетей</t>
  </si>
  <si>
    <t>Дополнительное образование детей и взрослых</t>
  </si>
  <si>
    <t>T69</t>
  </si>
  <si>
    <t>КОД 1.3-2023-2025-А</t>
  </si>
  <si>
    <t>09.01.03</t>
  </si>
  <si>
    <t>мастер по обработке цифровой информации</t>
  </si>
  <si>
    <t>Дошкольное воспитание</t>
  </si>
  <si>
    <t>R4</t>
  </si>
  <si>
    <t>КОД 1.4-2023-2025-А</t>
  </si>
  <si>
    <t>09.02.01</t>
  </si>
  <si>
    <t>компьютерные системы и комплексы</t>
  </si>
  <si>
    <t>Звукорежиссура</t>
  </si>
  <si>
    <t>R26</t>
  </si>
  <si>
    <t>КОД 1.5-2023-2025-А</t>
  </si>
  <si>
    <t>09.02.02</t>
  </si>
  <si>
    <t>компьютерные сети</t>
  </si>
  <si>
    <t>Зоотехния</t>
  </si>
  <si>
    <t>T72</t>
  </si>
  <si>
    <t>КОД 1.6-2023-2025-А</t>
  </si>
  <si>
    <t>09.02.03</t>
  </si>
  <si>
    <t>программирование в компьютерных системах</t>
  </si>
  <si>
    <t>Изготовление прототипов</t>
  </si>
  <si>
    <t>КОД 1.7-2023-2025-А</t>
  </si>
  <si>
    <t>09.02.04</t>
  </si>
  <si>
    <t>информационные системы (по отраслям)</t>
  </si>
  <si>
    <t>Инженер-технолог машиностроения</t>
  </si>
  <si>
    <t>R95</t>
  </si>
  <si>
    <t>КОД 1.8-2023-2025-А</t>
  </si>
  <si>
    <t>09.02.05</t>
  </si>
  <si>
    <t>прикладная информатика (по отраслям)</t>
  </si>
  <si>
    <t>Инженерия космических систем</t>
  </si>
  <si>
    <t>R54</t>
  </si>
  <si>
    <t>КОД 1.9-2023-2025-А</t>
  </si>
  <si>
    <t>09.02.06</t>
  </si>
  <si>
    <t>сетевое и системное администрирование</t>
  </si>
  <si>
    <t>Инженерия лесопользования и лесовосстановления</t>
  </si>
  <si>
    <t>V21</t>
  </si>
  <si>
    <t>КОД 1.10-2023-2025-А</t>
  </si>
  <si>
    <t>09.02.07</t>
  </si>
  <si>
    <t>информационные системы и программирование</t>
  </si>
  <si>
    <t>Инженерное проектирование</t>
  </si>
  <si>
    <t>R94</t>
  </si>
  <si>
    <t>КОД 1.11-2023-2025-А</t>
  </si>
  <si>
    <t>10.02.01</t>
  </si>
  <si>
    <t>организация и технология защиты информации</t>
  </si>
  <si>
    <t>Инженерный дизайн CAD</t>
  </si>
  <si>
    <t>КОД 1.12-2023-2025-А</t>
  </si>
  <si>
    <t>10.02.02</t>
  </si>
  <si>
    <t>информационная безопасность телекоммуникационных систем</t>
  </si>
  <si>
    <t>Инструктор-проводник</t>
  </si>
  <si>
    <t>V47</t>
  </si>
  <si>
    <t>КОД 1.13-2023-2025-А</t>
  </si>
  <si>
    <t>10.02.03</t>
  </si>
  <si>
    <t>информационная безопасность автоматизированных систем</t>
  </si>
  <si>
    <t>Интеллектуальные системы учета электроэнергии</t>
  </si>
  <si>
    <t>T36</t>
  </si>
  <si>
    <t>КОД 1.14-2023-2025-А</t>
  </si>
  <si>
    <t>10.02.04</t>
  </si>
  <si>
    <t>обеспечение информационной безопасности телекоммуникационных систем</t>
  </si>
  <si>
    <t>Интернет вещей</t>
  </si>
  <si>
    <t>R23</t>
  </si>
  <si>
    <t>КОД 1.15-2023-2025-А</t>
  </si>
  <si>
    <t>10.02.05</t>
  </si>
  <si>
    <t>обеспечение информационной безопасности автоматизированных систем</t>
  </si>
  <si>
    <t>Интернет-маркетинг</t>
  </si>
  <si>
    <t>T10</t>
  </si>
  <si>
    <t>КОД 2.1-2023-2025-А</t>
  </si>
  <si>
    <t>11.01.01</t>
  </si>
  <si>
    <t>монтажник радиоэлектронной аппаратуры и приборов</t>
  </si>
  <si>
    <t>Информационные кабельные сети</t>
  </si>
  <si>
    <t>КОД 2.2-2023-2025-А</t>
  </si>
  <si>
    <t>11.01.02</t>
  </si>
  <si>
    <t>радиомеханик</t>
  </si>
  <si>
    <t>ИТ-решения для бизнеса на платформе "1С: Предприятие 8"</t>
  </si>
  <si>
    <t>R71</t>
  </si>
  <si>
    <t>КОД 2.3-2023-2025-А</t>
  </si>
  <si>
    <t>11.01.05</t>
  </si>
  <si>
    <t>монтажник связи</t>
  </si>
  <si>
    <t>Квантовые технологии</t>
  </si>
  <si>
    <t>T35</t>
  </si>
  <si>
    <t>КОД 2.4-2023-2025-А</t>
  </si>
  <si>
    <t>11.01.06</t>
  </si>
  <si>
    <t>электромонтер оборудования электросвязи и проводного вещания</t>
  </si>
  <si>
    <t>Кибербезопасность</t>
  </si>
  <si>
    <t>F8</t>
  </si>
  <si>
    <t>КОД 2.5-2023-2025-А</t>
  </si>
  <si>
    <t>11.01.07</t>
  </si>
  <si>
    <t>электромонтер по ремонту линейно-кабельных сооружений телефонной связи и проводного вещания</t>
  </si>
  <si>
    <t>Кирпичная кладка</t>
  </si>
  <si>
    <t>КОД 1.1-2023-А</t>
  </si>
  <si>
    <t>11.01.08</t>
  </si>
  <si>
    <t>оператор связи</t>
  </si>
  <si>
    <t>Командная работа на производстве</t>
  </si>
  <si>
    <t>КОД 1.2-2023-А</t>
  </si>
  <si>
    <t>11.01.11</t>
  </si>
  <si>
    <t>наладчик технологического оборудования (электронная техника)</t>
  </si>
  <si>
    <t>Кондитерское дело</t>
  </si>
  <si>
    <t>КОД 1.3-2023-А</t>
  </si>
  <si>
    <t>11.02.01</t>
  </si>
  <si>
    <t>радиоаппаратостроение</t>
  </si>
  <si>
    <t>Контроль состояния железнодорожного пути</t>
  </si>
  <si>
    <t>T50</t>
  </si>
  <si>
    <t>КОД 1.4-2023-А</t>
  </si>
  <si>
    <t>11.02.02</t>
  </si>
  <si>
    <t>техническое обслуживание и ремонт радиоэлектронной техники (по отраслям)</t>
  </si>
  <si>
    <t>Копирайтинг</t>
  </si>
  <si>
    <t>V20</t>
  </si>
  <si>
    <t>КОД 1.5-2023-А</t>
  </si>
  <si>
    <t>11.02.03</t>
  </si>
  <si>
    <t>эксплуатация оборудования радиосвязи и электрорадионавигации судов</t>
  </si>
  <si>
    <t>Корпоративная защита от внутренних угроз информационной безопасности</t>
  </si>
  <si>
    <t>F7</t>
  </si>
  <si>
    <t>КОД 1.6-2023-А</t>
  </si>
  <si>
    <t>11.02.04</t>
  </si>
  <si>
    <t>радиотехнические комплексы и системы управления космических летательных аппаратов</t>
  </si>
  <si>
    <t>Кровельные работы</t>
  </si>
  <si>
    <t>R66</t>
  </si>
  <si>
    <t>КОД 1.7-2023-А</t>
  </si>
  <si>
    <t>11.02.05</t>
  </si>
  <si>
    <t>аудиовизуальная техника</t>
  </si>
  <si>
    <t>Кровельные работы по металлу</t>
  </si>
  <si>
    <t>E49</t>
  </si>
  <si>
    <t>КОД 1.8-2023-А</t>
  </si>
  <si>
    <t>11.02.06</t>
  </si>
  <si>
    <t>техническая эксплуатация транспортного радиоэлектронного оборудования (по видам транспорта)</t>
  </si>
  <si>
    <t>Кузовной ремонт</t>
  </si>
  <si>
    <t>КОД 1.9-2023-А</t>
  </si>
  <si>
    <t>11.02.07</t>
  </si>
  <si>
    <t>радиотехнические информационные системы</t>
  </si>
  <si>
    <t>Лабораторный медицинский анализ</t>
  </si>
  <si>
    <t>R2</t>
  </si>
  <si>
    <t>КОД 1.10-2023-А</t>
  </si>
  <si>
    <t>11.02.08</t>
  </si>
  <si>
    <t>средства связи с подвижными объектами</t>
  </si>
  <si>
    <t>Лабораторный химический анализ</t>
  </si>
  <si>
    <t>R6</t>
  </si>
  <si>
    <t>КОД 1.11-2023-А</t>
  </si>
  <si>
    <t>11.02.09</t>
  </si>
  <si>
    <t>многоканальные телекоммуникационные системы</t>
  </si>
  <si>
    <t>Лазерные технологии</t>
  </si>
  <si>
    <t>R47</t>
  </si>
  <si>
    <t>КОД 1.12-2023-А</t>
  </si>
  <si>
    <t>11.02.10</t>
  </si>
  <si>
    <t>радиосвязь, радиовещание и телевидение</t>
  </si>
  <si>
    <t>Ландшафтный дизайн</t>
  </si>
  <si>
    <t>КОД 1.13-2023-А</t>
  </si>
  <si>
    <t>11.02.11</t>
  </si>
  <si>
    <t>сети связи и системы коммутации</t>
  </si>
  <si>
    <t>Летающая робототехника</t>
  </si>
  <si>
    <t>F12</t>
  </si>
  <si>
    <t>КОД 1.14-2023-А</t>
  </si>
  <si>
    <t>11.02.12</t>
  </si>
  <si>
    <t>почтовая связь</t>
  </si>
  <si>
    <t>Лечебная деятельность (Фельдшер)</t>
  </si>
  <si>
    <t>T77</t>
  </si>
  <si>
    <t>КОД 1.15-2023-А</t>
  </si>
  <si>
    <t>11.02.13</t>
  </si>
  <si>
    <t>твердотельная электроника</t>
  </si>
  <si>
    <t>Литейное производство</t>
  </si>
  <si>
    <t>V17</t>
  </si>
  <si>
    <t>КОД 2.1-2023-А</t>
  </si>
  <si>
    <t>11.02.14</t>
  </si>
  <si>
    <t>электронные приборы и устройства</t>
  </si>
  <si>
    <t>Магистральные линии связи. Строительство и эксплуатация ВОЛП</t>
  </si>
  <si>
    <t>R81</t>
  </si>
  <si>
    <t>КОД 2.2-2023-А</t>
  </si>
  <si>
    <t>11.02.15</t>
  </si>
  <si>
    <t>инфокоммуникационные сети и системы связи</t>
  </si>
  <si>
    <t>Малярные и декоративные работы</t>
  </si>
  <si>
    <t>КОД 2.3-2023-А</t>
  </si>
  <si>
    <t>11.02.16</t>
  </si>
  <si>
    <t>монтаж, техническое обслуживание и ремонт электронных приборов и устройств</t>
  </si>
  <si>
    <t>Маневровая работа на железнодорожном транспорте</t>
  </si>
  <si>
    <t>T99</t>
  </si>
  <si>
    <t>КОД 2.4-2023-А</t>
  </si>
  <si>
    <t>12.01.02</t>
  </si>
  <si>
    <t>оптик-механик</t>
  </si>
  <si>
    <t>Мастер участка мебельного производства</t>
  </si>
  <si>
    <t>V37</t>
  </si>
  <si>
    <t>КОД 2.5-2023-А</t>
  </si>
  <si>
    <t>12.01.07</t>
  </si>
  <si>
    <t>электромеханик по ремонту и обслуживанию электронной медицинской аппаратуры</t>
  </si>
  <si>
    <t>Мастерство приготовления кофе и чая</t>
  </si>
  <si>
    <t>V24</t>
  </si>
  <si>
    <t>12.01.09</t>
  </si>
  <si>
    <t>мастер по изготовлению и сборке деталей и узлов оптических и оптико-электронных приборов и систем</t>
  </si>
  <si>
    <t>Машинист компрессорных установок</t>
  </si>
  <si>
    <t>V33</t>
  </si>
  <si>
    <t>12.02.01</t>
  </si>
  <si>
    <t>авиационные приборы и комплексы</t>
  </si>
  <si>
    <t>Машинное обучение и большие данные</t>
  </si>
  <si>
    <t>F5</t>
  </si>
  <si>
    <t>12.02.05</t>
  </si>
  <si>
    <t>оптические и оптико-электронные приборы и системы</t>
  </si>
  <si>
    <t>Медиа-пресс технологии упаковочного производства</t>
  </si>
  <si>
    <t>V23</t>
  </si>
  <si>
    <t>12.02.03</t>
  </si>
  <si>
    <t>радиоэлектронные приборные устройства</t>
  </si>
  <si>
    <t>Медицинская оптика</t>
  </si>
  <si>
    <t>R3</t>
  </si>
  <si>
    <t>12.02.04</t>
  </si>
  <si>
    <t>электромеханические приборные устройства</t>
  </si>
  <si>
    <t>Медицинский и социальный уход</t>
  </si>
  <si>
    <t>12.02.06</t>
  </si>
  <si>
    <t>биотехнические и медицинские аппараты и системы</t>
  </si>
  <si>
    <t>Метрология</t>
  </si>
  <si>
    <t>T39</t>
  </si>
  <si>
    <t>12.02.07</t>
  </si>
  <si>
    <t>монтаж, техническое обслуживание и ремонт медицинской техники</t>
  </si>
  <si>
    <t>Метрология и КИП</t>
  </si>
  <si>
    <t>T25</t>
  </si>
  <si>
    <t>12.02.08</t>
  </si>
  <si>
    <t>протезно-ортопедическая и реабилитационная техника</t>
  </si>
  <si>
    <t>Мехатроника</t>
  </si>
  <si>
    <t>12.02.09</t>
  </si>
  <si>
    <t>производство и эксплуатация оптических и оптико-электронных приборов и систем</t>
  </si>
  <si>
    <t>Многоосевая обработка на станках с ЧПУ</t>
  </si>
  <si>
    <t>R79</t>
  </si>
  <si>
    <t>12.02.10</t>
  </si>
  <si>
    <t>монтаж, техническое обслуживание и ремонт биотехнических и медицинских аппаратов и систем</t>
  </si>
  <si>
    <t>Мобильная робототехника</t>
  </si>
  <si>
    <t>13.01.01</t>
  </si>
  <si>
    <t>машинист котлов</t>
  </si>
  <si>
    <t>Монтаж и обслуживание радиоэлектронного оборудования на железнодорожном транспорте</t>
  </si>
  <si>
    <t>V13</t>
  </si>
  <si>
    <t>13.01.02</t>
  </si>
  <si>
    <t>машинист паровых турбин</t>
  </si>
  <si>
    <t>Монтаж и техническое обслуживание бытового газового оборудования</t>
  </si>
  <si>
    <t>T44</t>
  </si>
  <si>
    <t>13.01.03</t>
  </si>
  <si>
    <t>электрослесарь по ремонту оборудования электростанций</t>
  </si>
  <si>
    <t>Монтаж и эксплуатация газового оборудования</t>
  </si>
  <si>
    <t>T1</t>
  </si>
  <si>
    <t>13.01.04</t>
  </si>
  <si>
    <t>слесарь по ремонту оборудования электростанций</t>
  </si>
  <si>
    <t>Моушн Дизайн</t>
  </si>
  <si>
    <t>R53</t>
  </si>
  <si>
    <t>13.01.05</t>
  </si>
  <si>
    <t>электромонтер по техническому обслуживанию электростанций и сетей</t>
  </si>
  <si>
    <t>Музейная педагогика</t>
  </si>
  <si>
    <t>V39</t>
  </si>
  <si>
    <t>13.01.06</t>
  </si>
  <si>
    <t>электромонтер-линейщик по монтажу воздушных линий высокого напряжения и контактной сети</t>
  </si>
  <si>
    <t>Мясопереработка</t>
  </si>
  <si>
    <t>T81</t>
  </si>
  <si>
    <t>13.01.07</t>
  </si>
  <si>
    <t>электромонтер по ремонту электросетей</t>
  </si>
  <si>
    <t>Неразрушающий контроль</t>
  </si>
  <si>
    <t>R96</t>
  </si>
  <si>
    <t>13.01.10</t>
  </si>
  <si>
    <t>электромонтер по ремонту и обслуживанию электрооборудования (по отраслям)</t>
  </si>
  <si>
    <t>Ногтевой сервис</t>
  </si>
  <si>
    <t>V42</t>
  </si>
  <si>
    <t>13.01.13</t>
  </si>
  <si>
    <t>электромонтажник-схемщик</t>
  </si>
  <si>
    <t>Облачные технологии</t>
  </si>
  <si>
    <t>T71</t>
  </si>
  <si>
    <t>13.01.14</t>
  </si>
  <si>
    <t>электромеханик по лифтам</t>
  </si>
  <si>
    <t>Облицовка плиткой</t>
  </si>
  <si>
    <t>13.02.01</t>
  </si>
  <si>
    <t>тепловые электрические станции</t>
  </si>
  <si>
    <t>Обогащение полезных ископаемых</t>
  </si>
  <si>
    <t>V18</t>
  </si>
  <si>
    <t>13.02.02</t>
  </si>
  <si>
    <t>теплоснабжение и теплотехническое оборудование</t>
  </si>
  <si>
    <t>Обработка водных биоресурсов</t>
  </si>
  <si>
    <t>T93</t>
  </si>
  <si>
    <t>13.02.03</t>
  </si>
  <si>
    <t>электрические станции, сети и системы</t>
  </si>
  <si>
    <t>Обработка листового металла</t>
  </si>
  <si>
    <t>W46</t>
  </si>
  <si>
    <t>13.02.04</t>
  </si>
  <si>
    <t>гидроэлектроэнергетические установки</t>
  </si>
  <si>
    <t>Обработка янтаря</t>
  </si>
  <si>
    <t>T30</t>
  </si>
  <si>
    <t>13.02.05</t>
  </si>
  <si>
    <t>технология воды, топлива и смазочных материалов на электрических станциях</t>
  </si>
  <si>
    <t>Обслуживание авиационной техники</t>
  </si>
  <si>
    <t>13.02.06</t>
  </si>
  <si>
    <t>релейная защита и автоматизация электроэнергетических систем</t>
  </si>
  <si>
    <t>Обслуживание грузовой техники</t>
  </si>
  <si>
    <t>13.02.07</t>
  </si>
  <si>
    <t>электроснабжение (по отраслям)</t>
  </si>
  <si>
    <t>Обслуживание железнодорожного пути</t>
  </si>
  <si>
    <t>T62</t>
  </si>
  <si>
    <t>13.02.08</t>
  </si>
  <si>
    <t>электроизоляционная, кабельная и конденсаторная техника</t>
  </si>
  <si>
    <t>Обслуживание и ремонт вагонов</t>
  </si>
  <si>
    <t>T85</t>
  </si>
  <si>
    <t>13.02.09</t>
  </si>
  <si>
    <t>монтаж и эксплуатация линий электропередачи</t>
  </si>
  <si>
    <t>Обслуживание и ремонт оборудования релейной защиты и автоматики</t>
  </si>
  <si>
    <t>R48</t>
  </si>
  <si>
    <t>13.02.10</t>
  </si>
  <si>
    <t>электрические машины и аппараты</t>
  </si>
  <si>
    <t>Обслуживание и ремонт устройств железнодорожной автоматики и телемеханики</t>
  </si>
  <si>
    <t>T82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</si>
  <si>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</si>
  <si>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</si>
  <si>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Обслуживание тяжелой техники</t>
  </si>
  <si>
    <t>14.02.01</t>
  </si>
  <si>
    <t>атомные электрические станции и установки</t>
  </si>
  <si>
    <t>Обслуживание устройств тягового электроснабжения</t>
  </si>
  <si>
    <t>T51</t>
  </si>
  <si>
    <t>14.02.02</t>
  </si>
  <si>
    <t>радиационная безопасность</t>
  </si>
  <si>
    <t>Огранка алмазов</t>
  </si>
  <si>
    <t>R28</t>
  </si>
  <si>
    <t>15.01.04</t>
  </si>
  <si>
    <t>наладчик сварочного и газоплазморезательного оборудования</t>
  </si>
  <si>
    <t>Огранка ювелирных вставок</t>
  </si>
  <si>
    <t>R27</t>
  </si>
  <si>
    <t>15.01.05</t>
  </si>
  <si>
    <t>сварщик (ручной и частично механизированной сварки (наплавки)</t>
  </si>
  <si>
    <t>Окраска автомобиля</t>
  </si>
  <si>
    <t>15.01.06</t>
  </si>
  <si>
    <t>сварщик на лазерных установках</t>
  </si>
  <si>
    <t>Оленеводство</t>
  </si>
  <si>
    <t>V41</t>
  </si>
  <si>
    <t>15.01.08</t>
  </si>
  <si>
    <t>наладчик литейного оборудования</t>
  </si>
  <si>
    <t>Организатор онлайн мероприятий</t>
  </si>
  <si>
    <t>V16</t>
  </si>
  <si>
    <t>15.01.09</t>
  </si>
  <si>
    <t>машинист лесозаготовительных и трелевочных машин</t>
  </si>
  <si>
    <t>Организация строительного производства</t>
  </si>
  <si>
    <t>T63</t>
  </si>
  <si>
    <t>15.01.10</t>
  </si>
  <si>
    <t>слесарь по ремонту лесозаготовительного оборудования</t>
  </si>
  <si>
    <t>Организация экскурсионных услуг</t>
  </si>
  <si>
    <t>R58</t>
  </si>
  <si>
    <t>15.01.13</t>
  </si>
  <si>
    <t>монтажник технологического оборудования (по видам оборудования)</t>
  </si>
  <si>
    <t>Охрана окружающей среды</t>
  </si>
  <si>
    <t>T37</t>
  </si>
  <si>
    <t>15.01.17</t>
  </si>
  <si>
    <t>электромеханик по торговому и холодильному оборудованию</t>
  </si>
  <si>
    <t>Охрана труда</t>
  </si>
  <si>
    <t>T8</t>
  </si>
  <si>
    <t>15.01.18</t>
  </si>
  <si>
    <t>машинист холодильных установок</t>
  </si>
  <si>
    <t>Оценка качества и экспертиза строительного производства</t>
  </si>
  <si>
    <t>V04</t>
  </si>
  <si>
    <t>15.01.19</t>
  </si>
  <si>
    <t>наладчик контрольно-измерительных приборов и автоматики</t>
  </si>
  <si>
    <t>Парикмахерское искусство</t>
  </si>
  <si>
    <t>15.01.20</t>
  </si>
  <si>
    <t>слесарь по контрольно-измерительным приборам и автоматике</t>
  </si>
  <si>
    <t>Переработка нефти и газа</t>
  </si>
  <si>
    <t>T55</t>
  </si>
  <si>
    <t>15.01.21</t>
  </si>
  <si>
    <t>электромонтер охранно-пожарной сигнализации</t>
  </si>
  <si>
    <t>Печное дело</t>
  </si>
  <si>
    <t>R93</t>
  </si>
  <si>
    <t>15.01.22</t>
  </si>
  <si>
    <t>чертежник-конструктор</t>
  </si>
  <si>
    <t>Плотницкое дело</t>
  </si>
  <si>
    <t>15.01.23</t>
  </si>
  <si>
    <t>наладчик станков и оборудования в механообработке</t>
  </si>
  <si>
    <t>Поварское дело</t>
  </si>
  <si>
    <t>15.01.25</t>
  </si>
  <si>
    <t>станочник (металлообработка)</t>
  </si>
  <si>
    <t>Подготовка и транспортировка нефти</t>
  </si>
  <si>
    <t>V25</t>
  </si>
  <si>
    <t>15.01.26</t>
  </si>
  <si>
    <t>токарь-универсал</t>
  </si>
  <si>
    <t>Пожарная безопасность</t>
  </si>
  <si>
    <t>T65</t>
  </si>
  <si>
    <t>15.01.27</t>
  </si>
  <si>
    <t>фрезеровщик-универсал</t>
  </si>
  <si>
    <t>Полиграфические технологии</t>
  </si>
  <si>
    <t>15.01.29</t>
  </si>
  <si>
    <t>контролер станочных и слесарных работ</t>
  </si>
  <si>
    <t>Полимеханика и автоматизация</t>
  </si>
  <si>
    <t>15.01.30</t>
  </si>
  <si>
    <t>слесарь</t>
  </si>
  <si>
    <t>Правоохранительная деятельность (Полицейский)</t>
  </si>
  <si>
    <t>T11</t>
  </si>
  <si>
    <t>15.01.31</t>
  </si>
  <si>
    <t>мастер контрольно-измерительных приборов и автоматики</t>
  </si>
  <si>
    <t>Предпринимательство</t>
  </si>
  <si>
    <t>R11</t>
  </si>
  <si>
    <t>15.01.32</t>
  </si>
  <si>
    <t>оператор станков с программным управлением</t>
  </si>
  <si>
    <t>Преподавание английского языка в дистанционном формате</t>
  </si>
  <si>
    <t>T29</t>
  </si>
  <si>
    <t>15.01.33</t>
  </si>
  <si>
    <t>токарь на станках с числовым программным управлением</t>
  </si>
  <si>
    <t>Преподавание в младших классах</t>
  </si>
  <si>
    <t>R21</t>
  </si>
  <si>
    <t>15.01.34</t>
  </si>
  <si>
    <t>фрезеровщик на станках с числовым программным управлением</t>
  </si>
  <si>
    <t>Преподавание в основной и средней школе</t>
  </si>
  <si>
    <t>R19</t>
  </si>
  <si>
    <t>15.01.35</t>
  </si>
  <si>
    <t>мастер слесарных работ</t>
  </si>
  <si>
    <t>Преподавание музыки в школе</t>
  </si>
  <si>
    <t>R57</t>
  </si>
  <si>
    <t>15.01.36</t>
  </si>
  <si>
    <t>дефектоскопист</t>
  </si>
  <si>
    <t>Преподавание технологии</t>
  </si>
  <si>
    <t>R5</t>
  </si>
  <si>
    <t>15.02.01</t>
  </si>
  <si>
    <t>монтаж и техническая эксплуатация промышленного оборудования (по отраслям)</t>
  </si>
  <si>
    <t>Прибрежное рыболовство</t>
  </si>
  <si>
    <t>T94</t>
  </si>
  <si>
    <t>15.02.02</t>
  </si>
  <si>
    <t>техническая эксплуатация оборудования для производства электронной техники</t>
  </si>
  <si>
    <t>Проводник пассажирского вагона</t>
  </si>
  <si>
    <t>R44</t>
  </si>
  <si>
    <t>15.02.03</t>
  </si>
  <si>
    <t>техническая эксплуатация гидравлических машин, гидроприводов и гидропневмоавтоматики</t>
  </si>
  <si>
    <t>15.02.04</t>
  </si>
  <si>
    <t>специальные машины и устройства</t>
  </si>
  <si>
    <t>Проектирование и изготовление пресс-форм</t>
  </si>
  <si>
    <t>15.02.05</t>
  </si>
  <si>
    <t>техническая эксплуатация оборудования в торговле и общественном питании</t>
  </si>
  <si>
    <t>Проектирование и моделирование ювелирных украшений</t>
  </si>
  <si>
    <t>T83</t>
  </si>
  <si>
    <t>15.02.06</t>
  </si>
  <si>
    <t>монтаж и техническая эксплуатация холодильно-компрессорных машин и установок (по отраслям)</t>
  </si>
  <si>
    <t>Проектирование нейроинтерфейсов</t>
  </si>
  <si>
    <t>T34</t>
  </si>
  <si>
    <t>15.02.07</t>
  </si>
  <si>
    <t>автоматизация технологических процессов и производств (по отраслям)</t>
  </si>
  <si>
    <t>Проектировщик индивидуальной финансовой траектории</t>
  </si>
  <si>
    <t>V27</t>
  </si>
  <si>
    <t>15.02.08</t>
  </si>
  <si>
    <t>технология машиностроения</t>
  </si>
  <si>
    <t>Производственная сборка изделий авиационной техники</t>
  </si>
  <si>
    <t>R49</t>
  </si>
  <si>
    <t>15.02.09</t>
  </si>
  <si>
    <t>аддитивные технологии</t>
  </si>
  <si>
    <t>Производство мебели</t>
  </si>
  <si>
    <t>15.02.10</t>
  </si>
  <si>
    <t>мехатроника и мобильная робототехника (по отраслям)</t>
  </si>
  <si>
    <t>Производство металлоконструкций</t>
  </si>
  <si>
    <t>15.02.11</t>
  </si>
  <si>
    <t>техническая эксплуатация и обслуживание роботизированного производства</t>
  </si>
  <si>
    <t>Производство молочной продукции</t>
  </si>
  <si>
    <t>T68</t>
  </si>
  <si>
    <t>15.02.12</t>
  </si>
  <si>
    <t>монтаж, техническое обслуживание и ремонт промышленного оборудования (по отраслям)</t>
  </si>
  <si>
    <t>Производство мясных продуктов</t>
  </si>
  <si>
    <t>T67</t>
  </si>
  <si>
    <t>15.02.13</t>
  </si>
  <si>
    <t>техническое обслуживание и ремонт систем вентиляции и кондиционирования</t>
  </si>
  <si>
    <t>Производство работ на нефтегазовом месторождении</t>
  </si>
  <si>
    <t>V36</t>
  </si>
  <si>
    <t>15.02.14</t>
  </si>
  <si>
    <t>оснащение средствами автоматизации технологических процессов и производств (по отраслям)</t>
  </si>
  <si>
    <t>Промышленная автоматика</t>
  </si>
  <si>
    <t>15.02.15</t>
  </si>
  <si>
    <t>технология металлообрабатывающего производства</t>
  </si>
  <si>
    <t>Промышленная механика и монтаж</t>
  </si>
  <si>
    <t>18.01.01</t>
  </si>
  <si>
    <t>лаборант по физико-механическим испытаниям</t>
  </si>
  <si>
    <t>Промышленная робототехника</t>
  </si>
  <si>
    <t>R46</t>
  </si>
  <si>
    <t>18.01.02</t>
  </si>
  <si>
    <t>лаборант-эколог</t>
  </si>
  <si>
    <t>Промышленная фармацевтика</t>
  </si>
  <si>
    <t>V10</t>
  </si>
  <si>
    <t>18.01.03</t>
  </si>
  <si>
    <t>аппаратчик-оператор экологических установок</t>
  </si>
  <si>
    <t>Промышленное садоводство</t>
  </si>
  <si>
    <t>T86</t>
  </si>
  <si>
    <t>18.01.05</t>
  </si>
  <si>
    <t>аппаратчик-оператор производства неорганических веществ</t>
  </si>
  <si>
    <t>Промышленные биотехнологии</t>
  </si>
  <si>
    <t>V11</t>
  </si>
  <si>
    <t>18.01.06</t>
  </si>
  <si>
    <t>оператор производства стекловолокна, стекловолокнистых материалов и изделий стеклопластиков</t>
  </si>
  <si>
    <t>Промышленный дизайн</t>
  </si>
  <si>
    <t>R42</t>
  </si>
  <si>
    <t>18.01.08</t>
  </si>
  <si>
    <t>мастер-изготовитель деталей и изделий из стекла</t>
  </si>
  <si>
    <t>Психология и технология B2B продаж</t>
  </si>
  <si>
    <t>V43</t>
  </si>
  <si>
    <t>18.01.12</t>
  </si>
  <si>
    <t>изготовитель фарфоровых и фаянсовых изделий</t>
  </si>
  <si>
    <t>Пчеловодство</t>
  </si>
  <si>
    <t>T87</t>
  </si>
  <si>
    <t>18.01.22</t>
  </si>
  <si>
    <t>оператор в производстве шин</t>
  </si>
  <si>
    <t>Работы на токарных универсальных станках</t>
  </si>
  <si>
    <t>R37</t>
  </si>
  <si>
    <t>18.01.24</t>
  </si>
  <si>
    <t>мастер шиномонтажной мастерской</t>
  </si>
  <si>
    <t>Работы на фрезерных универсальных станках</t>
  </si>
  <si>
    <t>R38</t>
  </si>
  <si>
    <t>18.01.26</t>
  </si>
  <si>
    <t>аппаратчик-оператор нефтехимического производства</t>
  </si>
  <si>
    <t>Радиотехника 5G и последующих поколений</t>
  </si>
  <si>
    <t>V05</t>
  </si>
  <si>
    <t>18.01.27</t>
  </si>
  <si>
    <t>машинист технологических насосов и компрессоров</t>
  </si>
  <si>
    <t>Разработка виртуальной и дополненной реальности</t>
  </si>
  <si>
    <t>F3</t>
  </si>
  <si>
    <t>18.01.28</t>
  </si>
  <si>
    <t>оператор нефтепереработки</t>
  </si>
  <si>
    <t>Разработка компьютерных игр и мультимедийных приложений</t>
  </si>
  <si>
    <t>R89</t>
  </si>
  <si>
    <t>18.01.29</t>
  </si>
  <si>
    <t>мастер по обслуживанию магистральных трубопроводов</t>
  </si>
  <si>
    <t>Разработка мобильных приложений</t>
  </si>
  <si>
    <t>F6</t>
  </si>
  <si>
    <t>18.01.31</t>
  </si>
  <si>
    <t>машинист машин коксохимического производства</t>
  </si>
  <si>
    <t>Разработка решений с использованием блокчейн технологий</t>
  </si>
  <si>
    <t>F4</t>
  </si>
  <si>
    <t>18.01.32</t>
  </si>
  <si>
    <t>аппаратчик-оператор азотных производств и продуктов органического синтеза</t>
  </si>
  <si>
    <t>Реклама</t>
  </si>
  <si>
    <t>T14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</si>
  <si>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</si>
  <si>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</si>
  <si>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Рекрутинг</t>
  </si>
  <si>
    <t>R91</t>
  </si>
  <si>
    <t>18.02.01</t>
  </si>
  <si>
    <t>аналитический контроль качества химических соединений</t>
  </si>
  <si>
    <t>Ремесленная керамика</t>
  </si>
  <si>
    <t>T24</t>
  </si>
  <si>
    <t>18.02.03</t>
  </si>
  <si>
    <t>химическая технология неорганических веществ</t>
  </si>
  <si>
    <t>Ремонт и обслуживание легковых автомобилей</t>
  </si>
  <si>
    <t>18.02.04</t>
  </si>
  <si>
    <t>электрохимическое производство</t>
  </si>
  <si>
    <t>Ремонт и сервис нефтегазового оборудования</t>
  </si>
  <si>
    <t>V19</t>
  </si>
  <si>
    <t>18.02.05</t>
  </si>
  <si>
    <t>производство тугоплавких неметаллических и силикатных материалов и изделий</t>
  </si>
  <si>
    <t>Ремонт технологического оборудования химических производств</t>
  </si>
  <si>
    <t>T26</t>
  </si>
  <si>
    <t>18.02.06</t>
  </si>
  <si>
    <t>химическая технология органических веществ</t>
  </si>
  <si>
    <t>Реставрация произведений живописи</t>
  </si>
  <si>
    <t>T98</t>
  </si>
  <si>
    <t>18.02.07</t>
  </si>
  <si>
    <t>технология производства и переработки пластических масс и эластомеров</t>
  </si>
  <si>
    <t>Реставрация произведений из дерева</t>
  </si>
  <si>
    <t>R87</t>
  </si>
  <si>
    <t>18.02.09</t>
  </si>
  <si>
    <t>переработка нефти и газа</t>
  </si>
  <si>
    <t>Ресторанный сервис</t>
  </si>
  <si>
    <t>18.02.10</t>
  </si>
  <si>
    <t>коксохимическое производство</t>
  </si>
  <si>
    <t>Роботизированная сварка</t>
  </si>
  <si>
    <t>T70</t>
  </si>
  <si>
    <t>18.02.11</t>
  </si>
  <si>
    <t>технология пиротехнических составов и изделий</t>
  </si>
  <si>
    <t>Сантехника и отопление</t>
  </si>
  <si>
    <t>18.02.12</t>
  </si>
  <si>
    <t>технология аналитического контроля химических соединений</t>
  </si>
  <si>
    <t>Сборка корпусов металлических судов</t>
  </si>
  <si>
    <t>T22</t>
  </si>
  <si>
    <t>18.02.13</t>
  </si>
  <si>
    <t>технология производства изделий из полимерных композитов</t>
  </si>
  <si>
    <t>Сварочные технологии</t>
  </si>
  <si>
    <t>19.01.01</t>
  </si>
  <si>
    <t>аппаратчик-оператор в биотехнологии</t>
  </si>
  <si>
    <t>Сельскохозяйственные биотехнологии</t>
  </si>
  <si>
    <t>T9</t>
  </si>
  <si>
    <t>19.01.02</t>
  </si>
  <si>
    <t>лаборант-аналитик</t>
  </si>
  <si>
    <t>Сервис на воздушном транспорте</t>
  </si>
  <si>
    <t>R16</t>
  </si>
  <si>
    <t>19.01.04</t>
  </si>
  <si>
    <t>пекарь</t>
  </si>
  <si>
    <t>Сервис на объектах гостеприимства «Горничная»</t>
  </si>
  <si>
    <t>V28</t>
  </si>
  <si>
    <t>19.01.06</t>
  </si>
  <si>
    <t>аппаратчик производства сахара</t>
  </si>
  <si>
    <t>Сетевое и системное администрирование</t>
  </si>
  <si>
    <t>19.01.07</t>
  </si>
  <si>
    <t>кондитер сахаристых изделий</t>
  </si>
  <si>
    <t>Синтез и обработка минералов</t>
  </si>
  <si>
    <t>F10</t>
  </si>
  <si>
    <t>19.01.09</t>
  </si>
  <si>
    <t>наладчик оборудования в производстве пищевой продукции (по отраслям производства)</t>
  </si>
  <si>
    <t>Сити-Фермерство</t>
  </si>
  <si>
    <t>F11</t>
  </si>
  <si>
    <t>19.01.10</t>
  </si>
  <si>
    <t>мастер производства молочной продукции</t>
  </si>
  <si>
    <t>Сметное дело</t>
  </si>
  <si>
    <t>T57</t>
  </si>
  <si>
    <t>19.01.11</t>
  </si>
  <si>
    <t>изготовитель мороженого</t>
  </si>
  <si>
    <t>Социальная работа</t>
  </si>
  <si>
    <t>R63</t>
  </si>
  <si>
    <t>19.01.12</t>
  </si>
  <si>
    <t>переработчик скота и мяса</t>
  </si>
  <si>
    <t>Спасательные работы</t>
  </si>
  <si>
    <t>R10</t>
  </si>
  <si>
    <t>19.01.14</t>
  </si>
  <si>
    <t>оператор процессов колбасного производства</t>
  </si>
  <si>
    <t>Специалист по стрим технологиям</t>
  </si>
  <si>
    <t>V15</t>
  </si>
  <si>
    <t>19.01.15</t>
  </si>
  <si>
    <t>аппаратчик получения растительного масла</t>
  </si>
  <si>
    <t>Специалист по тестированию игрового программного обеспечения</t>
  </si>
  <si>
    <t>V14</t>
  </si>
  <si>
    <t>19.02.01</t>
  </si>
  <si>
    <t>биохимическое производство</t>
  </si>
  <si>
    <t>Столярное дело</t>
  </si>
  <si>
    <t>19.02.02</t>
  </si>
  <si>
    <t>технология хранения и переработки зерна</t>
  </si>
  <si>
    <t>Стоматология ортопедическая</t>
  </si>
  <si>
    <t>T6</t>
  </si>
  <si>
    <t>19.02.03</t>
  </si>
  <si>
    <t>технология хлеба, кондитерских и макаронных изделий</t>
  </si>
  <si>
    <t>Сухое строительство и штукатурные работы</t>
  </si>
  <si>
    <t>19.02.04</t>
  </si>
  <si>
    <t>технология сахаристых продуктов</t>
  </si>
  <si>
    <t>Технологии информационного моделирования BIM</t>
  </si>
  <si>
    <t>T33</t>
  </si>
  <si>
    <t>19.02.05</t>
  </si>
  <si>
    <t>технология бродильных производств и виноделие</t>
  </si>
  <si>
    <t>Технологии композитов</t>
  </si>
  <si>
    <t>R68</t>
  </si>
  <si>
    <t>19.02.06</t>
  </si>
  <si>
    <t>технология консервов и пищеконцентратов</t>
  </si>
  <si>
    <t>Технологии моды</t>
  </si>
  <si>
    <t>19.02.07</t>
  </si>
  <si>
    <t>технология молока и молочных продуктов</t>
  </si>
  <si>
    <t>Технологии физического развития</t>
  </si>
  <si>
    <t>V03</t>
  </si>
  <si>
    <t>19.02.08</t>
  </si>
  <si>
    <t>технология мяса и мясных продуктов</t>
  </si>
  <si>
    <t>Технологические системы энергетических объектов</t>
  </si>
  <si>
    <t>T59</t>
  </si>
  <si>
    <t>19.02.09</t>
  </si>
  <si>
    <t>технология жиров и жирозаменителей</t>
  </si>
  <si>
    <t>Технологическое предпринимательство</t>
  </si>
  <si>
    <t>V01U</t>
  </si>
  <si>
    <t>19.02.10</t>
  </si>
  <si>
    <t>технология продукции общественного питания</t>
  </si>
  <si>
    <t>Технология переработки дикорастущего лекарственно-растительного сырья и ягод</t>
  </si>
  <si>
    <t>V08</t>
  </si>
  <si>
    <t>20.01.01</t>
  </si>
  <si>
    <t>пожарный</t>
  </si>
  <si>
    <t>Технология энергоаудита</t>
  </si>
  <si>
    <t>T80</t>
  </si>
  <si>
    <t>20.02.01</t>
  </si>
  <si>
    <t>рациональное использование природохозяйственных комплексов</t>
  </si>
  <si>
    <t>Токарные работы на станках с ЧПУ</t>
  </si>
  <si>
    <t>20.02.02</t>
  </si>
  <si>
    <t>защита в чрезвычайных ситуациях</t>
  </si>
  <si>
    <t>Турагентская деятельность</t>
  </si>
  <si>
    <t>T41</t>
  </si>
  <si>
    <t>20.02.03</t>
  </si>
  <si>
    <t>природоохранное обустройство территорий</t>
  </si>
  <si>
    <t>Туризм</t>
  </si>
  <si>
    <t>R9</t>
  </si>
  <si>
    <t>20.02.04</t>
  </si>
  <si>
    <t>пожарная безопасность</t>
  </si>
  <si>
    <t>Туроператорская деятельность</t>
  </si>
  <si>
    <t>T42</t>
  </si>
  <si>
    <t>20.02.05</t>
  </si>
  <si>
    <t>организация оперативного (экстренного) реагирования в чрезвычайных ситуациях</t>
  </si>
  <si>
    <t>Укладка напольных покрытий</t>
  </si>
  <si>
    <t>E50</t>
  </si>
  <si>
    <t>21.01.01</t>
  </si>
  <si>
    <t>оператор нефтяных и газовых скважин</t>
  </si>
  <si>
    <t>Управление автогрейдером</t>
  </si>
  <si>
    <t>R73</t>
  </si>
  <si>
    <t>21.01.02</t>
  </si>
  <si>
    <t>оператор по ремонту скважин</t>
  </si>
  <si>
    <t>Управление бульдозером</t>
  </si>
  <si>
    <t>R72</t>
  </si>
  <si>
    <t>21.01.03</t>
  </si>
  <si>
    <t>бурильщик эксплуатационных и разведочных скважин</t>
  </si>
  <si>
    <t>Управление вокзальным комплексом</t>
  </si>
  <si>
    <t>T96</t>
  </si>
  <si>
    <t>21.01.04</t>
  </si>
  <si>
    <t>машинист на буровых установках</t>
  </si>
  <si>
    <t>Управление гидроманипулятором</t>
  </si>
  <si>
    <t>T54</t>
  </si>
  <si>
    <t>21.01.07</t>
  </si>
  <si>
    <t>бурильщик морского бурения скважин</t>
  </si>
  <si>
    <t>Управление жизненным циклом/ Управление программой</t>
  </si>
  <si>
    <t>R50</t>
  </si>
  <si>
    <t>21.01.08</t>
  </si>
  <si>
    <t>машинист на открытых горных работах</t>
  </si>
  <si>
    <t>Управление локомотивом</t>
  </si>
  <si>
    <t>R67</t>
  </si>
  <si>
    <t>21.01.10</t>
  </si>
  <si>
    <t>ремонтник горного оборудования</t>
  </si>
  <si>
    <t>Управление перевозочным процессом на железнодорожном транспорте</t>
  </si>
  <si>
    <t>T53</t>
  </si>
  <si>
    <t>21.01.13</t>
  </si>
  <si>
    <t>проходчик</t>
  </si>
  <si>
    <t>Управление складированием</t>
  </si>
  <si>
    <t>T97</t>
  </si>
  <si>
    <t>21.01.15</t>
  </si>
  <si>
    <t>электрослесарь подземный</t>
  </si>
  <si>
    <t>Управление форвардером</t>
  </si>
  <si>
    <t>T27</t>
  </si>
  <si>
    <t>21.01.16</t>
  </si>
  <si>
    <t>обогатитель полезных ископаемых</t>
  </si>
  <si>
    <t>Управление фронтальным погрузчиком</t>
  </si>
  <si>
    <t>R75</t>
  </si>
  <si>
    <t>21.02.01</t>
  </si>
  <si>
    <t>разработка и эксплуатация нефтяных и газовых месторождений</t>
  </si>
  <si>
    <t>Управление харвестером</t>
  </si>
  <si>
    <t>T28</t>
  </si>
  <si>
    <t>21.02.02</t>
  </si>
  <si>
    <t>бурение нефтяных и газовых скважин</t>
  </si>
  <si>
    <t>Управление экскаватором</t>
  </si>
  <si>
    <t>R74</t>
  </si>
  <si>
    <t>21.02.03</t>
  </si>
  <si>
    <t>сооружение и эксплуатация газонефтепроводов и газон ефтехранилиш</t>
  </si>
  <si>
    <t>Урбанистика: городское планирование</t>
  </si>
  <si>
    <t>V09</t>
  </si>
  <si>
    <t>21.02.04</t>
  </si>
  <si>
    <t>землеустройство</t>
  </si>
  <si>
    <t>Фармацевтика</t>
  </si>
  <si>
    <t>R35</t>
  </si>
  <si>
    <t>21.02.05</t>
  </si>
  <si>
    <t>земельно-имущественные отношения</t>
  </si>
  <si>
    <t>Физическая культура, спорт и фитнес</t>
  </si>
  <si>
    <t>21.02.06</t>
  </si>
  <si>
    <t>информационные системы обеспечения градостроительной деятельности</t>
  </si>
  <si>
    <t>Финансы</t>
  </si>
  <si>
    <t>T78</t>
  </si>
  <si>
    <t>21.02.07</t>
  </si>
  <si>
    <t> аэрофотогеодезия</t>
  </si>
  <si>
    <t>Флористика</t>
  </si>
  <si>
    <t>21.02.08</t>
  </si>
  <si>
    <t>прикладная геодезия</t>
  </si>
  <si>
    <t>Фотография</t>
  </si>
  <si>
    <t>R25</t>
  </si>
  <si>
    <t>21.02.09</t>
  </si>
  <si>
    <t>гидрогеология и инженерная геология</t>
  </si>
  <si>
    <t>Фрезерные работы на станках с ЧПУ</t>
  </si>
  <si>
    <t>21.02.10</t>
  </si>
  <si>
    <t>геология и разведка нефтяных и газовых месторождений</t>
  </si>
  <si>
    <t>Хлебопечение</t>
  </si>
  <si>
    <t>21.02.11</t>
  </si>
  <si>
    <t>геофизические методы поисков и разведки месторождений полезных ископаемых</t>
  </si>
  <si>
    <t>Холодильная техника и системы кондиционирования</t>
  </si>
  <si>
    <t>21.02.12</t>
  </si>
  <si>
    <t>технология и техника разведки месторождений полезных ископаемых</t>
  </si>
  <si>
    <t>Художественная резьба по дереву и кости</t>
  </si>
  <si>
    <t>V38</t>
  </si>
  <si>
    <t>21.02.13</t>
  </si>
  <si>
    <t>геологическая съемка, поиски и разведка месторождений полезных ископаемых</t>
  </si>
  <si>
    <t>Художественная роспись по дереву</t>
  </si>
  <si>
    <t>T73</t>
  </si>
  <si>
    <t>21.02.14</t>
  </si>
  <si>
    <t>маркшейдерское дело</t>
  </si>
  <si>
    <t>Цифровая метрология</t>
  </si>
  <si>
    <t>T64</t>
  </si>
  <si>
    <t>21.02.15</t>
  </si>
  <si>
    <t>открытые горные работы</t>
  </si>
  <si>
    <t>Цифровая трансформация</t>
  </si>
  <si>
    <t>V02U</t>
  </si>
  <si>
    <t>21.02.16</t>
  </si>
  <si>
    <t>шахтное строительство</t>
  </si>
  <si>
    <t>Цифровое земледелие</t>
  </si>
  <si>
    <t>T79</t>
  </si>
  <si>
    <t>21.02.17</t>
  </si>
  <si>
    <t>подземная разработка месторождений полезных ископаемых</t>
  </si>
  <si>
    <t>Цифровой модельер</t>
  </si>
  <si>
    <t>T32</t>
  </si>
  <si>
    <t>21.02.18</t>
  </si>
  <si>
    <t>обогащение полезных ископаемых</t>
  </si>
  <si>
    <t>Цифровой электропривод</t>
  </si>
  <si>
    <t>V32</t>
  </si>
  <si>
    <t>22.01.03</t>
  </si>
  <si>
    <t>машинист крана металлургического производства</t>
  </si>
  <si>
    <t>Экспедирование грузов</t>
  </si>
  <si>
    <t>D3</t>
  </si>
  <si>
    <t>22.01.04</t>
  </si>
  <si>
    <t>контролер металлургического производства</t>
  </si>
  <si>
    <t>Эксплуатация беспилотных авиационных систем</t>
  </si>
  <si>
    <t>F1</t>
  </si>
  <si>
    <t>22.01.05</t>
  </si>
  <si>
    <t>аппаратчик-оператор в производстве цветных металлов</t>
  </si>
  <si>
    <t>Эксплуатация и обслуживание многоквартирного дома</t>
  </si>
  <si>
    <t>T43</t>
  </si>
  <si>
    <t>22.01.08</t>
  </si>
  <si>
    <t>оператор прокатного производства</t>
  </si>
  <si>
    <t>Эксплуатация кабельных линий электропередачи</t>
  </si>
  <si>
    <t>R88</t>
  </si>
  <si>
    <t>22.01.09</t>
  </si>
  <si>
    <t>оператор трубного производства</t>
  </si>
  <si>
    <t>Эксплуатация сельскохозяйственных машин</t>
  </si>
  <si>
    <t>E53</t>
  </si>
  <si>
    <t>22.02.01</t>
  </si>
  <si>
    <t>металлургия черных металлов</t>
  </si>
  <si>
    <t>Эксплуатация сервисных роботов</t>
  </si>
  <si>
    <t>T75</t>
  </si>
  <si>
    <t>22.02.02</t>
  </si>
  <si>
    <t>металлургия цветных металлов</t>
  </si>
  <si>
    <t>Эксплуатация судов водного транспорта</t>
  </si>
  <si>
    <t>T5</t>
  </si>
  <si>
    <t>22.02.03</t>
  </si>
  <si>
    <t>питейное производство черных и цветных металлов</t>
  </si>
  <si>
    <t>Электромонтаж</t>
  </si>
  <si>
    <t>22.02.04</t>
  </si>
  <si>
    <t>металловедение и термическая обработка металлов</t>
  </si>
  <si>
    <t>Электроника</t>
  </si>
  <si>
    <t>22.02.05</t>
  </si>
  <si>
    <t>обработка металлов давлением</t>
  </si>
  <si>
    <t>Электрослесарь подземный</t>
  </si>
  <si>
    <t>R61</t>
  </si>
  <si>
    <t>22.02.06</t>
  </si>
  <si>
    <t>сварочное производство</t>
  </si>
  <si>
    <t>Эстетическая косметология</t>
  </si>
  <si>
    <t>22.02.07</t>
  </si>
  <si>
    <t>порошковая металлургия, композиционные материалы, покрытия</t>
  </si>
  <si>
    <t>Ювелирное дело</t>
  </si>
  <si>
    <t>23.01.01</t>
  </si>
  <si>
    <t>оператор транспортного терминала</t>
  </si>
  <si>
    <t>Клиентоориентированный сервис на вокзальном комплексе</t>
  </si>
  <si>
    <t>V31</t>
  </si>
  <si>
    <t>23.01.02</t>
  </si>
  <si>
    <t>докер-механизатор</t>
  </si>
  <si>
    <t>Командная работа по организации перевозочного процесса</t>
  </si>
  <si>
    <t>T95</t>
  </si>
  <si>
    <t>23.01.03</t>
  </si>
  <si>
    <t>автомеханик</t>
  </si>
  <si>
    <t>Командная работа по организации связи и передаче информации в полевых условиях</t>
  </si>
  <si>
    <t>V22</t>
  </si>
  <si>
    <t>23.01.04</t>
  </si>
  <si>
    <t>водитель городского электротранспорта</t>
  </si>
  <si>
    <t>Монтаж электрооборудования летательных аппаратов</t>
  </si>
  <si>
    <t>R83</t>
  </si>
  <si>
    <t>23.01.06</t>
  </si>
  <si>
    <t>машинист дорожных и строительных машин</t>
  </si>
  <si>
    <t>Продажи транспортно-логистических услуг</t>
  </si>
  <si>
    <t>V07</t>
  </si>
  <si>
    <t>23.01.07</t>
  </si>
  <si>
    <t>машинист крана (крановщик)</t>
  </si>
  <si>
    <t>Работа передвижных рельсосварочных самоходных машин</t>
  </si>
  <si>
    <t>V30</t>
  </si>
  <si>
    <t>23.01.08</t>
  </si>
  <si>
    <t>слесарь по ремонту строительных машин</t>
  </si>
  <si>
    <t>Сопровождение клиентов на транспорте</t>
  </si>
  <si>
    <t>V06</t>
  </si>
  <si>
    <t>23.01.09</t>
  </si>
  <si>
    <t>машинист локомотива</t>
  </si>
  <si>
    <t>Техническое администрирование проектов и мероприятий</t>
  </si>
  <si>
    <t>V48</t>
  </si>
  <si>
    <t>23.01.10</t>
  </si>
  <si>
    <t>слесарь по обслуживанию и ремонту подвижного состава</t>
  </si>
  <si>
    <t>Управление пассажирским транспортом</t>
  </si>
  <si>
    <t>R90</t>
  </si>
  <si>
    <t>23.01.11</t>
  </si>
  <si>
    <t>слесарь-электрик по ремонту электрооборудования подвижного состава (электровозов, электропоездов)</t>
  </si>
  <si>
    <t>Устройства, оборудование и элементы систем теплоснабжения</t>
  </si>
  <si>
    <t>V35</t>
  </si>
  <si>
    <t>23.01.12</t>
  </si>
  <si>
    <t>слесарь-электрик метрополитена</t>
  </si>
  <si>
    <t>Фронтенд-Разработчик</t>
  </si>
  <si>
    <t>V26</t>
  </si>
  <si>
    <t>23.01.13</t>
  </si>
  <si>
    <t>электромонтер тяговой подстанции</t>
  </si>
  <si>
    <t>Эксплуатация пассажирской инфраструктуры</t>
  </si>
  <si>
    <t>V34</t>
  </si>
  <si>
    <t>23.01.14</t>
  </si>
  <si>
    <t>электромонтер устройств сигнализации, централизации, блокировки (сцб)</t>
  </si>
  <si>
    <t>Слесарная деятельность по ремонту и обслуживанию дорожно-строительных машин и механизмов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</si>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</sst>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charset val="1"/>
    </font>
    <font>
      <sz val="10"/>
      <name val="Arial"/>
      <family val="2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Inconsolata"/>
      <charset val="1"/>
    </font>
    <font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  <fill>
      <patternFill patternType="solid">
        <fgColor rgb="FF92D050"/>
        <bgColor rgb="FFC0C0C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CE5CD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49">
    <xf numFmtId="0" fontId="0" fillId="0" borderId="0" xfId="0"/>
    <xf numFmtId="0" fontId="2" fillId="0" borderId="0" xfId="0" applyFont="1" applyAlignment="1" applyProtection="1">
      <alignment wrapText="1"/>
    </xf>
    <xf numFmtId="49" fontId="2" fillId="0" borderId="0" xfId="0" applyNumberFormat="1" applyFont="1" applyAlignment="1" applyProtection="1">
      <alignment horizontal="left" vertical="center" wrapText="1"/>
    </xf>
    <xf numFmtId="49" fontId="3" fillId="0" borderId="0" xfId="0" applyNumberFormat="1" applyFont="1" applyAlignment="1" applyProtection="1">
      <alignment horizontal="left" vertical="center" wrapText="1"/>
    </xf>
    <xf numFmtId="0" fontId="2" fillId="0" borderId="0" xfId="0" applyFont="1" applyAlignment="1" applyProtection="1">
      <alignment vertical="center" wrapText="1"/>
    </xf>
    <xf numFmtId="0" fontId="2" fillId="0" borderId="0" xfId="0" applyFont="1" applyAlignment="1" applyProtection="1">
      <alignment horizontal="center" vertical="center" wrapText="1"/>
    </xf>
    <xf numFmtId="0" fontId="3" fillId="0" borderId="0" xfId="0" applyFont="1" applyAlignment="1" applyProtection="1">
      <alignment horizontal="right" vertical="center" wrapText="1"/>
    </xf>
    <xf numFmtId="4" fontId="2" fillId="0" borderId="0" xfId="0" applyNumberFormat="1" applyFont="1" applyAlignment="1" applyProtection="1">
      <alignment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</xf>
    <xf numFmtId="0" fontId="2" fillId="3" borderId="0" xfId="0" applyFont="1" applyFill="1" applyAlignment="1" applyProtection="1">
      <alignment vertical="center" wrapText="1"/>
    </xf>
    <xf numFmtId="0" fontId="4" fillId="0" borderId="1" xfId="0" applyFont="1" applyBorder="1" applyAlignment="1" applyProtection="1">
      <alignment horizontal="left" vertical="center"/>
    </xf>
    <xf numFmtId="49" fontId="2" fillId="0" borderId="1" xfId="0" applyNumberFormat="1" applyFont="1" applyBorder="1" applyAlignment="1" applyProtection="1">
      <alignment horizontal="center" vertical="center" wrapText="1"/>
    </xf>
    <xf numFmtId="4" fontId="2" fillId="3" borderId="0" xfId="0" applyNumberFormat="1" applyFont="1" applyFill="1" applyAlignment="1" applyProtection="1">
      <alignment horizontal="right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vertical="center" wrapText="1"/>
    </xf>
    <xf numFmtId="4" fontId="2" fillId="3" borderId="1" xfId="0" applyNumberFormat="1" applyFont="1" applyFill="1" applyBorder="1" applyAlignment="1" applyProtection="1">
      <alignment horizontal="center" vertical="center" wrapText="1"/>
    </xf>
    <xf numFmtId="4" fontId="2" fillId="3" borderId="0" xfId="0" applyNumberFormat="1" applyFont="1" applyFill="1" applyAlignment="1" applyProtection="1">
      <alignment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4" fontId="3" fillId="3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left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4" fontId="2" fillId="5" borderId="2" xfId="0" applyNumberFormat="1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4" fontId="6" fillId="4" borderId="2" xfId="0" applyNumberFormat="1" applyFont="1" applyFill="1" applyBorder="1" applyAlignment="1" applyProtection="1">
      <alignment horizontal="center" vertical="center" wrapText="1"/>
    </xf>
    <xf numFmtId="0" fontId="2" fillId="3" borderId="0" xfId="0" applyFont="1" applyFill="1" applyAlignment="1" applyProtection="1">
      <alignment horizontal="center" vertical="center" wrapText="1"/>
    </xf>
    <xf numFmtId="4" fontId="2" fillId="3" borderId="0" xfId="0" applyNumberFormat="1" applyFont="1" applyFill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left" vertical="center" wrapText="1"/>
    </xf>
    <xf numFmtId="4" fontId="2" fillId="5" borderId="1" xfId="0" applyNumberFormat="1" applyFont="1" applyFill="1" applyBorder="1" applyAlignment="1" applyProtection="1">
      <alignment horizontal="center" vertical="center" wrapText="1"/>
    </xf>
    <xf numFmtId="4" fontId="2" fillId="3" borderId="1" xfId="0" applyNumberFormat="1" applyFont="1" applyFill="1" applyBorder="1" applyAlignment="1" applyProtection="1">
      <alignment horizontal="right" vertical="center" wrapText="1"/>
    </xf>
    <xf numFmtId="49" fontId="7" fillId="0" borderId="1" xfId="0" applyNumberFormat="1" applyFont="1" applyBorder="1" applyAlignment="1" applyProtection="1"/>
    <xf numFmtId="49" fontId="8" fillId="0" borderId="1" xfId="0" applyNumberFormat="1" applyFont="1" applyBorder="1" applyAlignment="1" applyProtection="1"/>
    <xf numFmtId="49" fontId="8" fillId="0" borderId="0" xfId="0" applyNumberFormat="1" applyFont="1" applyAlignment="1" applyProtection="1"/>
    <xf numFmtId="49" fontId="9" fillId="0" borderId="1" xfId="0" applyNumberFormat="1" applyFont="1" applyBorder="1" applyAlignment="1" applyProtection="1">
      <alignment horizontal="center" wrapText="1"/>
    </xf>
    <xf numFmtId="49" fontId="9" fillId="0" borderId="1" xfId="0" applyNumberFormat="1" applyFont="1" applyBorder="1" applyAlignment="1" applyProtection="1">
      <alignment horizontal="center"/>
    </xf>
    <xf numFmtId="49" fontId="8" fillId="0" borderId="0" xfId="0" applyNumberFormat="1" applyFont="1" applyAlignment="1" applyProtection="1">
      <alignment horizontal="right"/>
    </xf>
    <xf numFmtId="49" fontId="10" fillId="6" borderId="1" xfId="0" applyNumberFormat="1" applyFont="1" applyFill="1" applyBorder="1" applyAlignment="1" applyProtection="1"/>
    <xf numFmtId="49" fontId="8" fillId="6" borderId="0" xfId="0" applyNumberFormat="1" applyFont="1" applyFill="1" applyAlignment="1" applyProtection="1"/>
    <xf numFmtId="0" fontId="11" fillId="0" borderId="1" xfId="0" applyFont="1" applyBorder="1" applyAlignment="1" applyProtection="1">
      <alignment wrapText="1"/>
    </xf>
    <xf numFmtId="0" fontId="12" fillId="0" borderId="1" xfId="0" applyFont="1" applyBorder="1" applyAlignment="1" applyProtection="1"/>
    <xf numFmtId="49" fontId="8" fillId="0" borderId="1" xfId="0" applyNumberFormat="1" applyFont="1" applyBorder="1" applyAlignment="1" applyProtection="1">
      <alignment horizontal="center" wrapText="1"/>
    </xf>
    <xf numFmtId="49" fontId="8" fillId="0" borderId="1" xfId="0" applyNumberFormat="1" applyFont="1" applyBorder="1" applyAlignment="1" applyProtection="1">
      <alignment horizontal="right"/>
    </xf>
    <xf numFmtId="0" fontId="12" fillId="5" borderId="1" xfId="0" applyFont="1" applyFill="1" applyBorder="1" applyAlignment="1" applyProtection="1"/>
    <xf numFmtId="0" fontId="11" fillId="0" borderId="0" xfId="0" applyFont="1" applyAlignment="1" applyProtection="1">
      <alignment wrapText="1"/>
    </xf>
    <xf numFmtId="0" fontId="3" fillId="0" borderId="0" xfId="0" applyFont="1" applyAlignment="1" applyProtection="1">
      <alignment vertical="center" wrapText="1"/>
    </xf>
    <xf numFmtId="4" fontId="2" fillId="0" borderId="1" xfId="0" applyNumberFormat="1" applyFont="1" applyBorder="1" applyAlignment="1" applyProtection="1">
      <alignment horizontal="left" vertical="center" wrapText="1"/>
    </xf>
    <xf numFmtId="10" fontId="1" fillId="0" borderId="0" xfId="1" applyNumberFormat="1" applyAlignment="1" applyProtection="1">
      <alignment vertical="center" wrapText="1"/>
    </xf>
    <xf numFmtId="4" fontId="3" fillId="0" borderId="0" xfId="0" applyNumberFormat="1" applyFont="1" applyAlignment="1" applyProtection="1">
      <alignment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0"/>
  <sheetViews>
    <sheetView tabSelected="1" topLeftCell="D136" zoomScale="110" zoomScaleNormal="110" workbookViewId="0">
      <selection activeCell="J114" sqref="J114"/>
    </sheetView>
  </sheetViews>
  <sheetFormatPr defaultColWidth="14.44140625" defaultRowHeight="13.2" x14ac:dyDescent="0.25"/>
  <cols>
    <col min="1" max="1" width="9.6640625" style="1" customWidth="1"/>
    <col min="2" max="2" width="34.44140625" style="1" customWidth="1"/>
    <col min="3" max="3" width="12" style="1" customWidth="1"/>
    <col min="4" max="4" width="43.77734375" style="1" customWidth="1"/>
    <col min="5" max="5" width="10.44140625" style="1" customWidth="1"/>
    <col min="6" max="6" width="41.33203125" style="1" customWidth="1"/>
    <col min="7" max="7" width="14.44140625" style="1"/>
    <col min="8" max="9" width="11.77734375" style="1" customWidth="1"/>
    <col min="10" max="12" width="14.44140625" style="1"/>
    <col min="13" max="13" width="7.77734375" style="1" customWidth="1"/>
    <col min="14" max="14" width="4" style="1" customWidth="1"/>
    <col min="15" max="18" width="14.44140625" style="1"/>
    <col min="19" max="19" width="4" style="1" customWidth="1"/>
    <col min="20" max="16384" width="14.44140625" style="1"/>
  </cols>
  <sheetData>
    <row r="1" spans="1:22" x14ac:dyDescent="0.25">
      <c r="A1" s="2"/>
      <c r="B1" s="3"/>
      <c r="C1" s="3"/>
      <c r="D1" s="4"/>
      <c r="E1" s="5"/>
      <c r="F1" s="6"/>
      <c r="G1" s="4"/>
      <c r="H1" s="4"/>
      <c r="I1" s="4"/>
      <c r="J1" s="4"/>
      <c r="K1" s="4"/>
      <c r="L1" s="7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 s="4"/>
      <c r="B2" s="4"/>
      <c r="C2" s="8" t="s">
        <v>0</v>
      </c>
      <c r="D2" s="9" t="s">
        <v>1</v>
      </c>
      <c r="E2" s="5"/>
      <c r="F2" s="4"/>
      <c r="G2" s="4"/>
      <c r="H2" s="4"/>
      <c r="I2" s="4"/>
      <c r="J2" s="4"/>
      <c r="K2" s="4"/>
      <c r="L2" s="7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4"/>
      <c r="B3" s="4"/>
      <c r="C3" s="8" t="s">
        <v>2</v>
      </c>
      <c r="D3" s="9" t="s">
        <v>3</v>
      </c>
      <c r="E3" s="5"/>
      <c r="F3" s="4"/>
      <c r="G3" s="4"/>
      <c r="H3" s="4"/>
      <c r="I3" s="4"/>
      <c r="J3" s="4"/>
      <c r="K3" s="4"/>
      <c r="L3" s="7"/>
      <c r="M3" s="4"/>
      <c r="N3" s="4"/>
      <c r="O3" s="10"/>
      <c r="P3" s="10" t="s">
        <v>4</v>
      </c>
      <c r="Q3" s="10" t="s">
        <v>5</v>
      </c>
      <c r="R3" s="10" t="s">
        <v>6</v>
      </c>
      <c r="S3" s="4"/>
      <c r="T3" s="10" t="s">
        <v>7</v>
      </c>
      <c r="U3" s="10" t="s">
        <v>6</v>
      </c>
      <c r="V3" s="4"/>
    </row>
    <row r="4" spans="1:22" ht="15.6" x14ac:dyDescent="0.25">
      <c r="A4" s="4"/>
      <c r="B4" s="4"/>
      <c r="C4" s="11" t="s">
        <v>8</v>
      </c>
      <c r="D4" s="12"/>
      <c r="E4" s="4"/>
      <c r="F4" s="4"/>
      <c r="G4" s="4"/>
      <c r="H4" s="5"/>
      <c r="I4" s="4"/>
      <c r="J4" s="4"/>
      <c r="K4" s="4"/>
      <c r="L4" s="7"/>
      <c r="M4" s="4"/>
      <c r="N4" s="4"/>
      <c r="O4" s="10" t="s">
        <v>9</v>
      </c>
      <c r="P4" s="13">
        <f>IFERROR(SUMIF($C$19:$C$50,"O",$I$19:$I$50), 0)</f>
        <v>11.2</v>
      </c>
      <c r="Q4" s="13">
        <f>IFERROR(SUMIF($C$19:$C$50,"J",$I$19:$I$50),0)</f>
        <v>0.8</v>
      </c>
      <c r="R4" s="13">
        <f t="shared" ref="R4:R12" si="0">IFERROR(SUM(P4:Q4),0)</f>
        <v>12</v>
      </c>
      <c r="S4" s="4"/>
      <c r="T4" s="10" t="s">
        <v>10</v>
      </c>
      <c r="U4" s="13">
        <f>IFERROR(SUMIF($H:$H,1,$I:$I),0)</f>
        <v>1.1000000000000001</v>
      </c>
      <c r="V4" s="4"/>
    </row>
    <row r="5" spans="1:22" x14ac:dyDescent="0.25">
      <c r="A5" s="4"/>
      <c r="B5" s="4"/>
      <c r="C5" s="4"/>
      <c r="D5" s="8" t="s">
        <v>11</v>
      </c>
      <c r="E5" s="14" t="s">
        <v>12</v>
      </c>
      <c r="F5" s="4"/>
      <c r="G5" s="4"/>
      <c r="H5" s="4"/>
      <c r="I5" s="4"/>
      <c r="J5" s="4"/>
      <c r="K5" s="4"/>
      <c r="L5" s="7"/>
      <c r="M5" s="4"/>
      <c r="N5" s="4"/>
      <c r="O5" s="10" t="s">
        <v>13</v>
      </c>
      <c r="P5" s="13">
        <f>IFERROR(SUMIF($C$50:$C$90,"O",$I$50:$I$90), 0)</f>
        <v>26.000000000000007</v>
      </c>
      <c r="Q5" s="13">
        <f>IFERROR(SUMIF($C$50:$C$90,"J",$I$50:$I$90),0)</f>
        <v>0</v>
      </c>
      <c r="R5" s="13">
        <f t="shared" si="0"/>
        <v>26.000000000000007</v>
      </c>
      <c r="S5" s="4"/>
      <c r="T5" s="10" t="s">
        <v>14</v>
      </c>
      <c r="U5" s="13">
        <f>IFERROR(SUMIF($H:$H,2,$I:$I),0)</f>
        <v>6.1</v>
      </c>
      <c r="V5" s="4"/>
    </row>
    <row r="6" spans="1:22" x14ac:dyDescent="0.25">
      <c r="A6" s="4"/>
      <c r="B6" s="4"/>
      <c r="C6" s="15" t="s">
        <v>9</v>
      </c>
      <c r="D6" s="15" t="s">
        <v>15</v>
      </c>
      <c r="E6" s="16">
        <f>IFERROR(SUM($I$19:$I$50), 0)</f>
        <v>12</v>
      </c>
      <c r="F6" s="4"/>
      <c r="G6" s="4"/>
      <c r="H6" s="4"/>
      <c r="I6" s="4"/>
      <c r="J6" s="4"/>
      <c r="K6" s="4"/>
      <c r="L6" s="7"/>
      <c r="M6" s="4"/>
      <c r="N6" s="4"/>
      <c r="O6" s="10" t="s">
        <v>16</v>
      </c>
      <c r="P6" s="13">
        <f>IFERROR(SUMIF($C$90:$C$129,"O",$I$90:$I$129), 0)</f>
        <v>5.8999999999999995</v>
      </c>
      <c r="Q6" s="13">
        <f>IFERROR(SUMIF($C$90:$C$129,"J",$I$90:$I$129),0)</f>
        <v>1.1000000000000001</v>
      </c>
      <c r="R6" s="13">
        <f t="shared" si="0"/>
        <v>7</v>
      </c>
      <c r="S6" s="4"/>
      <c r="T6" s="10" t="s">
        <v>17</v>
      </c>
      <c r="U6" s="13">
        <f>IFERROR(SUMIF($H:$H,3,$I:$I),0)</f>
        <v>8</v>
      </c>
      <c r="V6" s="4"/>
    </row>
    <row r="7" spans="1:22" x14ac:dyDescent="0.25">
      <c r="A7" s="4"/>
      <c r="B7" s="4"/>
      <c r="C7" s="15" t="s">
        <v>13</v>
      </c>
      <c r="D7" s="15" t="s">
        <v>18</v>
      </c>
      <c r="E7" s="16">
        <f>IFERROR(SUM($I$50:$I$90),0)</f>
        <v>26.000000000000007</v>
      </c>
      <c r="F7" s="4"/>
      <c r="G7" s="4"/>
      <c r="H7" s="4"/>
      <c r="I7" s="4"/>
      <c r="J7" s="4"/>
      <c r="K7" s="4"/>
      <c r="L7" s="7"/>
      <c r="M7" s="4"/>
      <c r="N7" s="4"/>
      <c r="O7" s="10" t="s">
        <v>19</v>
      </c>
      <c r="P7" s="13">
        <f>IFERROR(SUMIF($C$129:$C$142,"O",$I$129:$I$142), 0)</f>
        <v>1</v>
      </c>
      <c r="Q7" s="13">
        <f>IFERROR(SUMIF($C$129:$C$142,"J",$I$129:$I$142),0)</f>
        <v>4</v>
      </c>
      <c r="R7" s="13">
        <f t="shared" si="0"/>
        <v>5</v>
      </c>
      <c r="S7" s="4"/>
      <c r="T7" s="10" t="s">
        <v>20</v>
      </c>
      <c r="U7" s="13">
        <f>IFERROR(SUMIF($H:$H,4,$I:$I),0)</f>
        <v>10.9</v>
      </c>
      <c r="V7" s="4"/>
    </row>
    <row r="8" spans="1:22" x14ac:dyDescent="0.25">
      <c r="A8" s="4"/>
      <c r="B8" s="4"/>
      <c r="C8" s="15" t="s">
        <v>16</v>
      </c>
      <c r="D8" s="15" t="s">
        <v>21</v>
      </c>
      <c r="E8" s="16">
        <f>IFERROR(SUM($I$90:$I$129),0)</f>
        <v>6.9999999999999991</v>
      </c>
      <c r="F8" s="4"/>
      <c r="G8" s="4"/>
      <c r="H8" s="4"/>
      <c r="I8" s="4"/>
      <c r="J8" s="4"/>
      <c r="K8" s="4"/>
      <c r="L8" s="7"/>
      <c r="M8" s="4"/>
      <c r="N8" s="4"/>
      <c r="O8" s="10" t="s">
        <v>22</v>
      </c>
      <c r="P8" s="13">
        <f>IFERROR(SUMIF(#REF!,"O",#REF!), 0)</f>
        <v>0</v>
      </c>
      <c r="Q8" s="17">
        <f>IFERROR(SUMIF(#REF!,"J",#REF!),0)</f>
        <v>0</v>
      </c>
      <c r="R8" s="13">
        <f t="shared" si="0"/>
        <v>0</v>
      </c>
      <c r="S8" s="4"/>
      <c r="T8" s="10" t="s">
        <v>23</v>
      </c>
      <c r="U8" s="13">
        <f>IFERROR(SUMIF($H:$H,5,$I:$I),0)</f>
        <v>22.900000000000002</v>
      </c>
      <c r="V8" s="4"/>
    </row>
    <row r="9" spans="1:22" x14ac:dyDescent="0.25">
      <c r="A9" s="4"/>
      <c r="B9" s="4"/>
      <c r="C9" s="15" t="s">
        <v>19</v>
      </c>
      <c r="D9" s="15" t="s">
        <v>24</v>
      </c>
      <c r="E9" s="16">
        <f>IFERROR(SUM($I$129:$I$142), 0)</f>
        <v>5</v>
      </c>
      <c r="F9" s="4"/>
      <c r="G9" s="4"/>
      <c r="H9" s="4"/>
      <c r="I9" s="4"/>
      <c r="J9" s="4"/>
      <c r="K9" s="4"/>
      <c r="L9" s="7"/>
      <c r="M9" s="4"/>
      <c r="N9" s="4"/>
      <c r="O9" s="10" t="s">
        <v>25</v>
      </c>
      <c r="P9" s="13">
        <f>IFERROR(SUMIF(#REF!,"O",#REF!), 0)</f>
        <v>0</v>
      </c>
      <c r="Q9" s="13">
        <f>IFERROR(SUMIF(#REF!,"J",#REF!),0)</f>
        <v>0</v>
      </c>
      <c r="R9" s="13">
        <f t="shared" si="0"/>
        <v>0</v>
      </c>
      <c r="S9" s="4"/>
      <c r="T9" s="10" t="s">
        <v>26</v>
      </c>
      <c r="U9" s="13">
        <f>IFERROR(SUMIF($H:$H,6,$I:$I),0)</f>
        <v>1</v>
      </c>
      <c r="V9" s="4"/>
    </row>
    <row r="10" spans="1:22" x14ac:dyDescent="0.25">
      <c r="A10" s="4"/>
      <c r="B10" s="4"/>
      <c r="C10" s="15" t="s">
        <v>22</v>
      </c>
      <c r="D10" s="15"/>
      <c r="E10" s="16">
        <f>IFERROR(SUM(#REF!), 0)</f>
        <v>0</v>
      </c>
      <c r="F10" s="4"/>
      <c r="G10" s="4"/>
      <c r="H10" s="4"/>
      <c r="I10" s="4"/>
      <c r="J10" s="4"/>
      <c r="K10" s="4"/>
      <c r="L10" s="7"/>
      <c r="M10" s="4"/>
      <c r="N10" s="4"/>
      <c r="O10" s="10" t="s">
        <v>27</v>
      </c>
      <c r="P10" s="13">
        <f>IFERROR(SUMIF(#REF!,"O",#REF!), 0)</f>
        <v>0</v>
      </c>
      <c r="Q10" s="13">
        <f>IFERROR(SUMIF(#REF!,"J",#REF!),0)</f>
        <v>0</v>
      </c>
      <c r="R10" s="13">
        <f t="shared" si="0"/>
        <v>0</v>
      </c>
      <c r="S10" s="4"/>
      <c r="T10" s="10" t="s">
        <v>28</v>
      </c>
      <c r="U10" s="13">
        <f>IFERROR(SUMIF($H:$H,7,$I:$I),0)</f>
        <v>0</v>
      </c>
      <c r="V10" s="4"/>
    </row>
    <row r="11" spans="1:22" x14ac:dyDescent="0.25">
      <c r="A11" s="4"/>
      <c r="B11" s="4"/>
      <c r="C11" s="15" t="s">
        <v>25</v>
      </c>
      <c r="D11" s="15"/>
      <c r="E11" s="16">
        <f>IFERROR(SUM(#REF!), 0)</f>
        <v>0</v>
      </c>
      <c r="F11" s="4"/>
      <c r="G11" s="4"/>
      <c r="H11" s="4"/>
      <c r="I11" s="4"/>
      <c r="J11" s="4"/>
      <c r="K11" s="4"/>
      <c r="L11" s="7"/>
      <c r="M11" s="4"/>
      <c r="N11" s="4"/>
      <c r="O11" s="10" t="s">
        <v>29</v>
      </c>
      <c r="P11" s="13">
        <f>IFERROR(SUMIF(#REF!,"O",#REF!), 0)</f>
        <v>0</v>
      </c>
      <c r="Q11" s="13">
        <f>IFERROR(SUMIF(#REF!,"J",#REF!),0)</f>
        <v>0</v>
      </c>
      <c r="R11" s="13">
        <f t="shared" si="0"/>
        <v>0</v>
      </c>
      <c r="S11" s="4"/>
      <c r="T11" s="10" t="s">
        <v>30</v>
      </c>
      <c r="U11" s="13">
        <f>IFERROR(SUMIF($H:$H,8,$I:$I),0)</f>
        <v>0</v>
      </c>
      <c r="V11" s="4"/>
    </row>
    <row r="12" spans="1:22" x14ac:dyDescent="0.25">
      <c r="A12" s="4"/>
      <c r="B12" s="4"/>
      <c r="C12" s="15" t="s">
        <v>27</v>
      </c>
      <c r="D12" s="15"/>
      <c r="E12" s="16">
        <f>IFERROR(SUM(#REF!), 0)</f>
        <v>0</v>
      </c>
      <c r="F12" s="4"/>
      <c r="G12" s="4"/>
      <c r="H12" s="4"/>
      <c r="I12" s="4"/>
      <c r="J12" s="4"/>
      <c r="K12" s="4"/>
      <c r="L12" s="7"/>
      <c r="M12" s="4"/>
      <c r="N12" s="4"/>
      <c r="O12" s="10" t="s">
        <v>31</v>
      </c>
      <c r="P12" s="13">
        <f>IFERROR(SUMIF($C$143:$C$144,"O",$I$143:$I$144), 0)</f>
        <v>0</v>
      </c>
      <c r="Q12" s="13">
        <f>IFERROR(SUMIF($C$143:$C$144,"J",$I$143:$I$144),0)</f>
        <v>0</v>
      </c>
      <c r="R12" s="13">
        <f t="shared" si="0"/>
        <v>0</v>
      </c>
      <c r="S12" s="4"/>
      <c r="T12" s="10" t="s">
        <v>32</v>
      </c>
      <c r="U12" s="13">
        <f>IFERROR(SUMIF($H:$H,9,$I:$I),0)</f>
        <v>0</v>
      </c>
      <c r="V12" s="4"/>
    </row>
    <row r="13" spans="1:22" x14ac:dyDescent="0.25">
      <c r="A13" s="4"/>
      <c r="B13" s="4"/>
      <c r="C13" s="15" t="s">
        <v>29</v>
      </c>
      <c r="D13" s="15"/>
      <c r="E13" s="16">
        <f>IFERROR(SUM(#REF!), 0)</f>
        <v>0</v>
      </c>
      <c r="F13" s="4"/>
      <c r="G13" s="4"/>
      <c r="H13" s="4"/>
      <c r="I13" s="4"/>
      <c r="J13" s="4"/>
      <c r="K13" s="4"/>
      <c r="L13" s="7"/>
      <c r="M13" s="4"/>
      <c r="N13" s="4"/>
      <c r="O13" s="10" t="s">
        <v>6</v>
      </c>
      <c r="P13" s="13">
        <f>IFERROR(SUM(P4:P12),0)</f>
        <v>44.1</v>
      </c>
      <c r="Q13" s="13">
        <f>IFERROR(SUM(Q4:Q12),0)</f>
        <v>5.9</v>
      </c>
      <c r="R13" s="13">
        <f>IFERROR(SUM(R4:R12),0)</f>
        <v>50.000000000000007</v>
      </c>
      <c r="S13" s="4"/>
      <c r="T13" s="10" t="s">
        <v>33</v>
      </c>
      <c r="U13" s="13">
        <f>IFERROR(SUMIF($H:$H,10,$I:$I),0)</f>
        <v>0</v>
      </c>
      <c r="V13" s="4"/>
    </row>
    <row r="14" spans="1:22" x14ac:dyDescent="0.25">
      <c r="A14" s="4"/>
      <c r="B14" s="4"/>
      <c r="C14" s="15" t="s">
        <v>31</v>
      </c>
      <c r="D14" s="15"/>
      <c r="E14" s="16">
        <f>IFERROR(SUM($I$143:$I$144), 0)</f>
        <v>0</v>
      </c>
      <c r="F14" s="4"/>
      <c r="G14" s="4"/>
      <c r="H14" s="4"/>
      <c r="I14" s="4"/>
      <c r="J14" s="4"/>
      <c r="K14" s="4"/>
      <c r="L14" s="7"/>
      <c r="M14" s="4"/>
      <c r="N14" s="4"/>
      <c r="O14" s="4"/>
      <c r="P14" s="4"/>
      <c r="Q14" s="4"/>
      <c r="R14" s="4"/>
      <c r="S14" s="4"/>
      <c r="T14" s="10" t="s">
        <v>6</v>
      </c>
      <c r="U14" s="13">
        <f>IFERROR(SUM($U$4:$U$13), 0)</f>
        <v>50</v>
      </c>
      <c r="V14" s="4"/>
    </row>
    <row r="15" spans="1:22" x14ac:dyDescent="0.25">
      <c r="A15" s="4"/>
      <c r="B15" s="4"/>
      <c r="C15" s="15" t="s">
        <v>6</v>
      </c>
      <c r="D15" s="15"/>
      <c r="E15" s="16">
        <f>IFERROR(SUM(I:I), 0)</f>
        <v>49.999999999999986</v>
      </c>
      <c r="F15" s="4"/>
      <c r="G15" s="4"/>
      <c r="H15" s="4"/>
      <c r="I15" s="4"/>
      <c r="J15" s="4"/>
      <c r="K15" s="4"/>
      <c r="L15" s="7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7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7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4"/>
      <c r="B18" s="4"/>
      <c r="C18" s="4"/>
      <c r="D18" s="4"/>
      <c r="E18" s="5"/>
      <c r="F18" s="4"/>
      <c r="G18" s="4"/>
      <c r="H18" s="4"/>
      <c r="I18" s="4"/>
      <c r="J18" s="4"/>
      <c r="K18" s="4"/>
      <c r="L18" s="7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52.8" x14ac:dyDescent="0.25">
      <c r="A19" s="18" t="s">
        <v>34</v>
      </c>
      <c r="B19" s="18" t="s">
        <v>35</v>
      </c>
      <c r="C19" s="18" t="s">
        <v>36</v>
      </c>
      <c r="D19" s="18" t="s">
        <v>37</v>
      </c>
      <c r="E19" s="18" t="s">
        <v>38</v>
      </c>
      <c r="F19" s="18" t="s">
        <v>39</v>
      </c>
      <c r="G19" s="18" t="s">
        <v>40</v>
      </c>
      <c r="H19" s="18" t="s">
        <v>7</v>
      </c>
      <c r="I19" s="18" t="s">
        <v>41</v>
      </c>
      <c r="J19" s="19" t="s">
        <v>42</v>
      </c>
      <c r="K19" s="19" t="s">
        <v>43</v>
      </c>
      <c r="L19" s="20">
        <f>IFERROR(SUM($I$19:$I$50), 0)</f>
        <v>12</v>
      </c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8" t="s">
        <v>44</v>
      </c>
      <c r="B20" s="21" t="s">
        <v>45</v>
      </c>
      <c r="C20" s="22"/>
      <c r="D20" s="21"/>
      <c r="E20" s="8"/>
      <c r="F20" s="21"/>
      <c r="G20" s="21"/>
      <c r="H20" s="22"/>
      <c r="I20" s="23"/>
      <c r="J20" s="4"/>
      <c r="K20" s="4">
        <f>SUM(J21:J23)</f>
        <v>2.5</v>
      </c>
      <c r="L20" s="45">
        <f>SUM(K20:K49)</f>
        <v>11.233333333333334</v>
      </c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5">
      <c r="A21" s="8"/>
      <c r="B21" s="21"/>
      <c r="C21" s="22" t="s">
        <v>46</v>
      </c>
      <c r="D21" s="21" t="s">
        <v>47</v>
      </c>
      <c r="E21" s="8"/>
      <c r="F21" s="21" t="s">
        <v>48</v>
      </c>
      <c r="G21" s="21"/>
      <c r="H21" s="22">
        <v>4</v>
      </c>
      <c r="I21" s="23">
        <v>1</v>
      </c>
      <c r="J21" s="4">
        <v>1</v>
      </c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5">
      <c r="A22" s="8"/>
      <c r="B22" s="21"/>
      <c r="C22" s="22" t="s">
        <v>46</v>
      </c>
      <c r="D22" s="21" t="s">
        <v>49</v>
      </c>
      <c r="E22" s="8"/>
      <c r="F22" s="21" t="s">
        <v>48</v>
      </c>
      <c r="G22" s="21"/>
      <c r="H22" s="22">
        <v>4</v>
      </c>
      <c r="I22" s="23">
        <v>1</v>
      </c>
      <c r="J22" s="4">
        <v>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5">
      <c r="A23" s="8"/>
      <c r="B23" s="21"/>
      <c r="C23" s="22" t="s">
        <v>46</v>
      </c>
      <c r="D23" s="21" t="s">
        <v>50</v>
      </c>
      <c r="E23" s="8"/>
      <c r="F23" s="21" t="s">
        <v>48</v>
      </c>
      <c r="G23" s="21"/>
      <c r="H23" s="22">
        <v>4</v>
      </c>
      <c r="I23" s="23">
        <v>0.5</v>
      </c>
      <c r="J23" s="7">
        <f>I23</f>
        <v>0.5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26.4" x14ac:dyDescent="0.25">
      <c r="A24" s="8" t="s">
        <v>51</v>
      </c>
      <c r="B24" s="21" t="s">
        <v>52</v>
      </c>
      <c r="C24" s="22"/>
      <c r="D24" s="21"/>
      <c r="E24" s="8"/>
      <c r="F24" s="21"/>
      <c r="G24" s="21"/>
      <c r="H24" s="22"/>
      <c r="I24" s="23"/>
      <c r="J24" s="4"/>
      <c r="K24" s="4">
        <f>SUM(J25:J32)</f>
        <v>6.7333333333333334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26.4" x14ac:dyDescent="0.25">
      <c r="A25" s="8"/>
      <c r="B25" s="21"/>
      <c r="C25" s="22" t="s">
        <v>46</v>
      </c>
      <c r="D25" s="21" t="s">
        <v>53</v>
      </c>
      <c r="E25" s="8"/>
      <c r="F25" s="21" t="s">
        <v>54</v>
      </c>
      <c r="G25" s="21"/>
      <c r="H25" s="22">
        <v>4</v>
      </c>
      <c r="I25" s="23">
        <v>2</v>
      </c>
      <c r="J25" s="4">
        <v>2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26.4" x14ac:dyDescent="0.25">
      <c r="A26" s="8"/>
      <c r="B26" s="21"/>
      <c r="C26" s="22" t="s">
        <v>46</v>
      </c>
      <c r="D26" s="21" t="s">
        <v>55</v>
      </c>
      <c r="E26" s="8"/>
      <c r="F26" s="21" t="s">
        <v>56</v>
      </c>
      <c r="G26" s="21"/>
      <c r="H26" s="22">
        <v>4</v>
      </c>
      <c r="I26" s="23">
        <v>0.5</v>
      </c>
      <c r="J26" s="4">
        <v>0.5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26.4" x14ac:dyDescent="0.25">
      <c r="A27" s="8"/>
      <c r="B27" s="21"/>
      <c r="C27" s="22" t="s">
        <v>46</v>
      </c>
      <c r="D27" s="21" t="s">
        <v>57</v>
      </c>
      <c r="E27" s="8"/>
      <c r="F27" s="21" t="s">
        <v>58</v>
      </c>
      <c r="G27" s="21"/>
      <c r="H27" s="22">
        <v>4</v>
      </c>
      <c r="I27" s="23">
        <v>2</v>
      </c>
      <c r="J27" s="4">
        <v>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26.4" x14ac:dyDescent="0.25">
      <c r="A28" s="8"/>
      <c r="B28" s="21"/>
      <c r="C28" s="22" t="s">
        <v>46</v>
      </c>
      <c r="D28" s="21" t="s">
        <v>59</v>
      </c>
      <c r="E28" s="8"/>
      <c r="F28" s="21" t="s">
        <v>60</v>
      </c>
      <c r="G28" s="21"/>
      <c r="H28" s="22">
        <v>4</v>
      </c>
      <c r="I28" s="23">
        <v>0.5</v>
      </c>
      <c r="J28" s="4">
        <v>0.5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26.4" x14ac:dyDescent="0.25">
      <c r="A29" s="8"/>
      <c r="B29" s="21"/>
      <c r="C29" s="22" t="s">
        <v>46</v>
      </c>
      <c r="D29" s="21" t="s">
        <v>61</v>
      </c>
      <c r="E29" s="8"/>
      <c r="F29" s="21" t="s">
        <v>62</v>
      </c>
      <c r="G29" s="21"/>
      <c r="H29" s="22">
        <v>4</v>
      </c>
      <c r="I29" s="23">
        <v>0.5</v>
      </c>
      <c r="J29" s="4">
        <v>0.5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42" customHeight="1" x14ac:dyDescent="0.25">
      <c r="A30" s="8"/>
      <c r="B30" s="21"/>
      <c r="C30" s="22" t="s">
        <v>46</v>
      </c>
      <c r="D30" s="21" t="s">
        <v>63</v>
      </c>
      <c r="E30" s="8"/>
      <c r="F30" s="21" t="s">
        <v>64</v>
      </c>
      <c r="G30" s="21"/>
      <c r="H30" s="22">
        <v>4</v>
      </c>
      <c r="I30" s="23">
        <v>0.9</v>
      </c>
      <c r="J30" s="4">
        <v>0.9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26.4" x14ac:dyDescent="0.25">
      <c r="A31" s="8"/>
      <c r="B31" s="21"/>
      <c r="C31" s="22" t="s">
        <v>65</v>
      </c>
      <c r="D31" s="21" t="s">
        <v>66</v>
      </c>
      <c r="E31" s="8"/>
      <c r="F31" s="21"/>
      <c r="G31" s="21"/>
      <c r="H31" s="22">
        <v>2</v>
      </c>
      <c r="I31" s="23">
        <v>0.5</v>
      </c>
      <c r="J31" s="4">
        <f>G34</f>
        <v>0.33333333333333331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39.6" x14ac:dyDescent="0.25">
      <c r="A32" s="8"/>
      <c r="B32" s="21"/>
      <c r="C32" s="22"/>
      <c r="D32" s="21"/>
      <c r="E32" s="8">
        <v>0</v>
      </c>
      <c r="F32" s="21" t="s">
        <v>67</v>
      </c>
      <c r="G32" s="21">
        <f>G35*0/3</f>
        <v>0</v>
      </c>
      <c r="H32" s="22"/>
      <c r="I32" s="2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26.4" x14ac:dyDescent="0.25">
      <c r="A33" s="8"/>
      <c r="B33" s="21"/>
      <c r="C33" s="22"/>
      <c r="D33" s="21"/>
      <c r="E33" s="8">
        <v>1</v>
      </c>
      <c r="F33" s="21" t="s">
        <v>68</v>
      </c>
      <c r="G33" s="21">
        <f>G35*1/3</f>
        <v>0.16666666666666666</v>
      </c>
      <c r="H33" s="22"/>
      <c r="I33" s="2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39.6" x14ac:dyDescent="0.25">
      <c r="A34" s="8"/>
      <c r="B34" s="21"/>
      <c r="C34" s="22"/>
      <c r="D34" s="21"/>
      <c r="E34" s="8">
        <v>2</v>
      </c>
      <c r="F34" s="21" t="s">
        <v>69</v>
      </c>
      <c r="G34" s="21">
        <f>G35*2/3</f>
        <v>0.33333333333333331</v>
      </c>
      <c r="H34" s="22"/>
      <c r="I34" s="2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39.6" x14ac:dyDescent="0.25">
      <c r="A35" s="8"/>
      <c r="B35" s="21"/>
      <c r="C35" s="22"/>
      <c r="D35" s="21"/>
      <c r="E35" s="8">
        <v>3</v>
      </c>
      <c r="F35" s="21" t="s">
        <v>70</v>
      </c>
      <c r="G35" s="21">
        <v>0.5</v>
      </c>
      <c r="H35" s="22"/>
      <c r="I35" s="2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5">
      <c r="A36" s="8" t="s">
        <v>71</v>
      </c>
      <c r="B36" s="21" t="s">
        <v>72</v>
      </c>
      <c r="C36" s="22"/>
      <c r="D36" s="21"/>
      <c r="E36" s="8"/>
      <c r="F36" s="21"/>
      <c r="G36" s="21"/>
      <c r="H36" s="22"/>
      <c r="I36" s="23"/>
      <c r="J36" s="4"/>
      <c r="K36" s="4">
        <f>SUM(J37:J42)</f>
        <v>1.8000000000000003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5">
      <c r="A37" s="8"/>
      <c r="B37" s="21"/>
      <c r="C37" s="22" t="s">
        <v>46</v>
      </c>
      <c r="D37" s="21" t="s">
        <v>73</v>
      </c>
      <c r="E37" s="8"/>
      <c r="F37" s="21"/>
      <c r="G37" s="21"/>
      <c r="H37" s="22">
        <v>2</v>
      </c>
      <c r="I37" s="23">
        <v>0.1</v>
      </c>
      <c r="J37" s="4">
        <v>0.1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26.4" x14ac:dyDescent="0.25">
      <c r="A38" s="8"/>
      <c r="B38" s="21"/>
      <c r="C38" s="22" t="s">
        <v>46</v>
      </c>
      <c r="D38" s="21" t="s">
        <v>74</v>
      </c>
      <c r="E38" s="8"/>
      <c r="F38" s="21" t="s">
        <v>75</v>
      </c>
      <c r="G38" s="21"/>
      <c r="H38" s="22">
        <v>2</v>
      </c>
      <c r="I38" s="23">
        <v>0.3</v>
      </c>
      <c r="J38" s="4">
        <v>0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26.4" x14ac:dyDescent="0.25">
      <c r="A39" s="8"/>
      <c r="B39" s="21"/>
      <c r="C39" s="22" t="s">
        <v>46</v>
      </c>
      <c r="D39" s="21" t="s">
        <v>76</v>
      </c>
      <c r="E39" s="8"/>
      <c r="F39" s="21" t="s">
        <v>77</v>
      </c>
      <c r="G39" s="21"/>
      <c r="H39" s="22">
        <v>2</v>
      </c>
      <c r="I39" s="23">
        <v>1</v>
      </c>
      <c r="J39" s="4">
        <v>1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8"/>
      <c r="B40" s="21"/>
      <c r="C40" s="22" t="s">
        <v>46</v>
      </c>
      <c r="D40" s="21" t="s">
        <v>78</v>
      </c>
      <c r="E40" s="8"/>
      <c r="F40" s="21" t="s">
        <v>75</v>
      </c>
      <c r="G40" s="21"/>
      <c r="H40" s="22">
        <v>2</v>
      </c>
      <c r="I40" s="23">
        <v>0.6</v>
      </c>
      <c r="J40" s="4">
        <v>0.6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26.4" x14ac:dyDescent="0.25">
      <c r="A41" s="8"/>
      <c r="B41" s="21"/>
      <c r="C41" s="22" t="s">
        <v>65</v>
      </c>
      <c r="D41" s="21" t="s">
        <v>79</v>
      </c>
      <c r="E41" s="8"/>
      <c r="F41" s="21"/>
      <c r="G41" s="21"/>
      <c r="H41" s="22">
        <v>1</v>
      </c>
      <c r="I41" s="23">
        <v>0.3</v>
      </c>
      <c r="J41" s="4">
        <v>0.1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5">
      <c r="A42" s="8"/>
      <c r="B42" s="21"/>
      <c r="C42" s="22"/>
      <c r="D42" s="21"/>
      <c r="E42" s="8">
        <v>0</v>
      </c>
      <c r="F42" s="21" t="s">
        <v>80</v>
      </c>
      <c r="G42" s="21"/>
      <c r="H42" s="22"/>
      <c r="I42" s="2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39.6" x14ac:dyDescent="0.25">
      <c r="A43" s="8"/>
      <c r="B43" s="21"/>
      <c r="C43" s="22"/>
      <c r="D43" s="21"/>
      <c r="E43" s="8">
        <v>1</v>
      </c>
      <c r="F43" s="21" t="s">
        <v>81</v>
      </c>
      <c r="G43" s="21">
        <f>G45*1/3</f>
        <v>9.9999999999999992E-2</v>
      </c>
      <c r="H43" s="22"/>
      <c r="I43" s="2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39.6" x14ac:dyDescent="0.25">
      <c r="A44" s="8"/>
      <c r="B44" s="21"/>
      <c r="C44" s="22"/>
      <c r="D44" s="21"/>
      <c r="E44" s="8">
        <v>2</v>
      </c>
      <c r="F44" s="21" t="s">
        <v>82</v>
      </c>
      <c r="G44" s="21">
        <f>G45*2/3</f>
        <v>0.19999999999999998</v>
      </c>
      <c r="H44" s="22"/>
      <c r="I44" s="2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39.6" x14ac:dyDescent="0.25">
      <c r="A45" s="8"/>
      <c r="B45" s="21"/>
      <c r="C45" s="22"/>
      <c r="D45" s="21"/>
      <c r="E45" s="8">
        <v>3</v>
      </c>
      <c r="F45" s="21" t="s">
        <v>83</v>
      </c>
      <c r="G45" s="46">
        <f>I41</f>
        <v>0.3</v>
      </c>
      <c r="H45" s="22"/>
      <c r="I45" s="2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26.4" x14ac:dyDescent="0.25">
      <c r="A46" s="8" t="s">
        <v>84</v>
      </c>
      <c r="B46" s="21" t="s">
        <v>85</v>
      </c>
      <c r="C46" s="22"/>
      <c r="D46" s="21"/>
      <c r="E46" s="8"/>
      <c r="F46" s="21"/>
      <c r="G46" s="21"/>
      <c r="H46" s="22"/>
      <c r="I46" s="23"/>
      <c r="J46" s="4"/>
      <c r="K46" s="4">
        <f>SUM(J47:J48)</f>
        <v>0.2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26.4" x14ac:dyDescent="0.25">
      <c r="A47" s="8"/>
      <c r="B47" s="21"/>
      <c r="C47" s="22" t="s">
        <v>46</v>
      </c>
      <c r="D47" s="21" t="s">
        <v>86</v>
      </c>
      <c r="E47" s="8"/>
      <c r="F47" s="21"/>
      <c r="G47" s="21"/>
      <c r="H47" s="22">
        <v>1</v>
      </c>
      <c r="I47" s="23">
        <v>0.1</v>
      </c>
      <c r="J47" s="4">
        <v>0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8"/>
      <c r="B48" s="21"/>
      <c r="C48" s="22" t="s">
        <v>46</v>
      </c>
      <c r="D48" s="21" t="s">
        <v>87</v>
      </c>
      <c r="E48" s="8"/>
      <c r="F48" s="21" t="s">
        <v>48</v>
      </c>
      <c r="G48" s="21"/>
      <c r="H48" s="22">
        <v>1</v>
      </c>
      <c r="I48" s="23">
        <v>0.2</v>
      </c>
      <c r="J48" s="4">
        <v>0.2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5">
      <c r="A49" s="8"/>
      <c r="B49" s="21"/>
      <c r="C49" s="22"/>
      <c r="D49" s="21"/>
      <c r="E49" s="8"/>
      <c r="F49" s="21"/>
      <c r="G49" s="21"/>
      <c r="H49" s="22"/>
      <c r="I49" s="2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52.8" x14ac:dyDescent="0.25">
      <c r="A50" s="24" t="s">
        <v>34</v>
      </c>
      <c r="B50" s="24" t="s">
        <v>35</v>
      </c>
      <c r="C50" s="18" t="s">
        <v>36</v>
      </c>
      <c r="D50" s="24" t="s">
        <v>37</v>
      </c>
      <c r="E50" s="24" t="s">
        <v>38</v>
      </c>
      <c r="F50" s="24" t="s">
        <v>39</v>
      </c>
      <c r="G50" s="24" t="s">
        <v>40</v>
      </c>
      <c r="H50" s="24" t="s">
        <v>7</v>
      </c>
      <c r="I50" s="25" t="s">
        <v>41</v>
      </c>
      <c r="J50" s="26" t="s">
        <v>88</v>
      </c>
      <c r="K50" s="26" t="s">
        <v>43</v>
      </c>
      <c r="L50" s="27">
        <f>IFERROR(SUM($I$50:$I$90), 0)</f>
        <v>26.000000000000007</v>
      </c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25">
      <c r="A51" s="8" t="s">
        <v>89</v>
      </c>
      <c r="B51" s="21" t="s">
        <v>90</v>
      </c>
      <c r="C51" s="22"/>
      <c r="D51" s="21"/>
      <c r="E51" s="8"/>
      <c r="F51" s="21"/>
      <c r="G51" s="21"/>
      <c r="H51" s="22"/>
      <c r="I51" s="23"/>
      <c r="J51" s="4"/>
      <c r="K51" s="4">
        <f>SUM(J52:J55)</f>
        <v>2.7</v>
      </c>
      <c r="L51" s="45">
        <f>SUM(K51:K89)</f>
        <v>17.700000000000003</v>
      </c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8"/>
      <c r="B52" s="21"/>
      <c r="C52" s="22" t="s">
        <v>46</v>
      </c>
      <c r="D52" s="21" t="s">
        <v>91</v>
      </c>
      <c r="E52" s="8"/>
      <c r="F52" s="21" t="s">
        <v>48</v>
      </c>
      <c r="G52" s="21"/>
      <c r="H52" s="22">
        <v>5</v>
      </c>
      <c r="I52" s="23">
        <v>1</v>
      </c>
      <c r="J52" s="7">
        <f>I52</f>
        <v>1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8"/>
      <c r="B53" s="21"/>
      <c r="C53" s="22" t="s">
        <v>46</v>
      </c>
      <c r="D53" s="21" t="s">
        <v>92</v>
      </c>
      <c r="E53" s="8"/>
      <c r="F53" s="21" t="s">
        <v>48</v>
      </c>
      <c r="G53" s="21"/>
      <c r="H53" s="22">
        <v>5</v>
      </c>
      <c r="I53" s="23">
        <v>0.9</v>
      </c>
      <c r="J53" s="7">
        <f>I53</f>
        <v>0.9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8"/>
      <c r="B54" s="21"/>
      <c r="C54" s="22" t="s">
        <v>46</v>
      </c>
      <c r="D54" s="21" t="s">
        <v>93</v>
      </c>
      <c r="E54" s="8"/>
      <c r="F54" s="21" t="s">
        <v>48</v>
      </c>
      <c r="G54" s="21"/>
      <c r="H54" s="22">
        <v>5</v>
      </c>
      <c r="I54" s="23">
        <v>0.8</v>
      </c>
      <c r="J54" s="7">
        <f>I54</f>
        <v>0.8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8"/>
      <c r="B55" s="21"/>
      <c r="C55" s="22" t="s">
        <v>46</v>
      </c>
      <c r="D55" s="21" t="s">
        <v>94</v>
      </c>
      <c r="E55" s="8"/>
      <c r="F55" s="21"/>
      <c r="G55" s="21"/>
      <c r="H55" s="22">
        <v>5</v>
      </c>
      <c r="I55" s="23">
        <v>0.2</v>
      </c>
      <c r="J55" s="4">
        <v>0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5">
      <c r="A56" s="8" t="s">
        <v>95</v>
      </c>
      <c r="B56" s="21" t="s">
        <v>96</v>
      </c>
      <c r="C56" s="22"/>
      <c r="D56" s="21"/>
      <c r="E56" s="8"/>
      <c r="F56" s="21"/>
      <c r="G56" s="21"/>
      <c r="H56" s="22"/>
      <c r="I56" s="23"/>
      <c r="J56" s="4"/>
      <c r="K56" s="7">
        <f>SUM(J57:J59)</f>
        <v>2.5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x14ac:dyDescent="0.25">
      <c r="A57" s="8"/>
      <c r="B57" s="21"/>
      <c r="C57" s="22" t="s">
        <v>46</v>
      </c>
      <c r="D57" s="21" t="s">
        <v>97</v>
      </c>
      <c r="E57" s="8"/>
      <c r="F57" s="21"/>
      <c r="G57" s="21"/>
      <c r="H57" s="22">
        <v>5</v>
      </c>
      <c r="I57" s="23">
        <v>0.5</v>
      </c>
      <c r="J57" s="7">
        <f>I57</f>
        <v>0.5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x14ac:dyDescent="0.25">
      <c r="A58" s="8"/>
      <c r="B58" s="21"/>
      <c r="C58" s="22" t="s">
        <v>46</v>
      </c>
      <c r="D58" s="21" t="s">
        <v>98</v>
      </c>
      <c r="E58" s="8"/>
      <c r="F58" s="21"/>
      <c r="G58" s="21"/>
      <c r="H58" s="22">
        <v>5</v>
      </c>
      <c r="I58" s="23">
        <v>1</v>
      </c>
      <c r="J58" s="7">
        <f>I58</f>
        <v>1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39.6" x14ac:dyDescent="0.25">
      <c r="A59" s="8"/>
      <c r="B59" s="21"/>
      <c r="C59" s="22" t="s">
        <v>46</v>
      </c>
      <c r="D59" s="21" t="s">
        <v>99</v>
      </c>
      <c r="E59" s="8"/>
      <c r="F59" s="21" t="s">
        <v>100</v>
      </c>
      <c r="G59" s="21"/>
      <c r="H59" s="22">
        <v>5</v>
      </c>
      <c r="I59" s="23">
        <v>1</v>
      </c>
      <c r="J59" s="7">
        <f>I59</f>
        <v>1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24.75" customHeight="1" x14ac:dyDescent="0.25">
      <c r="A60" s="8" t="s">
        <v>101</v>
      </c>
      <c r="B60" s="21" t="s">
        <v>102</v>
      </c>
      <c r="C60" s="22"/>
      <c r="D60" s="21"/>
      <c r="E60" s="8"/>
      <c r="F60" s="21"/>
      <c r="G60" s="21"/>
      <c r="H60" s="22"/>
      <c r="I60" s="2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24.75" customHeight="1" x14ac:dyDescent="0.25">
      <c r="A61" s="8"/>
      <c r="B61" s="21"/>
      <c r="C61" s="22" t="s">
        <v>46</v>
      </c>
      <c r="D61" s="21" t="s">
        <v>103</v>
      </c>
      <c r="E61" s="8"/>
      <c r="F61" s="21" t="s">
        <v>48</v>
      </c>
      <c r="G61" s="21"/>
      <c r="H61" s="22">
        <v>5</v>
      </c>
      <c r="I61" s="23">
        <v>1</v>
      </c>
      <c r="J61" s="7">
        <f>I61</f>
        <v>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24.75" customHeight="1" x14ac:dyDescent="0.25">
      <c r="A62" s="8"/>
      <c r="B62" s="21"/>
      <c r="C62" s="22" t="s">
        <v>46</v>
      </c>
      <c r="D62" s="21" t="s">
        <v>104</v>
      </c>
      <c r="E62" s="8"/>
      <c r="F62" s="21"/>
      <c r="G62" s="21"/>
      <c r="H62" s="22">
        <v>5</v>
      </c>
      <c r="I62" s="23">
        <v>1</v>
      </c>
      <c r="J62" s="4"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24.75" customHeight="1" x14ac:dyDescent="0.25">
      <c r="A63" s="8"/>
      <c r="B63" s="21"/>
      <c r="C63" s="22" t="s">
        <v>46</v>
      </c>
      <c r="D63" s="21" t="s">
        <v>105</v>
      </c>
      <c r="F63" s="21"/>
      <c r="G63" s="21"/>
      <c r="H63" s="22">
        <v>5</v>
      </c>
      <c r="I63" s="23">
        <v>1</v>
      </c>
      <c r="J63" s="7">
        <f>I63</f>
        <v>1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24.75" customHeight="1" x14ac:dyDescent="0.25">
      <c r="A64" s="8"/>
      <c r="B64" s="21"/>
      <c r="C64" s="22" t="s">
        <v>46</v>
      </c>
      <c r="D64" s="21" t="s">
        <v>106</v>
      </c>
      <c r="E64" s="8"/>
      <c r="F64" s="21"/>
      <c r="G64" s="21"/>
      <c r="H64" s="22">
        <v>5</v>
      </c>
      <c r="I64" s="23">
        <v>1</v>
      </c>
      <c r="J64" s="4">
        <v>0.5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26.4" x14ac:dyDescent="0.25">
      <c r="A65" s="8" t="s">
        <v>107</v>
      </c>
      <c r="B65" s="21" t="s">
        <v>108</v>
      </c>
      <c r="C65" s="22"/>
      <c r="D65" s="21"/>
      <c r="E65" s="8"/>
      <c r="F65" s="21"/>
      <c r="G65" s="8"/>
      <c r="H65" s="22"/>
      <c r="I65" s="23"/>
      <c r="J65" s="4"/>
      <c r="K65" s="7">
        <f>SUM(J66:J75)</f>
        <v>4.9000000000000004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8"/>
      <c r="B66" s="21"/>
      <c r="C66" s="22" t="s">
        <v>46</v>
      </c>
      <c r="D66" s="21" t="s">
        <v>103</v>
      </c>
      <c r="F66" s="21" t="s">
        <v>48</v>
      </c>
      <c r="G66" s="21"/>
      <c r="H66" s="22">
        <v>5</v>
      </c>
      <c r="I66" s="23">
        <v>0.9</v>
      </c>
      <c r="J66" s="7">
        <f>I66</f>
        <v>0.9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8"/>
      <c r="B67" s="21"/>
      <c r="C67" s="22" t="s">
        <v>46</v>
      </c>
      <c r="D67" s="21" t="s">
        <v>109</v>
      </c>
      <c r="E67" s="8"/>
      <c r="F67" s="21"/>
      <c r="G67" s="8"/>
      <c r="H67" s="22">
        <v>5</v>
      </c>
      <c r="I67" s="23">
        <v>0.9</v>
      </c>
      <c r="J67" s="4">
        <v>0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26.4" x14ac:dyDescent="0.25">
      <c r="A68" s="8"/>
      <c r="B68" s="21"/>
      <c r="C68" s="22" t="s">
        <v>46</v>
      </c>
      <c r="D68" s="21" t="s">
        <v>110</v>
      </c>
      <c r="E68" s="8"/>
      <c r="F68" s="21"/>
      <c r="G68" s="8"/>
      <c r="H68" s="22">
        <v>5</v>
      </c>
      <c r="I68" s="23">
        <v>0.9</v>
      </c>
      <c r="J68" s="7">
        <f>I68</f>
        <v>0.9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8"/>
      <c r="B69" s="21"/>
      <c r="C69" s="22" t="s">
        <v>46</v>
      </c>
      <c r="D69" s="21" t="s">
        <v>111</v>
      </c>
      <c r="E69" s="8"/>
      <c r="F69" s="21"/>
      <c r="G69" s="8"/>
      <c r="H69" s="22">
        <v>5</v>
      </c>
      <c r="I69" s="23">
        <v>0.9</v>
      </c>
      <c r="J69" s="7">
        <f>I69</f>
        <v>0.9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x14ac:dyDescent="0.25">
      <c r="A70" s="8"/>
      <c r="B70" s="21"/>
      <c r="C70" s="22" t="s">
        <v>46</v>
      </c>
      <c r="D70" s="21" t="s">
        <v>112</v>
      </c>
      <c r="E70" s="8"/>
      <c r="F70" s="21"/>
      <c r="G70" s="8"/>
      <c r="H70" s="22">
        <v>5</v>
      </c>
      <c r="I70" s="23">
        <v>0.8</v>
      </c>
      <c r="J70" s="7">
        <f>I70</f>
        <v>0.8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x14ac:dyDescent="0.25">
      <c r="A71" s="8"/>
      <c r="B71" s="21"/>
      <c r="C71" s="22" t="s">
        <v>46</v>
      </c>
      <c r="D71" s="21" t="s">
        <v>113</v>
      </c>
      <c r="E71" s="8"/>
      <c r="F71" s="21"/>
      <c r="G71" s="8"/>
      <c r="H71" s="22">
        <v>5</v>
      </c>
      <c r="I71" s="23">
        <v>0.9</v>
      </c>
      <c r="J71" s="7">
        <f>I71</f>
        <v>0.9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x14ac:dyDescent="0.25">
      <c r="A72" s="8"/>
      <c r="B72" s="21"/>
      <c r="C72" s="22" t="s">
        <v>46</v>
      </c>
      <c r="D72" s="21" t="s">
        <v>114</v>
      </c>
      <c r="E72" s="8"/>
      <c r="F72" s="21"/>
      <c r="G72" s="8"/>
      <c r="H72" s="22">
        <v>5</v>
      </c>
      <c r="I72" s="23">
        <v>0.9</v>
      </c>
      <c r="J72" s="7">
        <v>0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8"/>
      <c r="B73" s="21"/>
      <c r="C73" s="22" t="s">
        <v>46</v>
      </c>
      <c r="D73" s="21" t="s">
        <v>115</v>
      </c>
      <c r="E73" s="8"/>
      <c r="F73" s="21" t="s">
        <v>48</v>
      </c>
      <c r="G73" s="8"/>
      <c r="H73" s="22">
        <v>5</v>
      </c>
      <c r="I73" s="23">
        <v>1</v>
      </c>
      <c r="J73" s="7">
        <v>0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8"/>
      <c r="B74" s="21"/>
      <c r="C74" s="22" t="s">
        <v>46</v>
      </c>
      <c r="D74" s="21" t="s">
        <v>116</v>
      </c>
      <c r="E74" s="8"/>
      <c r="F74" s="21"/>
      <c r="G74" s="8"/>
      <c r="H74" s="22">
        <v>5</v>
      </c>
      <c r="I74" s="23">
        <v>1</v>
      </c>
      <c r="J74" s="7">
        <v>0.5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8"/>
      <c r="B75" s="21"/>
      <c r="C75" s="22" t="s">
        <v>46</v>
      </c>
      <c r="D75" s="21" t="s">
        <v>117</v>
      </c>
      <c r="E75" s="8"/>
      <c r="F75" s="21" t="s">
        <v>48</v>
      </c>
      <c r="G75" s="8"/>
      <c r="H75" s="22">
        <v>5</v>
      </c>
      <c r="I75" s="23">
        <v>0.8</v>
      </c>
      <c r="J75" s="7">
        <v>0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26.4" x14ac:dyDescent="0.25">
      <c r="A76" s="8" t="s">
        <v>118</v>
      </c>
      <c r="B76" s="21" t="s">
        <v>119</v>
      </c>
      <c r="C76" s="22"/>
      <c r="D76" s="21"/>
      <c r="E76" s="8"/>
      <c r="F76" s="21"/>
      <c r="G76" s="21"/>
      <c r="H76" s="22"/>
      <c r="I76" s="23"/>
      <c r="J76" s="4"/>
      <c r="K76" s="4">
        <f>SUM(J77:J79)</f>
        <v>2.4000000000000004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39.6" x14ac:dyDescent="0.25">
      <c r="A77" s="8"/>
      <c r="B77" s="21"/>
      <c r="C77" s="22" t="s">
        <v>46</v>
      </c>
      <c r="D77" s="21" t="s">
        <v>120</v>
      </c>
      <c r="E77" s="8"/>
      <c r="F77" s="21"/>
      <c r="G77" s="21"/>
      <c r="H77" s="22">
        <v>6</v>
      </c>
      <c r="I77" s="23">
        <v>1</v>
      </c>
      <c r="J77" s="4">
        <v>1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42" customHeight="1" x14ac:dyDescent="0.25">
      <c r="A78" s="8"/>
      <c r="B78" s="21"/>
      <c r="C78" s="22" t="s">
        <v>46</v>
      </c>
      <c r="D78" s="21" t="s">
        <v>121</v>
      </c>
      <c r="E78" s="8"/>
      <c r="F78" s="21"/>
      <c r="G78" s="21"/>
      <c r="H78" s="22">
        <v>2</v>
      </c>
      <c r="I78" s="23">
        <v>0.6</v>
      </c>
      <c r="J78" s="7">
        <f>I78</f>
        <v>0.6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52.5" customHeight="1" x14ac:dyDescent="0.25">
      <c r="A79" s="8"/>
      <c r="B79" s="21"/>
      <c r="C79" s="22" t="s">
        <v>46</v>
      </c>
      <c r="D79" s="21" t="s">
        <v>122</v>
      </c>
      <c r="E79" s="8"/>
      <c r="F79" s="21" t="s">
        <v>123</v>
      </c>
      <c r="G79" s="21"/>
      <c r="H79" s="22">
        <v>3</v>
      </c>
      <c r="I79" s="23">
        <v>0.8</v>
      </c>
      <c r="J79" s="7">
        <f>I79</f>
        <v>0.8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8" t="s">
        <v>124</v>
      </c>
      <c r="B80" s="21" t="s">
        <v>125</v>
      </c>
      <c r="C80" s="22"/>
      <c r="D80" s="21"/>
      <c r="E80" s="8"/>
      <c r="F80" s="21"/>
      <c r="G80" s="21"/>
      <c r="H80" s="22"/>
      <c r="I80" s="23"/>
      <c r="J80" s="4"/>
      <c r="K80" s="7">
        <f>SUM(J81:J88)</f>
        <v>5.2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8"/>
      <c r="B81" s="21"/>
      <c r="C81" s="22" t="s">
        <v>46</v>
      </c>
      <c r="D81" s="21" t="s">
        <v>126</v>
      </c>
      <c r="E81" s="8"/>
      <c r="F81" s="21" t="s">
        <v>127</v>
      </c>
      <c r="G81" s="21"/>
      <c r="H81" s="22">
        <v>3</v>
      </c>
      <c r="I81" s="23">
        <v>0.3</v>
      </c>
      <c r="J81" s="7">
        <f>I81</f>
        <v>0.3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8"/>
      <c r="B82" s="21"/>
      <c r="C82" s="22" t="s">
        <v>46</v>
      </c>
      <c r="D82" s="21" t="s">
        <v>128</v>
      </c>
      <c r="E82" s="8"/>
      <c r="F82" s="21" t="s">
        <v>127</v>
      </c>
      <c r="G82" s="21"/>
      <c r="H82" s="22">
        <v>3</v>
      </c>
      <c r="I82" s="23">
        <v>0.3</v>
      </c>
      <c r="J82" s="7">
        <f t="shared" ref="J82:J88" si="1">I82</f>
        <v>0.3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8"/>
      <c r="B83" s="21"/>
      <c r="C83" s="22" t="s">
        <v>46</v>
      </c>
      <c r="D83" s="21" t="s">
        <v>129</v>
      </c>
      <c r="E83" s="8"/>
      <c r="F83" s="21" t="s">
        <v>127</v>
      </c>
      <c r="G83" s="21"/>
      <c r="H83" s="22">
        <v>3</v>
      </c>
      <c r="I83" s="23">
        <v>1</v>
      </c>
      <c r="J83" s="7">
        <f t="shared" si="1"/>
        <v>1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25">
      <c r="A84" s="8"/>
      <c r="B84" s="21"/>
      <c r="C84" s="22" t="s">
        <v>46</v>
      </c>
      <c r="D84" s="21" t="s">
        <v>130</v>
      </c>
      <c r="E84" s="8"/>
      <c r="F84" s="21" t="s">
        <v>127</v>
      </c>
      <c r="G84" s="21"/>
      <c r="H84" s="22">
        <v>3</v>
      </c>
      <c r="I84" s="23">
        <v>0.3</v>
      </c>
      <c r="J84" s="7">
        <f t="shared" si="1"/>
        <v>0.3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25">
      <c r="A85" s="8"/>
      <c r="B85" s="21"/>
      <c r="C85" s="22" t="s">
        <v>46</v>
      </c>
      <c r="D85" s="21" t="s">
        <v>131</v>
      </c>
      <c r="E85" s="8"/>
      <c r="F85" s="21" t="s">
        <v>127</v>
      </c>
      <c r="G85" s="21"/>
      <c r="H85" s="22">
        <v>3</v>
      </c>
      <c r="I85" s="23">
        <v>0.3</v>
      </c>
      <c r="J85" s="7">
        <f t="shared" si="1"/>
        <v>0.3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25">
      <c r="A86" s="8"/>
      <c r="B86" s="21"/>
      <c r="C86" s="22" t="s">
        <v>46</v>
      </c>
      <c r="D86" s="21" t="s">
        <v>132</v>
      </c>
      <c r="E86" s="8"/>
      <c r="F86" s="21" t="s">
        <v>127</v>
      </c>
      <c r="G86" s="21"/>
      <c r="H86" s="22">
        <v>3</v>
      </c>
      <c r="I86" s="23">
        <v>1</v>
      </c>
      <c r="J86" s="7">
        <f t="shared" si="1"/>
        <v>1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8"/>
      <c r="B87" s="21"/>
      <c r="C87" s="22" t="s">
        <v>46</v>
      </c>
      <c r="D87" s="21" t="s">
        <v>133</v>
      </c>
      <c r="E87" s="8"/>
      <c r="F87" s="21" t="s">
        <v>127</v>
      </c>
      <c r="G87" s="21"/>
      <c r="H87" s="22">
        <v>3</v>
      </c>
      <c r="I87" s="23">
        <v>1</v>
      </c>
      <c r="J87" s="7">
        <f t="shared" si="1"/>
        <v>1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8"/>
      <c r="B88" s="21"/>
      <c r="C88" s="22" t="s">
        <v>46</v>
      </c>
      <c r="D88" s="21" t="s">
        <v>134</v>
      </c>
      <c r="E88" s="8"/>
      <c r="F88" s="21" t="s">
        <v>127</v>
      </c>
      <c r="G88" s="21"/>
      <c r="H88" s="22">
        <v>3</v>
      </c>
      <c r="I88" s="23">
        <v>1</v>
      </c>
      <c r="J88" s="7">
        <f t="shared" si="1"/>
        <v>1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5"/>
      <c r="B89" s="15"/>
      <c r="C89" s="22"/>
      <c r="D89" s="21"/>
      <c r="E89" s="8"/>
      <c r="F89" s="21"/>
      <c r="G89" s="21"/>
      <c r="H89" s="28"/>
      <c r="I89" s="2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52.8" x14ac:dyDescent="0.25">
      <c r="A90" s="24" t="s">
        <v>34</v>
      </c>
      <c r="B90" s="24" t="s">
        <v>35</v>
      </c>
      <c r="C90" s="18" t="s">
        <v>36</v>
      </c>
      <c r="D90" s="24" t="s">
        <v>37</v>
      </c>
      <c r="E90" s="24" t="s">
        <v>38</v>
      </c>
      <c r="F90" s="24" t="s">
        <v>39</v>
      </c>
      <c r="G90" s="24" t="s">
        <v>40</v>
      </c>
      <c r="H90" s="24" t="s">
        <v>7</v>
      </c>
      <c r="I90" s="25" t="s">
        <v>41</v>
      </c>
      <c r="J90" s="26" t="s">
        <v>135</v>
      </c>
      <c r="K90" s="26" t="s">
        <v>43</v>
      </c>
      <c r="L90" s="27">
        <f>IFERROR(SUM($I$90:$I$129), 0)</f>
        <v>6.9999999999999991</v>
      </c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39.6" x14ac:dyDescent="0.25">
      <c r="A91" s="8" t="s">
        <v>136</v>
      </c>
      <c r="B91" s="21" t="s">
        <v>137</v>
      </c>
      <c r="C91" s="22"/>
      <c r="D91" s="21"/>
      <c r="E91" s="8"/>
      <c r="F91" s="21"/>
      <c r="G91" s="21"/>
      <c r="H91" s="22"/>
      <c r="I91" s="23"/>
      <c r="J91" s="4"/>
      <c r="K91" s="7">
        <f>SUM(J92:J99)</f>
        <v>2.4000000000000004</v>
      </c>
      <c r="L91" s="48">
        <f>SUM(K91:K128)</f>
        <v>4.1333333333333337</v>
      </c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26.4" x14ac:dyDescent="0.25">
      <c r="A92" s="8"/>
      <c r="B92" s="21"/>
      <c r="C92" s="22" t="s">
        <v>46</v>
      </c>
      <c r="D92" s="21" t="s">
        <v>138</v>
      </c>
      <c r="E92" s="8"/>
      <c r="F92" s="21"/>
      <c r="G92" s="21"/>
      <c r="H92" s="22">
        <v>5</v>
      </c>
      <c r="I92" s="23">
        <v>0.5</v>
      </c>
      <c r="J92" s="7">
        <f>I92</f>
        <v>0.5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30" customHeight="1" x14ac:dyDescent="0.25">
      <c r="A93" s="8"/>
      <c r="B93" s="21"/>
      <c r="C93" s="22" t="s">
        <v>46</v>
      </c>
      <c r="D93" s="21" t="s">
        <v>139</v>
      </c>
      <c r="E93" s="8"/>
      <c r="F93" s="21"/>
      <c r="G93" s="21"/>
      <c r="H93" s="22">
        <v>5</v>
      </c>
      <c r="I93" s="23">
        <v>0.2</v>
      </c>
      <c r="J93" s="4">
        <v>0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26.4" x14ac:dyDescent="0.25">
      <c r="A94" s="8"/>
      <c r="B94" s="21"/>
      <c r="C94" s="22" t="s">
        <v>46</v>
      </c>
      <c r="D94" s="21" t="s">
        <v>140</v>
      </c>
      <c r="E94" s="8"/>
      <c r="F94" s="21"/>
      <c r="G94" s="21"/>
      <c r="H94" s="22">
        <v>5</v>
      </c>
      <c r="I94" s="23">
        <v>0.5</v>
      </c>
      <c r="J94" s="4">
        <v>0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39.6" x14ac:dyDescent="0.25">
      <c r="A95" s="8"/>
      <c r="B95" s="21"/>
      <c r="C95" s="22" t="s">
        <v>46</v>
      </c>
      <c r="D95" s="21" t="s">
        <v>141</v>
      </c>
      <c r="E95" s="8"/>
      <c r="F95" s="21"/>
      <c r="G95" s="21"/>
      <c r="H95" s="22">
        <v>5</v>
      </c>
      <c r="I95" s="23">
        <v>0.3</v>
      </c>
      <c r="J95" s="7">
        <f>I95</f>
        <v>0.3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39.6" x14ac:dyDescent="0.25">
      <c r="A96" s="8"/>
      <c r="B96" s="21"/>
      <c r="C96" s="22" t="s">
        <v>46</v>
      </c>
      <c r="D96" s="21" t="s">
        <v>142</v>
      </c>
      <c r="E96" s="8"/>
      <c r="F96" s="21"/>
      <c r="G96" s="21"/>
      <c r="H96" s="22">
        <v>5</v>
      </c>
      <c r="I96" s="23">
        <v>0.4</v>
      </c>
      <c r="J96" s="7">
        <f>I96</f>
        <v>0.4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26.4" x14ac:dyDescent="0.25">
      <c r="A97" s="8"/>
      <c r="B97" s="21"/>
      <c r="C97" s="22" t="s">
        <v>46</v>
      </c>
      <c r="D97" s="21" t="s">
        <v>143</v>
      </c>
      <c r="E97" s="8"/>
      <c r="F97" s="21"/>
      <c r="G97" s="21"/>
      <c r="H97" s="22">
        <v>5</v>
      </c>
      <c r="I97" s="23">
        <v>0.5</v>
      </c>
      <c r="J97" s="7">
        <f>I97</f>
        <v>0.5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52.8" x14ac:dyDescent="0.25">
      <c r="A98" s="8"/>
      <c r="B98" s="21"/>
      <c r="C98" s="22" t="s">
        <v>46</v>
      </c>
      <c r="D98" s="21" t="s">
        <v>144</v>
      </c>
      <c r="E98" s="8"/>
      <c r="F98" s="21"/>
      <c r="G98" s="21"/>
      <c r="H98" s="22">
        <v>5</v>
      </c>
      <c r="I98" s="23">
        <v>0.5</v>
      </c>
      <c r="J98" s="7">
        <f>I98</f>
        <v>0.5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x14ac:dyDescent="0.25">
      <c r="A99" s="8"/>
      <c r="B99" s="21"/>
      <c r="C99" s="22" t="s">
        <v>46</v>
      </c>
      <c r="D99" s="21" t="s">
        <v>145</v>
      </c>
      <c r="E99" s="8"/>
      <c r="F99" s="21"/>
      <c r="G99" s="21"/>
      <c r="H99" s="22">
        <v>5</v>
      </c>
      <c r="I99" s="23">
        <v>0.2</v>
      </c>
      <c r="J99" s="7">
        <f>I99</f>
        <v>0.2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26.4" x14ac:dyDescent="0.25">
      <c r="A100" s="8" t="s">
        <v>146</v>
      </c>
      <c r="B100" s="21" t="s">
        <v>147</v>
      </c>
      <c r="C100" s="22"/>
      <c r="D100" s="21"/>
      <c r="E100" s="8"/>
      <c r="F100" s="21"/>
      <c r="G100" s="21"/>
      <c r="H100" s="22"/>
      <c r="I100" s="2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39.6" x14ac:dyDescent="0.25">
      <c r="A101" s="8"/>
      <c r="B101" s="21"/>
      <c r="C101" s="22" t="s">
        <v>46</v>
      </c>
      <c r="D101" s="21" t="s">
        <v>148</v>
      </c>
      <c r="E101" s="8"/>
      <c r="F101" s="21" t="s">
        <v>149</v>
      </c>
      <c r="G101" s="21"/>
      <c r="H101" s="22">
        <v>5</v>
      </c>
      <c r="I101" s="23">
        <v>0.5</v>
      </c>
      <c r="J101" s="7">
        <f>I101</f>
        <v>0.5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8"/>
      <c r="B102" s="21"/>
      <c r="C102" s="22" t="s">
        <v>46</v>
      </c>
      <c r="D102" s="21" t="s">
        <v>150</v>
      </c>
      <c r="E102" s="8"/>
      <c r="F102" s="21" t="s">
        <v>151</v>
      </c>
      <c r="G102" s="21"/>
      <c r="H102" s="22">
        <v>5</v>
      </c>
      <c r="I102" s="23">
        <v>0.5</v>
      </c>
      <c r="J102" s="7">
        <f>I102</f>
        <v>0.5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8"/>
      <c r="B103" s="21"/>
      <c r="C103" s="22" t="s">
        <v>46</v>
      </c>
      <c r="D103" s="21" t="s">
        <v>152</v>
      </c>
      <c r="E103" s="8"/>
      <c r="F103" s="21" t="s">
        <v>151</v>
      </c>
      <c r="G103" s="21"/>
      <c r="H103" s="22">
        <v>5</v>
      </c>
      <c r="I103" s="23">
        <v>0.1</v>
      </c>
      <c r="J103" s="7">
        <f>I103</f>
        <v>0.1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8"/>
      <c r="B104" s="21"/>
      <c r="C104" s="22" t="s">
        <v>65</v>
      </c>
      <c r="D104" s="21" t="s">
        <v>153</v>
      </c>
      <c r="E104" s="8"/>
      <c r="F104" s="21"/>
      <c r="G104" s="21"/>
      <c r="H104" s="22">
        <v>5</v>
      </c>
      <c r="I104" s="23">
        <v>0.3</v>
      </c>
      <c r="J104" s="4">
        <f>I104*2/3</f>
        <v>0.19999999999999998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x14ac:dyDescent="0.25">
      <c r="A105" s="8"/>
      <c r="B105" s="21"/>
      <c r="C105" s="22"/>
      <c r="D105" s="21"/>
      <c r="E105" s="8">
        <v>0</v>
      </c>
      <c r="F105" s="21" t="s">
        <v>154</v>
      </c>
      <c r="G105" s="21"/>
      <c r="H105" s="22"/>
      <c r="I105" s="2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26.4" x14ac:dyDescent="0.25">
      <c r="A106" s="8"/>
      <c r="B106" s="21"/>
      <c r="C106" s="22"/>
      <c r="D106" s="21"/>
      <c r="E106" s="8">
        <v>1</v>
      </c>
      <c r="F106" s="21" t="s">
        <v>155</v>
      </c>
      <c r="G106" s="21"/>
      <c r="H106" s="22"/>
      <c r="I106" s="2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26.4" x14ac:dyDescent="0.25">
      <c r="A107" s="8"/>
      <c r="B107" s="21"/>
      <c r="C107" s="22"/>
      <c r="D107" s="21"/>
      <c r="E107" s="8">
        <v>2</v>
      </c>
      <c r="F107" s="21" t="s">
        <v>156</v>
      </c>
      <c r="G107" s="21"/>
      <c r="H107" s="22"/>
      <c r="I107" s="2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8"/>
      <c r="B108" s="21"/>
      <c r="C108" s="22"/>
      <c r="D108" s="21"/>
      <c r="E108" s="8">
        <v>3</v>
      </c>
      <c r="F108" s="21" t="s">
        <v>157</v>
      </c>
      <c r="G108" s="21"/>
      <c r="H108" s="22"/>
      <c r="I108" s="2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26.4" x14ac:dyDescent="0.25">
      <c r="A109" s="8" t="s">
        <v>158</v>
      </c>
      <c r="B109" s="21" t="s">
        <v>159</v>
      </c>
      <c r="C109" s="22"/>
      <c r="D109" s="21"/>
      <c r="E109" s="8"/>
      <c r="F109" s="21"/>
      <c r="G109" s="21"/>
      <c r="H109" s="22"/>
      <c r="I109" s="23"/>
      <c r="J109" s="4"/>
      <c r="K109" s="7">
        <f>SUM(J110:J115)</f>
        <v>1.5333333333333332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26.4" x14ac:dyDescent="0.25">
      <c r="A110" s="8"/>
      <c r="B110" s="21"/>
      <c r="C110" s="22" t="s">
        <v>46</v>
      </c>
      <c r="D110" s="21" t="s">
        <v>160</v>
      </c>
      <c r="E110" s="8"/>
      <c r="F110" s="21" t="s">
        <v>161</v>
      </c>
      <c r="G110" s="21"/>
      <c r="H110" s="22">
        <v>1</v>
      </c>
      <c r="I110" s="23">
        <v>0.5</v>
      </c>
      <c r="J110" s="7">
        <f>I110</f>
        <v>0.5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8"/>
      <c r="B111" s="21"/>
      <c r="C111" s="22" t="s">
        <v>46</v>
      </c>
      <c r="D111" s="21" t="s">
        <v>162</v>
      </c>
      <c r="E111" s="8"/>
      <c r="F111" s="21"/>
      <c r="G111" s="21"/>
      <c r="H111" s="22">
        <v>3</v>
      </c>
      <c r="I111" s="23">
        <v>0.5</v>
      </c>
      <c r="J111" s="7">
        <f>I111</f>
        <v>0.5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26.4" x14ac:dyDescent="0.25">
      <c r="A112" s="8" t="s">
        <v>163</v>
      </c>
      <c r="B112" s="21" t="s">
        <v>164</v>
      </c>
      <c r="C112" s="22"/>
      <c r="D112" s="21"/>
      <c r="E112" s="8"/>
      <c r="F112" s="21"/>
      <c r="G112" s="21"/>
      <c r="H112" s="22"/>
      <c r="I112" s="2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26.4" x14ac:dyDescent="0.25">
      <c r="A113" s="8"/>
      <c r="B113" s="21"/>
      <c r="C113" s="22" t="s">
        <v>46</v>
      </c>
      <c r="D113" s="21" t="s">
        <v>165</v>
      </c>
      <c r="E113" s="8"/>
      <c r="F113" s="21"/>
      <c r="G113" s="21"/>
      <c r="H113" s="22">
        <v>3</v>
      </c>
      <c r="I113" s="23">
        <v>0.2</v>
      </c>
      <c r="J113" s="7"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26.4" x14ac:dyDescent="0.25">
      <c r="A114" s="8"/>
      <c r="B114" s="21"/>
      <c r="C114" s="22" t="s">
        <v>46</v>
      </c>
      <c r="D114" s="21" t="s">
        <v>166</v>
      </c>
      <c r="E114" s="8"/>
      <c r="F114" s="21"/>
      <c r="G114" s="21"/>
      <c r="H114" s="22">
        <v>3</v>
      </c>
      <c r="I114" s="23">
        <v>0.2</v>
      </c>
      <c r="J114" s="7">
        <f>I114</f>
        <v>0.2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26.4" x14ac:dyDescent="0.25">
      <c r="A115" s="8"/>
      <c r="B115" s="21"/>
      <c r="C115" s="22" t="s">
        <v>65</v>
      </c>
      <c r="D115" s="21" t="s">
        <v>167</v>
      </c>
      <c r="E115" s="8"/>
      <c r="F115" s="21"/>
      <c r="G115" s="21"/>
      <c r="H115" s="22">
        <v>3</v>
      </c>
      <c r="I115" s="23">
        <v>0.5</v>
      </c>
      <c r="J115" s="4">
        <f>I115*2/3</f>
        <v>0.33333333333333331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8"/>
      <c r="B116" s="21"/>
      <c r="C116" s="22"/>
      <c r="D116" s="21"/>
      <c r="E116" s="8">
        <v>0</v>
      </c>
      <c r="F116" s="21" t="s">
        <v>168</v>
      </c>
      <c r="G116" s="21"/>
      <c r="H116" s="22"/>
      <c r="I116" s="2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39.6" x14ac:dyDescent="0.25">
      <c r="A117" s="8"/>
      <c r="B117" s="21"/>
      <c r="C117" s="22"/>
      <c r="D117" s="21"/>
      <c r="E117" s="8">
        <v>1</v>
      </c>
      <c r="F117" s="21" t="s">
        <v>169</v>
      </c>
      <c r="G117" s="21"/>
      <c r="H117" s="22"/>
      <c r="I117" s="2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52.8" x14ac:dyDescent="0.25">
      <c r="A118" s="8"/>
      <c r="B118" s="21"/>
      <c r="C118" s="22"/>
      <c r="D118" s="21"/>
      <c r="E118" s="8">
        <v>2</v>
      </c>
      <c r="F118" s="21" t="s">
        <v>170</v>
      </c>
      <c r="G118" s="21"/>
      <c r="H118" s="22"/>
      <c r="I118" s="2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92.4" x14ac:dyDescent="0.25">
      <c r="A119" s="8"/>
      <c r="B119" s="21"/>
      <c r="C119" s="22"/>
      <c r="D119" s="21"/>
      <c r="E119" s="8">
        <v>3</v>
      </c>
      <c r="F119" s="21" t="s">
        <v>171</v>
      </c>
      <c r="G119" s="21"/>
      <c r="H119" s="22"/>
      <c r="I119" s="2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26.4" x14ac:dyDescent="0.25">
      <c r="A120" s="8" t="s">
        <v>172</v>
      </c>
      <c r="B120" s="21" t="s">
        <v>173</v>
      </c>
      <c r="C120" s="22"/>
      <c r="D120" s="21"/>
      <c r="E120" s="8"/>
      <c r="F120" s="21"/>
      <c r="G120" s="21"/>
      <c r="H120" s="22"/>
      <c r="I120" s="23"/>
      <c r="J120" s="4"/>
      <c r="K120" s="4">
        <f>SUM(J121:J123)</f>
        <v>0.2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x14ac:dyDescent="0.25">
      <c r="A121" s="8"/>
      <c r="B121" s="21"/>
      <c r="C121" s="22" t="s">
        <v>46</v>
      </c>
      <c r="D121" s="21" t="s">
        <v>174</v>
      </c>
      <c r="E121" s="8"/>
      <c r="F121" s="21"/>
      <c r="G121" s="21"/>
      <c r="H121" s="22">
        <v>3</v>
      </c>
      <c r="I121" s="23">
        <v>0.1</v>
      </c>
      <c r="J121" s="4"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26.4" x14ac:dyDescent="0.25">
      <c r="A122" s="8"/>
      <c r="B122" s="21"/>
      <c r="C122" s="22" t="s">
        <v>46</v>
      </c>
      <c r="D122" s="21" t="s">
        <v>175</v>
      </c>
      <c r="E122" s="8"/>
      <c r="F122" s="21" t="s">
        <v>176</v>
      </c>
      <c r="G122" s="21"/>
      <c r="H122" s="22">
        <v>3</v>
      </c>
      <c r="I122" s="23">
        <v>0.2</v>
      </c>
      <c r="J122" s="4"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36.75" customHeight="1" x14ac:dyDescent="0.25">
      <c r="A123" s="8"/>
      <c r="B123" s="21"/>
      <c r="C123" s="22" t="s">
        <v>65</v>
      </c>
      <c r="D123" s="21" t="s">
        <v>177</v>
      </c>
      <c r="E123" s="8"/>
      <c r="F123" s="21"/>
      <c r="G123" s="21"/>
      <c r="H123" s="22">
        <v>3</v>
      </c>
      <c r="I123" s="23">
        <v>0.3</v>
      </c>
      <c r="J123" s="4">
        <v>0.2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5">
      <c r="A124" s="8"/>
      <c r="B124" s="21"/>
      <c r="C124" s="22"/>
      <c r="D124" s="21"/>
      <c r="E124" s="8">
        <v>0</v>
      </c>
      <c r="F124" s="21" t="s">
        <v>178</v>
      </c>
      <c r="G124" s="21"/>
      <c r="H124" s="22"/>
      <c r="I124" s="2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5">
      <c r="A125" s="8"/>
      <c r="B125" s="21"/>
      <c r="C125" s="22"/>
      <c r="D125" s="21"/>
      <c r="E125" s="8">
        <v>1</v>
      </c>
      <c r="F125" s="21" t="s">
        <v>179</v>
      </c>
      <c r="G125" s="21"/>
      <c r="H125" s="22"/>
      <c r="I125" s="2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x14ac:dyDescent="0.25">
      <c r="A126" s="8"/>
      <c r="B126" s="21"/>
      <c r="C126" s="22"/>
      <c r="D126" s="21"/>
      <c r="E126" s="8">
        <v>2</v>
      </c>
      <c r="F126" s="21" t="s">
        <v>180</v>
      </c>
      <c r="G126" s="21"/>
      <c r="H126" s="22"/>
      <c r="I126" s="2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26.4" x14ac:dyDescent="0.25">
      <c r="A127" s="8"/>
      <c r="B127" s="21"/>
      <c r="C127" s="22"/>
      <c r="D127" s="21"/>
      <c r="E127" s="8">
        <v>3</v>
      </c>
      <c r="F127" s="21" t="s">
        <v>181</v>
      </c>
      <c r="G127" s="21"/>
      <c r="H127" s="22"/>
      <c r="I127" s="2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x14ac:dyDescent="0.25">
      <c r="A128" s="15"/>
      <c r="B128" s="15"/>
      <c r="C128" s="22"/>
      <c r="D128" s="21"/>
      <c r="E128" s="8"/>
      <c r="F128" s="21"/>
      <c r="G128" s="21"/>
      <c r="H128" s="28"/>
      <c r="I128" s="2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52.8" x14ac:dyDescent="0.25">
      <c r="A129" s="24" t="s">
        <v>34</v>
      </c>
      <c r="B129" s="24" t="s">
        <v>35</v>
      </c>
      <c r="C129" s="18" t="s">
        <v>36</v>
      </c>
      <c r="D129" s="24" t="s">
        <v>37</v>
      </c>
      <c r="E129" s="24" t="s">
        <v>38</v>
      </c>
      <c r="F129" s="24" t="s">
        <v>39</v>
      </c>
      <c r="G129" s="24" t="s">
        <v>40</v>
      </c>
      <c r="H129" s="24" t="s">
        <v>7</v>
      </c>
      <c r="I129" s="25" t="s">
        <v>41</v>
      </c>
      <c r="J129" s="26" t="s">
        <v>182</v>
      </c>
      <c r="K129" s="26" t="s">
        <v>43</v>
      </c>
      <c r="L129" s="27">
        <f>IFERROR(SUM($I$129:$I$142), 0)</f>
        <v>5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5">
      <c r="A130" s="8" t="s">
        <v>183</v>
      </c>
      <c r="B130" s="21" t="s">
        <v>184</v>
      </c>
      <c r="C130" s="22"/>
      <c r="D130" s="21"/>
      <c r="E130" s="8"/>
      <c r="F130" s="21"/>
      <c r="G130" s="21"/>
      <c r="H130" s="22"/>
      <c r="I130" s="23"/>
      <c r="J130" s="4"/>
      <c r="K130" s="4">
        <f>SUM(J131:J133)</f>
        <v>2.5</v>
      </c>
      <c r="L130" s="4">
        <f>SUM(K130:K142)</f>
        <v>4.5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26.4" x14ac:dyDescent="0.25">
      <c r="A131" s="8"/>
      <c r="B131" s="21"/>
      <c r="C131" s="22" t="s">
        <v>46</v>
      </c>
      <c r="D131" s="21" t="s">
        <v>185</v>
      </c>
      <c r="E131" s="8"/>
      <c r="F131" s="21"/>
      <c r="G131" s="21"/>
      <c r="H131" s="22">
        <v>2</v>
      </c>
      <c r="I131" s="23">
        <v>0.5</v>
      </c>
      <c r="J131" s="4">
        <v>0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x14ac:dyDescent="0.25">
      <c r="A132" s="8"/>
      <c r="B132" s="21"/>
      <c r="C132" s="22" t="s">
        <v>46</v>
      </c>
      <c r="D132" s="21" t="s">
        <v>186</v>
      </c>
      <c r="E132" s="8"/>
      <c r="F132" s="21" t="s">
        <v>187</v>
      </c>
      <c r="G132" s="21"/>
      <c r="H132" s="22">
        <v>2</v>
      </c>
      <c r="I132" s="23">
        <v>0.5</v>
      </c>
      <c r="J132" s="7">
        <f>I132</f>
        <v>0.5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x14ac:dyDescent="0.25">
      <c r="A133" s="8"/>
      <c r="B133" s="21"/>
      <c r="C133" s="22" t="s">
        <v>65</v>
      </c>
      <c r="D133" s="21" t="s">
        <v>188</v>
      </c>
      <c r="E133" s="8"/>
      <c r="F133" s="21"/>
      <c r="G133" s="21"/>
      <c r="H133" s="22">
        <v>2</v>
      </c>
      <c r="I133" s="23">
        <v>2</v>
      </c>
      <c r="J133" s="7">
        <f>I133</f>
        <v>2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52.8" x14ac:dyDescent="0.25">
      <c r="A134" s="8"/>
      <c r="B134" s="21"/>
      <c r="C134" s="22"/>
      <c r="D134" s="21"/>
      <c r="E134" s="8">
        <v>0</v>
      </c>
      <c r="F134" s="21" t="s">
        <v>189</v>
      </c>
      <c r="G134" s="21"/>
      <c r="H134" s="22"/>
      <c r="I134" s="2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39.6" x14ac:dyDescent="0.25">
      <c r="A135" s="8"/>
      <c r="B135" s="21"/>
      <c r="C135" s="22"/>
      <c r="D135" s="21"/>
      <c r="E135" s="8">
        <v>1</v>
      </c>
      <c r="F135" s="21" t="s">
        <v>190</v>
      </c>
      <c r="G135" s="21"/>
      <c r="H135" s="22"/>
      <c r="I135" s="2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52.8" x14ac:dyDescent="0.25">
      <c r="A136" s="8"/>
      <c r="B136" s="21"/>
      <c r="C136" s="22"/>
      <c r="D136" s="21"/>
      <c r="E136" s="8">
        <v>2</v>
      </c>
      <c r="F136" s="21" t="s">
        <v>191</v>
      </c>
      <c r="G136" s="21"/>
      <c r="H136" s="22"/>
      <c r="I136" s="2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5">
      <c r="A137" s="8"/>
      <c r="B137" s="21"/>
      <c r="C137" s="22"/>
      <c r="D137" s="21"/>
      <c r="E137" s="8">
        <v>3</v>
      </c>
      <c r="F137" s="21" t="s">
        <v>192</v>
      </c>
      <c r="G137" s="21"/>
      <c r="H137" s="22"/>
      <c r="I137" s="23"/>
      <c r="J137" s="4"/>
      <c r="K137" s="7">
        <f>J138</f>
        <v>2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5">
      <c r="A138" s="8"/>
      <c r="B138" s="21"/>
      <c r="C138" s="22" t="s">
        <v>65</v>
      </c>
      <c r="D138" s="21" t="s">
        <v>193</v>
      </c>
      <c r="E138" s="8"/>
      <c r="F138" s="21"/>
      <c r="G138" s="21"/>
      <c r="H138" s="22">
        <v>4</v>
      </c>
      <c r="I138" s="23">
        <v>2</v>
      </c>
      <c r="J138" s="7">
        <f>I138</f>
        <v>2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5">
      <c r="A139" s="8"/>
      <c r="B139" s="21"/>
      <c r="C139" s="22"/>
      <c r="D139" s="21"/>
      <c r="E139" s="8">
        <v>0</v>
      </c>
      <c r="F139" s="21" t="s">
        <v>194</v>
      </c>
      <c r="G139" s="21"/>
      <c r="H139" s="22"/>
      <c r="I139" s="2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26.4" x14ac:dyDescent="0.25">
      <c r="A140" s="8"/>
      <c r="B140" s="21"/>
      <c r="C140" s="22"/>
      <c r="D140" s="21"/>
      <c r="E140" s="8">
        <v>1</v>
      </c>
      <c r="F140" s="21" t="s">
        <v>195</v>
      </c>
      <c r="G140" s="21"/>
      <c r="H140" s="22"/>
      <c r="I140" s="2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26.4" x14ac:dyDescent="0.25">
      <c r="A141" s="8"/>
      <c r="B141" s="21"/>
      <c r="C141" s="22"/>
      <c r="D141" s="21"/>
      <c r="E141" s="8">
        <v>2</v>
      </c>
      <c r="F141" s="21" t="s">
        <v>196</v>
      </c>
      <c r="G141" s="21"/>
      <c r="H141" s="22"/>
      <c r="I141" s="2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39.6" x14ac:dyDescent="0.25">
      <c r="A142" s="8"/>
      <c r="B142" s="21"/>
      <c r="C142" s="22"/>
      <c r="D142" s="21"/>
      <c r="E142" s="8">
        <v>3</v>
      </c>
      <c r="F142" s="21" t="s">
        <v>197</v>
      </c>
      <c r="G142" s="21"/>
      <c r="H142" s="22"/>
      <c r="I142" s="2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26.4" x14ac:dyDescent="0.25">
      <c r="A143" s="15"/>
      <c r="B143" s="15"/>
      <c r="C143" s="22"/>
      <c r="D143" s="21"/>
      <c r="E143" s="8"/>
      <c r="F143" s="21"/>
      <c r="G143" s="21"/>
      <c r="H143" s="22"/>
      <c r="I143" s="29"/>
      <c r="J143" s="14" t="s">
        <v>198</v>
      </c>
      <c r="K143" s="14" t="s">
        <v>43</v>
      </c>
      <c r="L143" s="30">
        <f>IFERROR(SUM(I:I), 0)</f>
        <v>49.999999999999986</v>
      </c>
      <c r="M143" s="47">
        <f>L144/L143</f>
        <v>0.75133333333333363</v>
      </c>
      <c r="N143" s="4"/>
      <c r="O143" s="4"/>
      <c r="P143" s="4"/>
      <c r="Q143" s="4"/>
      <c r="R143" s="4"/>
      <c r="S143" s="4"/>
      <c r="T143" s="4"/>
      <c r="U143" s="4"/>
      <c r="V143" s="4"/>
    </row>
    <row r="144" spans="1:22" x14ac:dyDescent="0.25">
      <c r="A144" s="15"/>
      <c r="B144" s="15"/>
      <c r="C144" s="22"/>
      <c r="D144" s="21"/>
      <c r="E144" s="8"/>
      <c r="F144" s="21"/>
      <c r="G144" s="21"/>
      <c r="H144" s="28"/>
      <c r="I144" s="29"/>
      <c r="J144" s="4" t="s">
        <v>9</v>
      </c>
      <c r="K144" s="4">
        <f>L20</f>
        <v>11.233333333333334</v>
      </c>
      <c r="L144" s="4">
        <f>SUM(K144:K147)</f>
        <v>37.56666666666667</v>
      </c>
      <c r="M144" s="4"/>
      <c r="N144" s="4"/>
      <c r="P144" s="4"/>
      <c r="Q144" s="4"/>
      <c r="R144" s="4"/>
      <c r="S144" s="4"/>
      <c r="T144" s="4"/>
      <c r="U144" s="4"/>
      <c r="V144" s="4"/>
    </row>
    <row r="145" spans="1:22" x14ac:dyDescent="0.25">
      <c r="A145" s="4"/>
      <c r="B145" s="4"/>
      <c r="C145" s="4"/>
      <c r="D145" s="4"/>
      <c r="E145" s="5"/>
      <c r="F145" s="4"/>
      <c r="G145" s="4"/>
      <c r="H145" s="4"/>
      <c r="I145" s="7"/>
      <c r="J145" s="4" t="s">
        <v>13</v>
      </c>
      <c r="K145" s="4">
        <f>L51</f>
        <v>17.700000000000003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x14ac:dyDescent="0.25">
      <c r="A146" s="4"/>
      <c r="B146" s="4"/>
      <c r="C146" s="4"/>
      <c r="D146" s="4"/>
      <c r="E146" s="5"/>
      <c r="F146" s="4"/>
      <c r="G146" s="4"/>
      <c r="H146" s="4"/>
      <c r="I146" s="7"/>
      <c r="J146" s="4" t="s">
        <v>16</v>
      </c>
      <c r="K146" s="4">
        <f>L91</f>
        <v>4.1333333333333337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x14ac:dyDescent="0.25">
      <c r="A147" s="4"/>
      <c r="B147" s="4"/>
      <c r="C147" s="4"/>
      <c r="D147" s="4"/>
      <c r="E147" s="5"/>
      <c r="F147" s="4"/>
      <c r="G147" s="4"/>
      <c r="H147" s="4"/>
      <c r="I147" s="7"/>
      <c r="J147" s="4" t="s">
        <v>19</v>
      </c>
      <c r="K147" s="4">
        <f>L130</f>
        <v>4.5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x14ac:dyDescent="0.25">
      <c r="A148" s="4"/>
      <c r="B148" s="4"/>
      <c r="C148" s="4"/>
      <c r="D148" s="4"/>
      <c r="E148" s="5"/>
      <c r="F148" s="4"/>
      <c r="G148" s="4"/>
      <c r="H148" s="4"/>
      <c r="I148" s="7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x14ac:dyDescent="0.25">
      <c r="A149" s="4"/>
      <c r="B149" s="4"/>
      <c r="C149" s="4"/>
      <c r="D149" s="4"/>
      <c r="E149" s="5"/>
      <c r="F149" s="4"/>
      <c r="G149" s="4"/>
      <c r="H149" s="4"/>
      <c r="I149" s="7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25">
      <c r="A150" s="4"/>
      <c r="B150" s="4"/>
      <c r="C150" s="4"/>
      <c r="D150" s="4"/>
      <c r="E150" s="5"/>
      <c r="F150" s="4"/>
      <c r="G150" s="4"/>
      <c r="H150" s="4"/>
      <c r="I150" s="7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25">
      <c r="A151" s="4"/>
      <c r="B151" s="4"/>
      <c r="C151" s="4"/>
      <c r="D151" s="4"/>
      <c r="E151" s="5"/>
      <c r="F151" s="4"/>
      <c r="G151" s="4"/>
      <c r="H151" s="4"/>
      <c r="I151" s="7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x14ac:dyDescent="0.25">
      <c r="A152" s="4"/>
      <c r="B152" s="4"/>
      <c r="C152" s="4"/>
      <c r="D152" s="4"/>
      <c r="E152" s="5"/>
      <c r="F152" s="4"/>
      <c r="G152" s="4"/>
      <c r="H152" s="4"/>
      <c r="I152" s="7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5">
      <c r="A153" s="4"/>
      <c r="B153" s="4"/>
      <c r="C153" s="4"/>
      <c r="D153" s="4"/>
      <c r="E153" s="5"/>
      <c r="F153" s="4"/>
      <c r="G153" s="4"/>
      <c r="H153" s="4"/>
      <c r="I153" s="7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x14ac:dyDescent="0.25">
      <c r="A154" s="4"/>
      <c r="B154" s="4"/>
      <c r="C154" s="4"/>
      <c r="D154" s="4"/>
      <c r="E154" s="5"/>
      <c r="F154" s="4"/>
      <c r="G154" s="4"/>
      <c r="H154" s="4"/>
      <c r="I154" s="7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x14ac:dyDescent="0.25">
      <c r="A155" s="4"/>
      <c r="B155" s="4"/>
      <c r="C155" s="4"/>
      <c r="D155" s="4"/>
      <c r="E155" s="4"/>
      <c r="F155" s="4"/>
      <c r="G155" s="4"/>
      <c r="H155" s="4"/>
      <c r="I155" s="7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x14ac:dyDescent="0.25">
      <c r="A156" s="4"/>
      <c r="B156" s="4"/>
      <c r="C156" s="4"/>
      <c r="D156" s="4"/>
      <c r="E156" s="4"/>
      <c r="F156" s="4"/>
      <c r="G156" s="4"/>
      <c r="H156" s="4"/>
      <c r="I156" s="7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x14ac:dyDescent="0.25">
      <c r="A157" s="4"/>
      <c r="B157" s="4"/>
      <c r="C157" s="4"/>
      <c r="D157" s="4"/>
      <c r="E157" s="4"/>
      <c r="F157" s="4"/>
      <c r="G157" s="4"/>
      <c r="H157" s="4"/>
      <c r="I157" s="7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x14ac:dyDescent="0.25">
      <c r="A158" s="4"/>
      <c r="B158" s="4"/>
      <c r="C158" s="4"/>
      <c r="D158" s="4"/>
      <c r="E158" s="4"/>
      <c r="F158" s="4"/>
      <c r="G158" s="4"/>
      <c r="H158" s="4"/>
      <c r="I158" s="7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x14ac:dyDescent="0.25">
      <c r="A159" s="4"/>
      <c r="B159" s="4"/>
      <c r="C159" s="4"/>
      <c r="D159" s="4"/>
      <c r="E159" s="4"/>
      <c r="F159" s="4"/>
      <c r="G159" s="4"/>
      <c r="H159" s="4"/>
      <c r="I159" s="7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x14ac:dyDescent="0.25">
      <c r="A160" s="4"/>
      <c r="B160" s="4"/>
      <c r="C160" s="4"/>
      <c r="D160" s="4"/>
      <c r="E160" s="4"/>
      <c r="F160" s="4"/>
      <c r="G160" s="4"/>
      <c r="H160" s="4"/>
      <c r="I160" s="7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</sheetData>
  <autoFilter ref="A19:I144" xr:uid="{00000000-0009-0000-0000-000000000000}"/>
  <pageMargins left="0.7" right="0.7" top="0.75" bottom="0.75" header="0.511811023622047" footer="0.511811023622047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ErrorMessage="1" xr:uid="{00000000-0002-0000-0000-000000000000}">
          <x14:formula1>
            <xm:f>'Справочник валидация'!$AZ$1:$AZ$2</xm:f>
          </x14:formula1>
          <x14:formula2>
            <xm:f>0</xm:f>
          </x14:formula2>
          <xm:sqref>C49 C89 C128 C143:C144</xm:sqref>
        </x14:dataValidation>
        <x14:dataValidation type="list" allowBlank="1" showErrorMessage="1" xr:uid="{00000000-0002-0000-0000-000001000000}">
          <x14:formula1>
            <xm:f>'Справочник валидация'!$BB$1:$BB$10</xm:f>
          </x14:formula1>
          <x14:formula2>
            <xm:f>0</xm:f>
          </x14:formula2>
          <xm:sqref>H49 H89 H128 H143:H144</xm:sqref>
        </x14:dataValidation>
        <x14:dataValidation type="list" allowBlank="1" showErrorMessage="1" xr:uid="{00000000-0002-0000-0000-000002000000}">
          <x14:formula1>
            <xm:f>'Справочник валидация'!$A$2:$A$261</xm:f>
          </x14:formula1>
          <x14:formula2>
            <xm:f>0</xm:f>
          </x14:formula2>
          <xm:sqref>D2</xm:sqref>
        </x14:dataValidation>
        <x14:dataValidation type="list" allowBlank="1" showErrorMessage="1" xr:uid="{00000000-0002-0000-0000-000003000000}">
          <x14:formula1>
            <xm:f>'Справочник валидация'!$H$1:$H$20</xm:f>
          </x14:formula1>
          <x14:formula2>
            <xm:f>0</xm:f>
          </x14:formula2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1000"/>
  <sheetViews>
    <sheetView topLeftCell="A2" zoomScale="110" zoomScaleNormal="110" workbookViewId="0">
      <selection activeCell="A2" sqref="A2"/>
    </sheetView>
  </sheetViews>
  <sheetFormatPr defaultColWidth="14.44140625" defaultRowHeight="13.2" x14ac:dyDescent="0.25"/>
  <cols>
    <col min="1" max="1" width="28.77734375" customWidth="1"/>
    <col min="2" max="2" width="18.44140625" customWidth="1"/>
  </cols>
  <sheetData>
    <row r="1" spans="1:109" ht="15.75" customHeight="1" x14ac:dyDescent="0.3">
      <c r="A1" s="31" t="s">
        <v>199</v>
      </c>
      <c r="B1" s="31" t="s">
        <v>200</v>
      </c>
      <c r="C1" s="32"/>
      <c r="D1" s="32" t="s">
        <v>201</v>
      </c>
      <c r="E1" s="32" t="s">
        <v>202</v>
      </c>
      <c r="F1" s="33"/>
      <c r="G1" s="33" t="s">
        <v>203</v>
      </c>
      <c r="H1" t="s">
        <v>204</v>
      </c>
      <c r="I1" s="33"/>
      <c r="J1" s="33"/>
      <c r="K1" s="33"/>
      <c r="L1" s="33"/>
      <c r="M1" s="32"/>
      <c r="N1" s="32"/>
      <c r="O1" s="32" t="s">
        <v>205</v>
      </c>
      <c r="P1" s="32"/>
      <c r="Q1" s="32" t="s">
        <v>206</v>
      </c>
      <c r="R1" s="32"/>
      <c r="S1" s="32" t="s">
        <v>207</v>
      </c>
      <c r="T1" s="33"/>
      <c r="U1" s="32" t="s">
        <v>208</v>
      </c>
      <c r="V1" s="32"/>
      <c r="W1" s="32" t="s">
        <v>209</v>
      </c>
      <c r="X1" s="33"/>
      <c r="Y1" s="32" t="s">
        <v>210</v>
      </c>
      <c r="Z1" s="34" t="s">
        <v>211</v>
      </c>
      <c r="AA1" s="34" t="s">
        <v>212</v>
      </c>
      <c r="AB1" s="32"/>
      <c r="AC1" s="32" t="s">
        <v>213</v>
      </c>
      <c r="AD1" s="32"/>
      <c r="AE1" s="35" t="s">
        <v>214</v>
      </c>
      <c r="AF1" s="35" t="s">
        <v>215</v>
      </c>
      <c r="AG1" s="35" t="s">
        <v>216</v>
      </c>
      <c r="AH1" s="33"/>
      <c r="AI1" s="33"/>
      <c r="AJ1" s="33"/>
      <c r="AK1" s="33"/>
      <c r="AL1" s="33"/>
      <c r="AM1" s="33"/>
      <c r="AN1" s="33" t="s">
        <v>217</v>
      </c>
      <c r="AO1" s="32"/>
      <c r="AP1" s="32" t="s">
        <v>218</v>
      </c>
      <c r="AQ1" s="32"/>
      <c r="AR1" s="32" t="s">
        <v>219</v>
      </c>
      <c r="AS1" s="33"/>
      <c r="AT1" s="32" t="s">
        <v>220</v>
      </c>
      <c r="AU1" s="33"/>
      <c r="AV1" s="33" t="s">
        <v>221</v>
      </c>
      <c r="AW1" s="33"/>
      <c r="AX1" s="32" t="s">
        <v>222</v>
      </c>
      <c r="AY1" s="33"/>
      <c r="AZ1" s="33" t="s">
        <v>46</v>
      </c>
      <c r="BA1" s="33"/>
      <c r="BB1" s="36">
        <v>1</v>
      </c>
      <c r="BC1" s="33"/>
      <c r="BD1" s="33" t="s">
        <v>223</v>
      </c>
      <c r="BE1" s="32"/>
      <c r="BF1" s="32" t="s">
        <v>224</v>
      </c>
      <c r="BG1" s="33"/>
      <c r="BH1" s="33" t="s">
        <v>225</v>
      </c>
      <c r="BI1" s="33"/>
      <c r="BJ1" s="32" t="s">
        <v>226</v>
      </c>
      <c r="BK1" s="33"/>
      <c r="BL1" s="33"/>
      <c r="BM1" s="33" t="s">
        <v>227</v>
      </c>
      <c r="BN1" s="33"/>
      <c r="BO1" s="33" t="s">
        <v>228</v>
      </c>
      <c r="BP1" s="32"/>
      <c r="BQ1" s="37" t="s">
        <v>229</v>
      </c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3"/>
    </row>
    <row r="2" spans="1:109" ht="15.75" customHeight="1" x14ac:dyDescent="0.3">
      <c r="A2" s="39" t="s">
        <v>230</v>
      </c>
      <c r="B2" s="40" t="s">
        <v>231</v>
      </c>
      <c r="C2" s="33"/>
      <c r="D2" s="33" t="s">
        <v>232</v>
      </c>
      <c r="E2" s="33" t="s">
        <v>233</v>
      </c>
      <c r="F2" s="33"/>
      <c r="G2" s="33" t="s">
        <v>232</v>
      </c>
      <c r="H2" t="s">
        <v>3</v>
      </c>
      <c r="I2" s="33"/>
      <c r="J2" s="33"/>
      <c r="K2" s="33"/>
      <c r="L2" s="33"/>
      <c r="M2" s="32"/>
      <c r="N2" s="32"/>
      <c r="O2" s="32" t="s">
        <v>234</v>
      </c>
      <c r="P2" s="33"/>
      <c r="Q2" s="36">
        <v>1</v>
      </c>
      <c r="R2" s="36">
        <v>1</v>
      </c>
      <c r="S2" s="36" t="s">
        <v>235</v>
      </c>
      <c r="T2" s="32"/>
      <c r="U2" s="32" t="s">
        <v>236</v>
      </c>
      <c r="V2" s="32"/>
      <c r="W2" s="32" t="s">
        <v>237</v>
      </c>
      <c r="X2" s="32"/>
      <c r="Y2" s="32" t="s">
        <v>223</v>
      </c>
      <c r="Z2" s="41" t="s">
        <v>238</v>
      </c>
      <c r="AA2" s="41" t="s">
        <v>239</v>
      </c>
      <c r="AB2" s="32"/>
      <c r="AC2" s="32" t="s">
        <v>240</v>
      </c>
      <c r="AD2" s="32"/>
      <c r="AE2" s="42">
        <v>1</v>
      </c>
      <c r="AF2" s="42">
        <v>2</v>
      </c>
      <c r="AG2" s="42">
        <v>3</v>
      </c>
      <c r="AH2" s="33"/>
      <c r="AI2" s="33"/>
      <c r="AJ2" s="33"/>
      <c r="AK2" s="33"/>
      <c r="AL2" s="33"/>
      <c r="AM2" s="33"/>
      <c r="AN2" s="33" t="s">
        <v>241</v>
      </c>
      <c r="AO2" s="32"/>
      <c r="AP2" s="32" t="s">
        <v>242</v>
      </c>
      <c r="AQ2" s="33"/>
      <c r="AR2" s="36">
        <v>3</v>
      </c>
      <c r="AS2" s="32"/>
      <c r="AT2" s="32" t="s">
        <v>243</v>
      </c>
      <c r="AU2" s="33"/>
      <c r="AV2" s="32" t="s">
        <v>244</v>
      </c>
      <c r="AW2" s="32"/>
      <c r="AX2" s="32" t="s">
        <v>245</v>
      </c>
      <c r="AY2" s="33"/>
      <c r="AZ2" s="33" t="s">
        <v>65</v>
      </c>
      <c r="BA2" s="33"/>
      <c r="BB2" s="36">
        <v>2</v>
      </c>
      <c r="BC2" s="33"/>
      <c r="BD2" s="33" t="s">
        <v>246</v>
      </c>
      <c r="BE2" s="33"/>
      <c r="BF2" s="33" t="s">
        <v>247</v>
      </c>
      <c r="BG2" s="33"/>
      <c r="BH2" s="36">
        <v>1</v>
      </c>
      <c r="BI2" s="32"/>
      <c r="BJ2" s="32" t="s">
        <v>248</v>
      </c>
      <c r="BK2" s="33"/>
      <c r="BL2" s="33"/>
      <c r="BM2" s="33" t="s">
        <v>249</v>
      </c>
      <c r="BN2" s="33"/>
      <c r="BO2" s="33" t="s">
        <v>250</v>
      </c>
      <c r="BP2" s="32"/>
      <c r="BQ2" s="32" t="s">
        <v>251</v>
      </c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</row>
    <row r="3" spans="1:109" ht="15.75" customHeight="1" x14ac:dyDescent="0.3">
      <c r="A3" s="39" t="s">
        <v>252</v>
      </c>
      <c r="B3" s="40" t="s">
        <v>253</v>
      </c>
      <c r="C3" s="33"/>
      <c r="D3" s="33" t="s">
        <v>254</v>
      </c>
      <c r="E3" s="33" t="s">
        <v>255</v>
      </c>
      <c r="F3" s="33"/>
      <c r="G3" s="33" t="s">
        <v>254</v>
      </c>
      <c r="H3" t="s">
        <v>256</v>
      </c>
      <c r="I3" s="33"/>
      <c r="J3" s="33"/>
      <c r="K3" s="33"/>
      <c r="L3" s="33"/>
      <c r="M3" s="32"/>
      <c r="N3" s="32"/>
      <c r="O3" s="32" t="s">
        <v>257</v>
      </c>
      <c r="P3" s="33"/>
      <c r="Q3" s="36">
        <v>2</v>
      </c>
      <c r="R3" s="36">
        <v>2</v>
      </c>
      <c r="S3" s="42" t="s">
        <v>258</v>
      </c>
      <c r="T3" s="32"/>
      <c r="U3" s="32" t="s">
        <v>259</v>
      </c>
      <c r="V3" s="32"/>
      <c r="W3" s="32" t="s">
        <v>260</v>
      </c>
      <c r="X3" s="32"/>
      <c r="Y3" s="32" t="s">
        <v>261</v>
      </c>
      <c r="Z3" s="41" t="s">
        <v>262</v>
      </c>
      <c r="AA3" s="41" t="s">
        <v>263</v>
      </c>
      <c r="AB3" s="32"/>
      <c r="AC3" s="32" t="s">
        <v>264</v>
      </c>
      <c r="AD3" s="32"/>
      <c r="AE3" s="32"/>
      <c r="AF3" s="32"/>
      <c r="AG3" s="42">
        <v>4</v>
      </c>
      <c r="AH3" s="33"/>
      <c r="AI3" s="33"/>
      <c r="AJ3" s="33"/>
      <c r="AK3" s="33"/>
      <c r="AL3" s="33"/>
      <c r="AM3" s="33"/>
      <c r="AN3" s="33" t="s">
        <v>265</v>
      </c>
      <c r="AO3" s="32"/>
      <c r="AP3" s="32" t="s">
        <v>266</v>
      </c>
      <c r="AQ3" s="33"/>
      <c r="AR3" s="36">
        <v>4</v>
      </c>
      <c r="AS3" s="32"/>
      <c r="AT3" s="32" t="s">
        <v>267</v>
      </c>
      <c r="AU3" s="32"/>
      <c r="AV3" s="32" t="s">
        <v>268</v>
      </c>
      <c r="AW3" s="33"/>
      <c r="AX3" s="33" t="s">
        <v>269</v>
      </c>
      <c r="AY3" s="33"/>
      <c r="AZ3" s="33"/>
      <c r="BA3" s="33"/>
      <c r="BB3" s="36">
        <v>3</v>
      </c>
      <c r="BC3" s="33"/>
      <c r="BD3" s="33"/>
      <c r="BE3" s="33"/>
      <c r="BF3" s="36">
        <v>1</v>
      </c>
      <c r="BG3" s="33"/>
      <c r="BH3" s="36">
        <v>2</v>
      </c>
      <c r="BI3" s="33"/>
      <c r="BJ3" s="33" t="s">
        <v>270</v>
      </c>
      <c r="BK3" s="33"/>
      <c r="BL3" s="33"/>
      <c r="BM3" s="33"/>
      <c r="BN3" s="33"/>
      <c r="BO3" s="33" t="s">
        <v>271</v>
      </c>
      <c r="BP3" s="32"/>
      <c r="BQ3" s="32" t="s">
        <v>272</v>
      </c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</row>
    <row r="4" spans="1:109" ht="15.75" customHeight="1" x14ac:dyDescent="0.3">
      <c r="A4" s="39" t="s">
        <v>273</v>
      </c>
      <c r="B4" s="40" t="s">
        <v>274</v>
      </c>
      <c r="C4" s="33"/>
      <c r="D4" s="33" t="s">
        <v>275</v>
      </c>
      <c r="E4" s="33" t="s">
        <v>276</v>
      </c>
      <c r="F4" s="33"/>
      <c r="G4" s="33" t="s">
        <v>275</v>
      </c>
      <c r="H4" t="s">
        <v>277</v>
      </c>
      <c r="I4" s="33"/>
      <c r="J4" s="33"/>
      <c r="K4" s="33"/>
      <c r="L4" s="33"/>
      <c r="M4" s="32"/>
      <c r="N4" s="32"/>
      <c r="O4" s="32" t="s">
        <v>278</v>
      </c>
      <c r="P4" s="33"/>
      <c r="Q4" s="36">
        <v>3</v>
      </c>
      <c r="R4" s="36">
        <v>3</v>
      </c>
      <c r="S4" s="42" t="s">
        <v>279</v>
      </c>
      <c r="T4" s="32"/>
      <c r="U4" s="32" t="s">
        <v>280</v>
      </c>
      <c r="V4" s="32"/>
      <c r="W4" s="32" t="s">
        <v>281</v>
      </c>
      <c r="X4" s="32"/>
      <c r="Y4" s="32"/>
      <c r="Z4" s="41" t="s">
        <v>282</v>
      </c>
      <c r="AA4" s="41" t="s">
        <v>283</v>
      </c>
      <c r="AB4" s="33"/>
      <c r="AC4" s="32"/>
      <c r="AD4" s="32"/>
      <c r="AE4" s="32"/>
      <c r="AF4" s="32"/>
      <c r="AG4" s="42">
        <v>5</v>
      </c>
      <c r="AH4" s="33"/>
      <c r="AI4" s="33"/>
      <c r="AJ4" s="33"/>
      <c r="AK4" s="33"/>
      <c r="AL4" s="33"/>
      <c r="AM4" s="33"/>
      <c r="AN4" s="33"/>
      <c r="AO4" s="32"/>
      <c r="AP4" s="32" t="s">
        <v>284</v>
      </c>
      <c r="AQ4" s="33"/>
      <c r="AR4" s="36">
        <v>5</v>
      </c>
      <c r="AS4" s="32"/>
      <c r="AT4" s="32" t="s">
        <v>285</v>
      </c>
      <c r="AU4" s="32"/>
      <c r="AV4" s="32" t="s">
        <v>286</v>
      </c>
      <c r="AW4" s="33"/>
      <c r="AX4" s="33" t="s">
        <v>287</v>
      </c>
      <c r="AY4" s="33"/>
      <c r="AZ4" s="33"/>
      <c r="BA4" s="33"/>
      <c r="BB4" s="36">
        <v>4</v>
      </c>
      <c r="BC4" s="33"/>
      <c r="BD4" s="33"/>
      <c r="BE4" s="33"/>
      <c r="BF4" s="36">
        <v>2</v>
      </c>
      <c r="BG4" s="33"/>
      <c r="BH4" s="36">
        <v>3</v>
      </c>
      <c r="BI4" s="33"/>
      <c r="BJ4" s="33" t="s">
        <v>288</v>
      </c>
      <c r="BK4" s="33"/>
      <c r="BL4" s="33"/>
      <c r="BM4" s="33"/>
      <c r="BN4" s="33"/>
      <c r="BO4" s="33"/>
      <c r="BP4" s="32"/>
      <c r="BQ4" s="32" t="s">
        <v>289</v>
      </c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</row>
    <row r="5" spans="1:109" ht="15.75" customHeight="1" x14ac:dyDescent="0.3">
      <c r="A5" s="39" t="s">
        <v>290</v>
      </c>
      <c r="B5" s="40" t="s">
        <v>291</v>
      </c>
      <c r="C5" s="33"/>
      <c r="D5" s="33" t="s">
        <v>292</v>
      </c>
      <c r="E5" s="33" t="s">
        <v>293</v>
      </c>
      <c r="F5" s="33"/>
      <c r="G5" s="33" t="s">
        <v>292</v>
      </c>
      <c r="H5" t="s">
        <v>294</v>
      </c>
      <c r="I5" s="33"/>
      <c r="J5" s="33"/>
      <c r="K5" s="33"/>
      <c r="L5" s="33"/>
      <c r="M5" s="33"/>
      <c r="N5" s="33"/>
      <c r="O5" s="33"/>
      <c r="P5" s="33"/>
      <c r="Q5" s="36">
        <v>4</v>
      </c>
      <c r="R5" s="36">
        <v>4</v>
      </c>
      <c r="S5" s="36" t="s">
        <v>295</v>
      </c>
      <c r="T5" s="33"/>
      <c r="U5" s="32"/>
      <c r="V5" s="32"/>
      <c r="W5" s="32" t="s">
        <v>261</v>
      </c>
      <c r="X5" s="32"/>
      <c r="Y5" s="32"/>
      <c r="Z5" s="41" t="s">
        <v>296</v>
      </c>
      <c r="AA5" s="41" t="s">
        <v>297</v>
      </c>
      <c r="AB5" s="33"/>
      <c r="AC5" s="32"/>
      <c r="AD5" s="32"/>
      <c r="AE5" s="32"/>
      <c r="AF5" s="32"/>
      <c r="AG5" s="42">
        <v>6</v>
      </c>
      <c r="AH5" s="33"/>
      <c r="AI5" s="33"/>
      <c r="AJ5" s="33"/>
      <c r="AK5" s="33"/>
      <c r="AL5" s="33"/>
      <c r="AM5" s="33"/>
      <c r="AN5" s="33"/>
      <c r="AO5" s="32"/>
      <c r="AP5" s="32" t="s">
        <v>298</v>
      </c>
      <c r="AQ5" s="33"/>
      <c r="AR5" s="36">
        <v>6</v>
      </c>
      <c r="AS5" s="33"/>
      <c r="AT5" s="33"/>
      <c r="AU5" s="33"/>
      <c r="AV5" s="33"/>
      <c r="AW5" s="33"/>
      <c r="AX5" s="33"/>
      <c r="AY5" s="33"/>
      <c r="AZ5" s="33"/>
      <c r="BA5" s="33"/>
      <c r="BB5" s="36">
        <v>5</v>
      </c>
      <c r="BC5" s="33"/>
      <c r="BD5" s="33"/>
      <c r="BE5" s="33"/>
      <c r="BF5" s="36">
        <v>3</v>
      </c>
      <c r="BG5" s="33"/>
      <c r="BH5" s="36">
        <v>4</v>
      </c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</row>
    <row r="6" spans="1:109" ht="15.75" customHeight="1" x14ac:dyDescent="0.3">
      <c r="A6" s="39" t="s">
        <v>299</v>
      </c>
      <c r="B6" s="40" t="s">
        <v>300</v>
      </c>
      <c r="C6" s="33"/>
      <c r="D6" s="33" t="s">
        <v>301</v>
      </c>
      <c r="E6" s="33" t="s">
        <v>302</v>
      </c>
      <c r="F6" s="33"/>
      <c r="G6" s="33" t="s">
        <v>301</v>
      </c>
      <c r="H6" t="s">
        <v>303</v>
      </c>
      <c r="I6" s="33"/>
      <c r="J6" s="33"/>
      <c r="K6" s="33"/>
      <c r="L6" s="33"/>
      <c r="M6" s="33"/>
      <c r="N6" s="33"/>
      <c r="O6" s="33"/>
      <c r="P6" s="33"/>
      <c r="Q6" s="36">
        <v>5</v>
      </c>
      <c r="R6" s="36">
        <v>5</v>
      </c>
      <c r="S6" s="36" t="s">
        <v>304</v>
      </c>
      <c r="T6" s="33"/>
      <c r="U6" s="33"/>
      <c r="V6" s="33"/>
      <c r="W6" s="33"/>
      <c r="X6" s="32"/>
      <c r="Y6" s="32"/>
      <c r="Z6" s="41" t="s">
        <v>305</v>
      </c>
      <c r="AA6" s="41" t="s">
        <v>306</v>
      </c>
      <c r="AB6" s="33"/>
      <c r="AC6" s="32"/>
      <c r="AD6" s="32"/>
      <c r="AE6" s="32"/>
      <c r="AF6" s="32"/>
      <c r="AG6" s="42">
        <v>7</v>
      </c>
      <c r="AH6" s="33"/>
      <c r="AI6" s="33"/>
      <c r="AJ6" s="33"/>
      <c r="AK6" s="33"/>
      <c r="AL6" s="33"/>
      <c r="AM6" s="33"/>
      <c r="AN6" s="33"/>
      <c r="AO6" s="32"/>
      <c r="AP6" s="32" t="s">
        <v>307</v>
      </c>
      <c r="AQ6" s="33"/>
      <c r="AR6" s="36">
        <v>7</v>
      </c>
      <c r="AS6" s="33"/>
      <c r="AT6" s="33"/>
      <c r="AU6" s="33"/>
      <c r="AV6" s="33"/>
      <c r="AW6" s="33"/>
      <c r="AX6" s="33"/>
      <c r="AY6" s="33"/>
      <c r="AZ6" s="33"/>
      <c r="BA6" s="33"/>
      <c r="BB6" s="36">
        <v>6</v>
      </c>
      <c r="BC6" s="33"/>
      <c r="BD6" s="33"/>
      <c r="BE6" s="33"/>
      <c r="BF6" s="36">
        <v>4</v>
      </c>
      <c r="BG6" s="33"/>
      <c r="BH6" s="36">
        <v>5</v>
      </c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</row>
    <row r="7" spans="1:109" ht="15.75" customHeight="1" x14ac:dyDescent="0.3">
      <c r="A7" s="39" t="s">
        <v>308</v>
      </c>
      <c r="B7" s="40" t="s">
        <v>309</v>
      </c>
      <c r="C7" s="33"/>
      <c r="D7" s="33" t="s">
        <v>310</v>
      </c>
      <c r="E7" s="33"/>
      <c r="F7" s="33"/>
      <c r="G7" s="33" t="s">
        <v>310</v>
      </c>
      <c r="H7" t="s">
        <v>311</v>
      </c>
      <c r="I7" s="33"/>
      <c r="J7" s="33"/>
      <c r="K7" s="33"/>
      <c r="L7" s="33"/>
      <c r="M7" s="33"/>
      <c r="N7" s="33"/>
      <c r="O7" s="33"/>
      <c r="P7" s="33"/>
      <c r="Q7" s="36">
        <v>6</v>
      </c>
      <c r="R7" s="36">
        <v>6</v>
      </c>
      <c r="S7" s="36" t="s">
        <v>312</v>
      </c>
      <c r="T7" s="33"/>
      <c r="U7" s="33"/>
      <c r="V7" s="33"/>
      <c r="W7" s="33"/>
      <c r="X7" s="32"/>
      <c r="Y7" s="32"/>
      <c r="Z7" s="41" t="s">
        <v>313</v>
      </c>
      <c r="AA7" s="41" t="s">
        <v>314</v>
      </c>
      <c r="AB7" s="33"/>
      <c r="AC7" s="32"/>
      <c r="AD7" s="32"/>
      <c r="AE7" s="32"/>
      <c r="AF7" s="32"/>
      <c r="AG7" s="42">
        <v>8</v>
      </c>
      <c r="AH7" s="33"/>
      <c r="AI7" s="33"/>
      <c r="AJ7" s="33"/>
      <c r="AK7" s="33"/>
      <c r="AL7" s="33"/>
      <c r="AM7" s="33"/>
      <c r="AN7" s="33"/>
      <c r="AO7" s="32"/>
      <c r="AP7" s="32" t="s">
        <v>315</v>
      </c>
      <c r="AQ7" s="33"/>
      <c r="AR7" s="36">
        <v>8</v>
      </c>
      <c r="AS7" s="33"/>
      <c r="AT7" s="33"/>
      <c r="AU7" s="33"/>
      <c r="AV7" s="33"/>
      <c r="AW7" s="33"/>
      <c r="AX7" s="33"/>
      <c r="AY7" s="33"/>
      <c r="AZ7" s="33"/>
      <c r="BA7" s="33"/>
      <c r="BB7" s="36">
        <v>7</v>
      </c>
      <c r="BC7" s="33"/>
      <c r="BD7" s="33"/>
      <c r="BE7" s="33"/>
      <c r="BF7" s="36">
        <v>5</v>
      </c>
      <c r="BG7" s="33"/>
      <c r="BH7" s="36">
        <v>6</v>
      </c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</row>
    <row r="8" spans="1:109" ht="15.75" customHeight="1" x14ac:dyDescent="0.3">
      <c r="A8" s="39" t="s">
        <v>316</v>
      </c>
      <c r="B8" s="40" t="s">
        <v>317</v>
      </c>
      <c r="C8" s="33"/>
      <c r="D8" s="33" t="s">
        <v>318</v>
      </c>
      <c r="E8" s="33"/>
      <c r="F8" s="33"/>
      <c r="G8" s="33" t="s">
        <v>318</v>
      </c>
      <c r="H8" t="s">
        <v>319</v>
      </c>
      <c r="I8" s="33"/>
      <c r="J8" s="33"/>
      <c r="K8" s="33"/>
      <c r="L8" s="33"/>
      <c r="M8" s="33"/>
      <c r="N8" s="33"/>
      <c r="O8" s="33"/>
      <c r="P8" s="33"/>
      <c r="Q8" s="36">
        <v>7</v>
      </c>
      <c r="R8" s="36">
        <v>7</v>
      </c>
      <c r="S8" s="33"/>
      <c r="T8" s="33"/>
      <c r="U8" s="33"/>
      <c r="V8" s="33"/>
      <c r="W8" s="33"/>
      <c r="X8" s="32"/>
      <c r="Y8" s="32"/>
      <c r="Z8" s="41" t="s">
        <v>320</v>
      </c>
      <c r="AA8" s="41" t="s">
        <v>321</v>
      </c>
      <c r="AB8" s="33"/>
      <c r="AC8" s="32"/>
      <c r="AD8" s="32"/>
      <c r="AE8" s="32"/>
      <c r="AF8" s="32"/>
      <c r="AG8" s="42">
        <v>9</v>
      </c>
      <c r="AH8" s="33"/>
      <c r="AI8" s="33"/>
      <c r="AJ8" s="33"/>
      <c r="AK8" s="33"/>
      <c r="AL8" s="33"/>
      <c r="AM8" s="33"/>
      <c r="AN8" s="33"/>
      <c r="AO8" s="32"/>
      <c r="AP8" s="32" t="s">
        <v>322</v>
      </c>
      <c r="AQ8" s="33"/>
      <c r="AR8" s="36">
        <v>9</v>
      </c>
      <c r="AS8" s="33"/>
      <c r="AT8" s="33"/>
      <c r="AU8" s="33"/>
      <c r="AV8" s="33"/>
      <c r="AW8" s="33"/>
      <c r="AX8" s="33"/>
      <c r="AY8" s="33"/>
      <c r="AZ8" s="33"/>
      <c r="BA8" s="33"/>
      <c r="BB8" s="36">
        <v>8</v>
      </c>
      <c r="BC8" s="33"/>
      <c r="BD8" s="33"/>
      <c r="BE8" s="33"/>
      <c r="BF8" s="36">
        <v>6</v>
      </c>
      <c r="BG8" s="33"/>
      <c r="BH8" s="36">
        <v>7</v>
      </c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</row>
    <row r="9" spans="1:109" ht="15.75" customHeight="1" x14ac:dyDescent="0.3">
      <c r="A9" s="39" t="s">
        <v>323</v>
      </c>
      <c r="B9" s="40" t="s">
        <v>324</v>
      </c>
      <c r="C9" s="33"/>
      <c r="D9" s="33" t="s">
        <v>325</v>
      </c>
      <c r="E9" s="33"/>
      <c r="F9" s="33"/>
      <c r="G9" s="33" t="s">
        <v>325</v>
      </c>
      <c r="H9" t="s">
        <v>326</v>
      </c>
      <c r="I9" s="33"/>
      <c r="J9" s="33"/>
      <c r="K9" s="33"/>
      <c r="L9" s="33"/>
      <c r="M9" s="33"/>
      <c r="N9" s="33"/>
      <c r="O9" s="33"/>
      <c r="P9" s="33"/>
      <c r="Q9" s="36">
        <v>8</v>
      </c>
      <c r="R9" s="36">
        <v>8</v>
      </c>
      <c r="S9" s="33"/>
      <c r="T9" s="33"/>
      <c r="U9" s="33"/>
      <c r="V9" s="33"/>
      <c r="W9" s="33"/>
      <c r="X9" s="32"/>
      <c r="Y9" s="32"/>
      <c r="Z9" s="41" t="s">
        <v>327</v>
      </c>
      <c r="AA9" s="41" t="s">
        <v>328</v>
      </c>
      <c r="AB9" s="33"/>
      <c r="AC9" s="32"/>
      <c r="AD9" s="32"/>
      <c r="AE9" s="32"/>
      <c r="AF9" s="32"/>
      <c r="AG9" s="42">
        <v>10</v>
      </c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6">
        <v>10</v>
      </c>
      <c r="AS9" s="33"/>
      <c r="AT9" s="33"/>
      <c r="AU9" s="33"/>
      <c r="AV9" s="33"/>
      <c r="AW9" s="33"/>
      <c r="AX9" s="33"/>
      <c r="AY9" s="33"/>
      <c r="AZ9" s="33"/>
      <c r="BA9" s="33"/>
      <c r="BB9" s="36">
        <v>9</v>
      </c>
      <c r="BC9" s="33"/>
      <c r="BD9" s="33"/>
      <c r="BE9" s="33"/>
      <c r="BF9" s="36">
        <v>7</v>
      </c>
      <c r="BG9" s="33"/>
      <c r="BH9" s="36">
        <v>8</v>
      </c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</row>
    <row r="10" spans="1:109" ht="15.75" customHeight="1" x14ac:dyDescent="0.3">
      <c r="A10" s="39" t="s">
        <v>329</v>
      </c>
      <c r="B10" s="40" t="s">
        <v>330</v>
      </c>
      <c r="C10" s="33"/>
      <c r="D10" s="33" t="s">
        <v>331</v>
      </c>
      <c r="E10" s="33"/>
      <c r="F10" s="33"/>
      <c r="G10" s="33" t="s">
        <v>331</v>
      </c>
      <c r="H10" t="s">
        <v>332</v>
      </c>
      <c r="I10" s="33"/>
      <c r="J10" s="33"/>
      <c r="K10" s="33"/>
      <c r="L10" s="33"/>
      <c r="M10" s="33"/>
      <c r="N10" s="33"/>
      <c r="O10" s="33"/>
      <c r="P10" s="33"/>
      <c r="Q10" s="36">
        <v>9</v>
      </c>
      <c r="R10" s="36">
        <v>9</v>
      </c>
      <c r="S10" s="33"/>
      <c r="T10" s="33"/>
      <c r="U10" s="33"/>
      <c r="V10" s="33"/>
      <c r="W10" s="33"/>
      <c r="X10" s="32"/>
      <c r="Y10" s="32"/>
      <c r="Z10" s="41" t="s">
        <v>333</v>
      </c>
      <c r="AA10" s="41" t="s">
        <v>334</v>
      </c>
      <c r="AB10" s="33"/>
      <c r="AC10" s="32"/>
      <c r="AD10" s="32"/>
      <c r="AE10" s="32"/>
      <c r="AF10" s="32"/>
      <c r="AG10" s="42">
        <v>11</v>
      </c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6">
        <v>11</v>
      </c>
      <c r="AS10" s="33"/>
      <c r="AT10" s="33"/>
      <c r="AU10" s="33"/>
      <c r="AV10" s="33"/>
      <c r="AW10" s="33"/>
      <c r="AX10" s="33"/>
      <c r="AY10" s="33"/>
      <c r="AZ10" s="33"/>
      <c r="BA10" s="33"/>
      <c r="BB10" s="36" t="s">
        <v>335</v>
      </c>
      <c r="BC10" s="33"/>
      <c r="BD10" s="33"/>
      <c r="BE10" s="33"/>
      <c r="BF10" s="36">
        <v>8</v>
      </c>
      <c r="BG10" s="33"/>
      <c r="BH10" s="36">
        <v>9</v>
      </c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</row>
    <row r="11" spans="1:109" ht="15.75" customHeight="1" x14ac:dyDescent="0.3">
      <c r="A11" s="39" t="s">
        <v>336</v>
      </c>
      <c r="B11" s="40" t="s">
        <v>337</v>
      </c>
      <c r="C11" s="33"/>
      <c r="D11" s="33" t="s">
        <v>338</v>
      </c>
      <c r="E11" s="33"/>
      <c r="F11" s="33"/>
      <c r="G11" s="33" t="s">
        <v>338</v>
      </c>
      <c r="H11" t="s">
        <v>339</v>
      </c>
      <c r="I11" s="33"/>
      <c r="J11" s="33"/>
      <c r="K11" s="33"/>
      <c r="L11" s="33"/>
      <c r="M11" s="33"/>
      <c r="N11" s="33"/>
      <c r="O11" s="33"/>
      <c r="P11" s="33"/>
      <c r="Q11" s="36">
        <v>10</v>
      </c>
      <c r="R11" s="36">
        <v>10</v>
      </c>
      <c r="S11" s="33"/>
      <c r="T11" s="33"/>
      <c r="U11" s="33"/>
      <c r="V11" s="33"/>
      <c r="W11" s="33"/>
      <c r="X11" s="32"/>
      <c r="Y11" s="32"/>
      <c r="Z11" s="41" t="s">
        <v>340</v>
      </c>
      <c r="AA11" s="41" t="s">
        <v>341</v>
      </c>
      <c r="AB11" s="33"/>
      <c r="AC11" s="32"/>
      <c r="AD11" s="32"/>
      <c r="AE11" s="32"/>
      <c r="AF11" s="32"/>
      <c r="AG11" s="42">
        <v>12</v>
      </c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6">
        <v>12</v>
      </c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6">
        <v>9</v>
      </c>
      <c r="BG11" s="33"/>
      <c r="BH11" s="36">
        <v>10</v>
      </c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</row>
    <row r="12" spans="1:109" ht="15.75" customHeight="1" x14ac:dyDescent="0.3">
      <c r="A12" s="39" t="s">
        <v>342</v>
      </c>
      <c r="B12" s="40">
        <v>8</v>
      </c>
      <c r="C12" s="33"/>
      <c r="D12" s="33"/>
      <c r="E12" s="33"/>
      <c r="F12" s="33"/>
      <c r="G12" s="33" t="s">
        <v>233</v>
      </c>
      <c r="H12" t="s">
        <v>343</v>
      </c>
      <c r="I12" s="33"/>
      <c r="J12" s="33"/>
      <c r="K12" s="33"/>
      <c r="L12" s="33"/>
      <c r="M12" s="33"/>
      <c r="N12" s="33"/>
      <c r="O12" s="33"/>
      <c r="P12" s="33"/>
      <c r="Q12" s="36">
        <v>11</v>
      </c>
      <c r="R12" s="36">
        <v>11</v>
      </c>
      <c r="S12" s="33"/>
      <c r="T12" s="33"/>
      <c r="U12" s="33"/>
      <c r="V12" s="33"/>
      <c r="W12" s="33"/>
      <c r="X12" s="32"/>
      <c r="Y12" s="32"/>
      <c r="Z12" s="41" t="s">
        <v>344</v>
      </c>
      <c r="AA12" s="41" t="s">
        <v>345</v>
      </c>
      <c r="AB12" s="33"/>
      <c r="AC12" s="32"/>
      <c r="AD12" s="32"/>
      <c r="AE12" s="32"/>
      <c r="AF12" s="32"/>
      <c r="AG12" s="42">
        <v>13</v>
      </c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6">
        <v>13</v>
      </c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6">
        <v>10</v>
      </c>
      <c r="BG12" s="33"/>
      <c r="BH12" s="36">
        <v>11</v>
      </c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</row>
    <row r="13" spans="1:109" ht="15.75" customHeight="1" x14ac:dyDescent="0.3">
      <c r="A13" s="39" t="s">
        <v>346</v>
      </c>
      <c r="B13" s="40" t="s">
        <v>347</v>
      </c>
      <c r="C13" s="33"/>
      <c r="D13" s="33"/>
      <c r="E13" s="33"/>
      <c r="F13" s="33"/>
      <c r="G13" s="33" t="s">
        <v>255</v>
      </c>
      <c r="H13" t="s">
        <v>348</v>
      </c>
      <c r="I13" s="33"/>
      <c r="J13" s="33"/>
      <c r="K13" s="33"/>
      <c r="L13" s="33"/>
      <c r="M13" s="33"/>
      <c r="N13" s="33"/>
      <c r="O13" s="33"/>
      <c r="P13" s="33"/>
      <c r="Q13" s="36">
        <v>12</v>
      </c>
      <c r="R13" s="36">
        <v>12</v>
      </c>
      <c r="S13" s="33"/>
      <c r="T13" s="33"/>
      <c r="U13" s="33"/>
      <c r="V13" s="33"/>
      <c r="W13" s="33"/>
      <c r="X13" s="32"/>
      <c r="Y13" s="32"/>
      <c r="Z13" s="41" t="s">
        <v>349</v>
      </c>
      <c r="AA13" s="41" t="s">
        <v>350</v>
      </c>
      <c r="AB13" s="33"/>
      <c r="AC13" s="32"/>
      <c r="AD13" s="32"/>
      <c r="AE13" s="32"/>
      <c r="AF13" s="32"/>
      <c r="AG13" s="42">
        <v>14</v>
      </c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6">
        <v>14</v>
      </c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6">
        <v>11</v>
      </c>
      <c r="BG13" s="33"/>
      <c r="BH13" s="36">
        <v>12</v>
      </c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</row>
    <row r="14" spans="1:109" ht="15.75" customHeight="1" x14ac:dyDescent="0.3">
      <c r="A14" s="39" t="s">
        <v>351</v>
      </c>
      <c r="B14" s="40" t="s">
        <v>352</v>
      </c>
      <c r="C14" s="33"/>
      <c r="D14" s="33"/>
      <c r="E14" s="33"/>
      <c r="F14" s="33"/>
      <c r="G14" s="33" t="s">
        <v>276</v>
      </c>
      <c r="H14" t="s">
        <v>353</v>
      </c>
      <c r="I14" s="33"/>
      <c r="J14" s="33"/>
      <c r="K14" s="33"/>
      <c r="L14" s="33"/>
      <c r="M14" s="33"/>
      <c r="N14" s="33"/>
      <c r="O14" s="33"/>
      <c r="P14" s="33"/>
      <c r="Q14" s="36">
        <v>13</v>
      </c>
      <c r="R14" s="36"/>
      <c r="S14" s="33"/>
      <c r="T14" s="33"/>
      <c r="U14" s="33"/>
      <c r="V14" s="33"/>
      <c r="W14" s="33"/>
      <c r="X14" s="32"/>
      <c r="Y14" s="32"/>
      <c r="Z14" s="41" t="s">
        <v>354</v>
      </c>
      <c r="AA14" s="41" t="s">
        <v>355</v>
      </c>
      <c r="AB14" s="33"/>
      <c r="AC14" s="32"/>
      <c r="AD14" s="32"/>
      <c r="AE14" s="32"/>
      <c r="AF14" s="32"/>
      <c r="AG14" s="42">
        <v>15</v>
      </c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6">
        <v>15</v>
      </c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6">
        <v>12</v>
      </c>
      <c r="BG14" s="33"/>
      <c r="BH14" s="36">
        <v>13</v>
      </c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</row>
    <row r="15" spans="1:109" ht="15.75" customHeight="1" x14ac:dyDescent="0.3">
      <c r="A15" s="39" t="s">
        <v>356</v>
      </c>
      <c r="B15" s="40" t="s">
        <v>357</v>
      </c>
      <c r="C15" s="33"/>
      <c r="D15" s="33"/>
      <c r="E15" s="33"/>
      <c r="F15" s="33"/>
      <c r="G15" s="33" t="s">
        <v>293</v>
      </c>
      <c r="H15" t="s">
        <v>358</v>
      </c>
      <c r="I15" s="33"/>
      <c r="J15" s="33"/>
      <c r="K15" s="33"/>
      <c r="L15" s="33"/>
      <c r="M15" s="33"/>
      <c r="N15" s="33"/>
      <c r="O15" s="33"/>
      <c r="P15" s="33"/>
      <c r="Q15" s="36">
        <v>14</v>
      </c>
      <c r="R15" s="33"/>
      <c r="S15" s="33"/>
      <c r="T15" s="33"/>
      <c r="U15" s="33"/>
      <c r="V15" s="33"/>
      <c r="W15" s="33"/>
      <c r="X15" s="32"/>
      <c r="Y15" s="32"/>
      <c r="Z15" s="41" t="s">
        <v>359</v>
      </c>
      <c r="AA15" s="41" t="s">
        <v>360</v>
      </c>
      <c r="AB15" s="33"/>
      <c r="AC15" s="32"/>
      <c r="AD15" s="32"/>
      <c r="AE15" s="32"/>
      <c r="AF15" s="32"/>
      <c r="AG15" s="42">
        <v>16</v>
      </c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 t="s">
        <v>361</v>
      </c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6">
        <v>13</v>
      </c>
      <c r="BG15" s="33"/>
      <c r="BH15" s="36">
        <v>14</v>
      </c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</row>
    <row r="16" spans="1:109" ht="15.75" customHeight="1" x14ac:dyDescent="0.3">
      <c r="A16" s="39" t="s">
        <v>362</v>
      </c>
      <c r="B16" s="40">
        <v>46</v>
      </c>
      <c r="C16" s="33"/>
      <c r="D16" s="33"/>
      <c r="E16" s="33"/>
      <c r="F16" s="33"/>
      <c r="G16" s="33" t="s">
        <v>302</v>
      </c>
      <c r="H16" t="s">
        <v>363</v>
      </c>
      <c r="I16" s="33"/>
      <c r="J16" s="33"/>
      <c r="K16" s="33"/>
      <c r="L16" s="33"/>
      <c r="M16" s="33"/>
      <c r="N16" s="33"/>
      <c r="O16" s="33"/>
      <c r="P16" s="33"/>
      <c r="Q16" s="36">
        <v>15</v>
      </c>
      <c r="R16" s="33"/>
      <c r="S16" s="33"/>
      <c r="T16" s="33"/>
      <c r="U16" s="33"/>
      <c r="V16" s="33"/>
      <c r="W16" s="33"/>
      <c r="X16" s="32"/>
      <c r="Y16" s="32"/>
      <c r="Z16" s="41" t="s">
        <v>364</v>
      </c>
      <c r="AA16" s="41" t="s">
        <v>365</v>
      </c>
      <c r="AB16" s="33"/>
      <c r="AC16" s="32"/>
      <c r="AD16" s="32"/>
      <c r="AE16" s="32"/>
      <c r="AF16" s="32"/>
      <c r="AG16" s="42">
        <v>17</v>
      </c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6">
        <v>14</v>
      </c>
      <c r="BG16" s="33"/>
      <c r="BH16" s="36">
        <v>15</v>
      </c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</row>
    <row r="17" spans="1:109" ht="15.75" customHeight="1" x14ac:dyDescent="0.3">
      <c r="A17" s="39" t="s">
        <v>366</v>
      </c>
      <c r="B17" s="40" t="s">
        <v>367</v>
      </c>
      <c r="C17" s="33"/>
      <c r="D17" s="33"/>
      <c r="E17" s="33"/>
      <c r="F17" s="33"/>
      <c r="G17" s="33"/>
      <c r="H17" t="s">
        <v>368</v>
      </c>
      <c r="I17" s="33"/>
      <c r="J17" s="33"/>
      <c r="K17" s="33"/>
      <c r="L17" s="33"/>
      <c r="M17" s="33"/>
      <c r="N17" s="33"/>
      <c r="O17" s="33"/>
      <c r="P17" s="33"/>
      <c r="Q17" s="36">
        <v>16</v>
      </c>
      <c r="R17" s="33"/>
      <c r="S17" s="33"/>
      <c r="T17" s="33"/>
      <c r="U17" s="33"/>
      <c r="V17" s="33"/>
      <c r="W17" s="33"/>
      <c r="X17" s="32"/>
      <c r="Y17" s="32"/>
      <c r="Z17" s="41" t="s">
        <v>369</v>
      </c>
      <c r="AA17" s="41" t="s">
        <v>370</v>
      </c>
      <c r="AB17" s="33"/>
      <c r="AC17" s="32"/>
      <c r="AD17" s="32"/>
      <c r="AE17" s="32"/>
      <c r="AF17" s="32"/>
      <c r="AG17" s="42">
        <v>18</v>
      </c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6">
        <v>15</v>
      </c>
      <c r="BG17" s="33"/>
      <c r="BH17" s="36">
        <v>16</v>
      </c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</row>
    <row r="18" spans="1:109" ht="15.75" customHeight="1" x14ac:dyDescent="0.3">
      <c r="A18" s="39" t="s">
        <v>371</v>
      </c>
      <c r="B18" s="40" t="s">
        <v>372</v>
      </c>
      <c r="C18" s="33"/>
      <c r="D18" s="33"/>
      <c r="E18" s="33"/>
      <c r="F18" s="33"/>
      <c r="G18" s="33"/>
      <c r="H18" t="s">
        <v>373</v>
      </c>
      <c r="I18" s="33"/>
      <c r="J18" s="33"/>
      <c r="K18" s="33"/>
      <c r="L18" s="33"/>
      <c r="M18" s="33"/>
      <c r="N18" s="33"/>
      <c r="O18" s="33"/>
      <c r="P18" s="33"/>
      <c r="Q18" s="36">
        <v>17</v>
      </c>
      <c r="R18" s="33"/>
      <c r="S18" s="33"/>
      <c r="T18" s="33"/>
      <c r="U18" s="33"/>
      <c r="V18" s="33"/>
      <c r="W18" s="33"/>
      <c r="X18" s="32"/>
      <c r="Y18" s="32"/>
      <c r="Z18" s="41" t="s">
        <v>374</v>
      </c>
      <c r="AA18" s="41" t="s">
        <v>375</v>
      </c>
      <c r="AB18" s="33"/>
      <c r="AC18" s="32"/>
      <c r="AD18" s="32"/>
      <c r="AE18" s="32"/>
      <c r="AF18" s="32"/>
      <c r="AG18" s="42">
        <v>19</v>
      </c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6">
        <v>16</v>
      </c>
      <c r="BG18" s="33"/>
      <c r="BH18" s="36">
        <v>17</v>
      </c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</row>
    <row r="19" spans="1:109" ht="15.75" customHeight="1" x14ac:dyDescent="0.3">
      <c r="A19" s="39" t="s">
        <v>376</v>
      </c>
      <c r="B19" s="40" t="s">
        <v>377</v>
      </c>
      <c r="C19" s="33"/>
      <c r="D19" s="33"/>
      <c r="E19" s="33"/>
      <c r="F19" s="33"/>
      <c r="G19" s="33"/>
      <c r="H19" t="s">
        <v>378</v>
      </c>
      <c r="I19" s="33"/>
      <c r="J19" s="33"/>
      <c r="K19" s="33"/>
      <c r="L19" s="33"/>
      <c r="M19" s="33"/>
      <c r="N19" s="33"/>
      <c r="O19" s="33"/>
      <c r="P19" s="33"/>
      <c r="Q19" s="36">
        <v>18</v>
      </c>
      <c r="R19" s="33"/>
      <c r="S19" s="33"/>
      <c r="T19" s="33"/>
      <c r="U19" s="33"/>
      <c r="V19" s="33"/>
      <c r="W19" s="33"/>
      <c r="X19" s="32"/>
      <c r="Y19" s="32"/>
      <c r="Z19" s="41" t="s">
        <v>379</v>
      </c>
      <c r="AA19" s="41" t="s">
        <v>380</v>
      </c>
      <c r="AB19" s="33"/>
      <c r="AC19" s="32"/>
      <c r="AD19" s="32"/>
      <c r="AE19" s="32"/>
      <c r="AF19" s="32"/>
      <c r="AG19" s="42">
        <v>20</v>
      </c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6">
        <v>17</v>
      </c>
      <c r="BG19" s="33"/>
      <c r="BH19" s="36">
        <v>18</v>
      </c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</row>
    <row r="20" spans="1:109" ht="15.75" customHeight="1" x14ac:dyDescent="0.3">
      <c r="A20" s="39" t="s">
        <v>381</v>
      </c>
      <c r="B20" s="40">
        <v>17</v>
      </c>
      <c r="C20" s="33"/>
      <c r="D20" s="33"/>
      <c r="E20" s="33"/>
      <c r="F20" s="33"/>
      <c r="G20" s="33"/>
      <c r="H20" t="s">
        <v>382</v>
      </c>
      <c r="I20" s="33"/>
      <c r="J20" s="33"/>
      <c r="K20" s="33"/>
      <c r="L20" s="33"/>
      <c r="M20" s="33"/>
      <c r="N20" s="33"/>
      <c r="O20" s="33"/>
      <c r="P20" s="33"/>
      <c r="Q20" s="36">
        <v>19</v>
      </c>
      <c r="R20" s="33"/>
      <c r="S20" s="33"/>
      <c r="T20" s="33"/>
      <c r="U20" s="33"/>
      <c r="V20" s="33"/>
      <c r="W20" s="33"/>
      <c r="X20" s="32"/>
      <c r="Y20" s="32"/>
      <c r="Z20" s="41" t="s">
        <v>383</v>
      </c>
      <c r="AA20" s="41" t="s">
        <v>384</v>
      </c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6">
        <v>18</v>
      </c>
      <c r="BG20" s="33"/>
      <c r="BH20" s="36">
        <v>19</v>
      </c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</row>
    <row r="21" spans="1:109" ht="15.75" customHeight="1" x14ac:dyDescent="0.3">
      <c r="A21" s="39" t="s">
        <v>385</v>
      </c>
      <c r="B21" s="40" t="s">
        <v>386</v>
      </c>
      <c r="C21" s="33"/>
      <c r="D21" s="33"/>
      <c r="E21" s="33"/>
      <c r="F21" s="33"/>
      <c r="G21" s="33"/>
      <c r="H21" t="s">
        <v>387</v>
      </c>
      <c r="I21" s="33"/>
      <c r="J21" s="33"/>
      <c r="K21" s="33"/>
      <c r="L21" s="33"/>
      <c r="M21" s="33"/>
      <c r="N21" s="33"/>
      <c r="O21" s="33"/>
      <c r="P21" s="33"/>
      <c r="Q21" s="36">
        <v>20</v>
      </c>
      <c r="R21" s="33"/>
      <c r="S21" s="33"/>
      <c r="T21" s="33"/>
      <c r="U21" s="33"/>
      <c r="V21" s="33"/>
      <c r="W21" s="33"/>
      <c r="X21" s="32"/>
      <c r="Y21" s="32"/>
      <c r="Z21" s="41" t="s">
        <v>388</v>
      </c>
      <c r="AA21" s="41" t="s">
        <v>389</v>
      </c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6">
        <v>19</v>
      </c>
      <c r="BG21" s="33"/>
      <c r="BH21" s="36">
        <v>20</v>
      </c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</row>
    <row r="22" spans="1:109" ht="79.8" x14ac:dyDescent="0.3">
      <c r="A22" s="39" t="s">
        <v>390</v>
      </c>
      <c r="B22" s="40" t="s">
        <v>391</v>
      </c>
      <c r="C22" s="33"/>
      <c r="D22" s="33"/>
      <c r="E22" s="33"/>
      <c r="F22" s="33"/>
      <c r="G22" s="33"/>
      <c r="H22" t="s">
        <v>392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2"/>
      <c r="Y22" s="32"/>
      <c r="Z22" s="41" t="s">
        <v>393</v>
      </c>
      <c r="AA22" s="41" t="s">
        <v>394</v>
      </c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6">
        <v>20</v>
      </c>
      <c r="BG22" s="33"/>
      <c r="BH22" s="36">
        <v>21</v>
      </c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</row>
    <row r="23" spans="1:109" ht="79.8" x14ac:dyDescent="0.3">
      <c r="A23" s="39" t="s">
        <v>395</v>
      </c>
      <c r="B23" s="40" t="s">
        <v>396</v>
      </c>
      <c r="C23" s="33"/>
      <c r="D23" s="33"/>
      <c r="E23" s="33"/>
      <c r="F23" s="33"/>
      <c r="G23" s="33"/>
      <c r="H23" t="s">
        <v>397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2"/>
      <c r="Y23" s="32"/>
      <c r="Z23" s="41" t="s">
        <v>398</v>
      </c>
      <c r="AA23" s="41" t="s">
        <v>399</v>
      </c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6">
        <v>22</v>
      </c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</row>
    <row r="24" spans="1:109" ht="53.4" x14ac:dyDescent="0.3">
      <c r="A24" s="39" t="s">
        <v>400</v>
      </c>
      <c r="B24" s="40" t="s">
        <v>401</v>
      </c>
      <c r="C24" s="33"/>
      <c r="D24" s="33"/>
      <c r="E24" s="33"/>
      <c r="F24" s="33"/>
      <c r="G24" s="33"/>
      <c r="H24" t="s">
        <v>402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2"/>
      <c r="Y24" s="32"/>
      <c r="Z24" s="41" t="s">
        <v>403</v>
      </c>
      <c r="AA24" s="41" t="s">
        <v>404</v>
      </c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6">
        <v>23</v>
      </c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</row>
    <row r="25" spans="1:109" ht="27" x14ac:dyDescent="0.3">
      <c r="A25" s="39" t="s">
        <v>405</v>
      </c>
      <c r="B25" s="40">
        <v>44</v>
      </c>
      <c r="C25" s="33"/>
      <c r="D25" s="33"/>
      <c r="E25" s="33"/>
      <c r="F25" s="33"/>
      <c r="G25" s="33"/>
      <c r="H25" t="s">
        <v>406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2"/>
      <c r="Y25" s="32"/>
      <c r="Z25" s="41" t="s">
        <v>407</v>
      </c>
      <c r="AA25" s="41" t="s">
        <v>408</v>
      </c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6">
        <v>24</v>
      </c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</row>
    <row r="26" spans="1:109" ht="27" x14ac:dyDescent="0.3">
      <c r="A26" s="39" t="s">
        <v>409</v>
      </c>
      <c r="B26" s="40" t="s">
        <v>410</v>
      </c>
      <c r="C26" s="33"/>
      <c r="D26" s="33"/>
      <c r="E26" s="33"/>
      <c r="F26" s="33"/>
      <c r="G26" s="33"/>
      <c r="H26" t="s">
        <v>411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2"/>
      <c r="Y26" s="32"/>
      <c r="Z26" s="41" t="s">
        <v>412</v>
      </c>
      <c r="AA26" s="41" t="s">
        <v>413</v>
      </c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6">
        <v>25</v>
      </c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</row>
    <row r="27" spans="1:109" ht="79.8" x14ac:dyDescent="0.3">
      <c r="A27" s="39" t="s">
        <v>414</v>
      </c>
      <c r="B27" s="40" t="s">
        <v>415</v>
      </c>
      <c r="C27" s="33"/>
      <c r="D27" s="33"/>
      <c r="E27" s="33"/>
      <c r="F27" s="33"/>
      <c r="G27" s="33"/>
      <c r="H27" t="s">
        <v>416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2"/>
      <c r="Y27" s="32"/>
      <c r="Z27" s="41" t="s">
        <v>417</v>
      </c>
      <c r="AA27" s="41" t="s">
        <v>418</v>
      </c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</row>
    <row r="28" spans="1:109" ht="79.8" x14ac:dyDescent="0.3">
      <c r="A28" s="39" t="s">
        <v>419</v>
      </c>
      <c r="B28" s="40" t="s">
        <v>420</v>
      </c>
      <c r="C28" s="33"/>
      <c r="D28" s="33"/>
      <c r="E28" s="33"/>
      <c r="F28" s="33"/>
      <c r="G28" s="33"/>
      <c r="H28" t="s">
        <v>421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2"/>
      <c r="Y28" s="32"/>
      <c r="Z28" s="41" t="s">
        <v>422</v>
      </c>
      <c r="AA28" s="41" t="s">
        <v>423</v>
      </c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</row>
    <row r="29" spans="1:109" ht="106.2" x14ac:dyDescent="0.3">
      <c r="A29" s="39" t="s">
        <v>424</v>
      </c>
      <c r="B29" s="40" t="s">
        <v>425</v>
      </c>
      <c r="C29" s="33"/>
      <c r="D29" s="33"/>
      <c r="E29" s="33"/>
      <c r="F29" s="33"/>
      <c r="G29" s="33"/>
      <c r="H29" t="s">
        <v>426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2"/>
      <c r="Y29" s="32"/>
      <c r="Z29" s="41" t="s">
        <v>427</v>
      </c>
      <c r="AA29" s="41" t="s">
        <v>428</v>
      </c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</row>
    <row r="30" spans="1:109" ht="66.599999999999994" x14ac:dyDescent="0.3">
      <c r="A30" s="39" t="s">
        <v>429</v>
      </c>
      <c r="B30" s="40" t="s">
        <v>430</v>
      </c>
      <c r="C30" s="33"/>
      <c r="D30" s="33"/>
      <c r="E30" s="33"/>
      <c r="F30" s="33"/>
      <c r="G30" s="33"/>
      <c r="H30" t="s">
        <v>431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2"/>
      <c r="Y30" s="32"/>
      <c r="Z30" s="41" t="s">
        <v>432</v>
      </c>
      <c r="AA30" s="41" t="s">
        <v>433</v>
      </c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</row>
    <row r="31" spans="1:109" ht="66.599999999999994" x14ac:dyDescent="0.3">
      <c r="A31" s="39" t="s">
        <v>434</v>
      </c>
      <c r="B31" s="40" t="s">
        <v>435</v>
      </c>
      <c r="C31" s="33"/>
      <c r="D31" s="33"/>
      <c r="E31" s="33"/>
      <c r="F31" s="33"/>
      <c r="G31" s="33"/>
      <c r="H31" t="s">
        <v>436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2"/>
      <c r="Y31" s="32"/>
      <c r="Z31" s="41" t="s">
        <v>437</v>
      </c>
      <c r="AA31" s="41" t="s">
        <v>438</v>
      </c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</row>
    <row r="32" spans="1:109" ht="79.8" x14ac:dyDescent="0.3">
      <c r="A32" s="39" t="s">
        <v>439</v>
      </c>
      <c r="B32" s="40" t="s">
        <v>440</v>
      </c>
      <c r="C32" s="33"/>
      <c r="D32" s="33"/>
      <c r="E32" s="33"/>
      <c r="F32" s="33"/>
      <c r="G32" s="33"/>
      <c r="H32" t="s">
        <v>441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2"/>
      <c r="Y32" s="32"/>
      <c r="Z32" s="41" t="s">
        <v>442</v>
      </c>
      <c r="AA32" s="41" t="s">
        <v>443</v>
      </c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</row>
    <row r="33" spans="1:109" ht="40.200000000000003" x14ac:dyDescent="0.3">
      <c r="A33" s="39" t="s">
        <v>444</v>
      </c>
      <c r="B33" s="40" t="s">
        <v>445</v>
      </c>
      <c r="C33" s="33"/>
      <c r="D33" s="33"/>
      <c r="E33" s="33"/>
      <c r="F33" s="33"/>
      <c r="G33" s="33"/>
      <c r="H33" t="s">
        <v>446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2"/>
      <c r="Y33" s="32"/>
      <c r="Z33" s="41" t="s">
        <v>447</v>
      </c>
      <c r="AA33" s="41" t="s">
        <v>448</v>
      </c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</row>
    <row r="34" spans="1:109" ht="79.8" x14ac:dyDescent="0.3">
      <c r="A34" s="39" t="s">
        <v>449</v>
      </c>
      <c r="B34" s="40" t="s">
        <v>450</v>
      </c>
      <c r="C34" s="33"/>
      <c r="D34" s="33"/>
      <c r="E34" s="33"/>
      <c r="F34" s="33"/>
      <c r="G34" s="33"/>
      <c r="H34" t="s">
        <v>451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2"/>
      <c r="Y34" s="32"/>
      <c r="Z34" s="41" t="s">
        <v>452</v>
      </c>
      <c r="AA34" s="41" t="s">
        <v>453</v>
      </c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</row>
    <row r="35" spans="1:109" ht="79.8" x14ac:dyDescent="0.3">
      <c r="A35" s="39" t="s">
        <v>454</v>
      </c>
      <c r="B35" s="40" t="s">
        <v>455</v>
      </c>
      <c r="C35" s="33"/>
      <c r="D35" s="33"/>
      <c r="E35" s="33"/>
      <c r="F35" s="33"/>
      <c r="G35" s="33"/>
      <c r="H35" t="s">
        <v>456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2"/>
      <c r="Y35" s="32"/>
      <c r="Z35" s="41" t="s">
        <v>457</v>
      </c>
      <c r="AA35" s="41" t="s">
        <v>458</v>
      </c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</row>
    <row r="36" spans="1:109" ht="106.2" x14ac:dyDescent="0.3">
      <c r="A36" s="39" t="s">
        <v>459</v>
      </c>
      <c r="B36" s="40" t="s">
        <v>460</v>
      </c>
      <c r="C36" s="33"/>
      <c r="D36" s="33"/>
      <c r="E36" s="33"/>
      <c r="F36" s="33"/>
      <c r="G36" s="33"/>
      <c r="H36" t="s">
        <v>461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2"/>
      <c r="Y36" s="32"/>
      <c r="Z36" s="41" t="s">
        <v>462</v>
      </c>
      <c r="AA36" s="41" t="s">
        <v>463</v>
      </c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</row>
    <row r="37" spans="1:109" ht="66.599999999999994" x14ac:dyDescent="0.3">
      <c r="A37" s="39" t="s">
        <v>464</v>
      </c>
      <c r="B37" s="40">
        <v>40</v>
      </c>
      <c r="C37" s="33"/>
      <c r="D37" s="33"/>
      <c r="E37" s="33"/>
      <c r="F37" s="33"/>
      <c r="G37" s="33"/>
      <c r="H37" t="s">
        <v>465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2"/>
      <c r="Y37" s="32"/>
      <c r="Z37" s="41" t="s">
        <v>466</v>
      </c>
      <c r="AA37" s="41" t="s">
        <v>467</v>
      </c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</row>
    <row r="38" spans="1:109" ht="106.2" x14ac:dyDescent="0.3">
      <c r="A38" s="39" t="s">
        <v>468</v>
      </c>
      <c r="B38" s="40" t="s">
        <v>469</v>
      </c>
      <c r="C38" s="33"/>
      <c r="D38" s="33"/>
      <c r="E38" s="33"/>
      <c r="F38" s="33"/>
      <c r="G38" s="33"/>
      <c r="H38" t="s">
        <v>470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2"/>
      <c r="Y38" s="32"/>
      <c r="Z38" s="41" t="s">
        <v>471</v>
      </c>
      <c r="AA38" s="41" t="s">
        <v>472</v>
      </c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</row>
    <row r="39" spans="1:109" ht="66.599999999999994" x14ac:dyDescent="0.3">
      <c r="A39" s="39" t="s">
        <v>473</v>
      </c>
      <c r="B39" s="40">
        <v>57</v>
      </c>
      <c r="C39" s="33"/>
      <c r="D39" s="33"/>
      <c r="E39" s="33"/>
      <c r="F39" s="33"/>
      <c r="G39" s="33"/>
      <c r="H39" t="s">
        <v>474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2"/>
      <c r="Y39" s="32"/>
      <c r="Z39" s="41" t="s">
        <v>475</v>
      </c>
      <c r="AA39" s="41" t="s">
        <v>476</v>
      </c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</row>
    <row r="40" spans="1:109" ht="79.8" x14ac:dyDescent="0.3">
      <c r="A40" s="39" t="s">
        <v>477</v>
      </c>
      <c r="B40" s="40" t="s">
        <v>478</v>
      </c>
      <c r="C40" s="33"/>
      <c r="D40" s="33"/>
      <c r="E40" s="33"/>
      <c r="F40" s="33"/>
      <c r="G40" s="33"/>
      <c r="H40" t="s">
        <v>479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2"/>
      <c r="Y40" s="32"/>
      <c r="Z40" s="41" t="s">
        <v>480</v>
      </c>
      <c r="AA40" s="41" t="s">
        <v>481</v>
      </c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</row>
    <row r="41" spans="1:109" ht="53.4" x14ac:dyDescent="0.3">
      <c r="A41" s="39" t="s">
        <v>482</v>
      </c>
      <c r="B41" s="40" t="s">
        <v>483</v>
      </c>
      <c r="C41" s="33"/>
      <c r="D41" s="33"/>
      <c r="E41" s="33"/>
      <c r="F41" s="33"/>
      <c r="G41" s="33"/>
      <c r="H41" t="s">
        <v>484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2"/>
      <c r="Y41" s="32"/>
      <c r="Z41" s="41" t="s">
        <v>485</v>
      </c>
      <c r="AA41" s="41" t="s">
        <v>486</v>
      </c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</row>
    <row r="42" spans="1:109" ht="46.8" x14ac:dyDescent="0.3">
      <c r="A42" s="39" t="s">
        <v>487</v>
      </c>
      <c r="B42" s="40" t="s">
        <v>488</v>
      </c>
      <c r="C42" s="33"/>
      <c r="D42" s="33"/>
      <c r="E42" s="33"/>
      <c r="F42" s="33"/>
      <c r="G42" s="33"/>
      <c r="H42" t="s">
        <v>489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2"/>
      <c r="Y42" s="32"/>
      <c r="Z42" s="41" t="s">
        <v>490</v>
      </c>
      <c r="AA42" s="41" t="s">
        <v>491</v>
      </c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</row>
    <row r="43" spans="1:109" ht="53.4" x14ac:dyDescent="0.3">
      <c r="A43" s="39" t="s">
        <v>492</v>
      </c>
      <c r="B43" s="40" t="s">
        <v>493</v>
      </c>
      <c r="C43" s="33"/>
      <c r="D43" s="33"/>
      <c r="E43" s="33"/>
      <c r="F43" s="33"/>
      <c r="G43" s="33"/>
      <c r="H43" t="s">
        <v>494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2"/>
      <c r="Y43" s="32"/>
      <c r="Z43" s="41" t="s">
        <v>495</v>
      </c>
      <c r="AA43" s="41" t="s">
        <v>496</v>
      </c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</row>
    <row r="44" spans="1:109" ht="40.200000000000003" x14ac:dyDescent="0.3">
      <c r="A44" s="39" t="s">
        <v>497</v>
      </c>
      <c r="B44" s="40" t="s">
        <v>498</v>
      </c>
      <c r="C44" s="33"/>
      <c r="D44" s="33"/>
      <c r="E44" s="33"/>
      <c r="F44" s="33"/>
      <c r="G44" s="33"/>
      <c r="H44" t="s">
        <v>499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2"/>
      <c r="Y44" s="32"/>
      <c r="Z44" s="41" t="s">
        <v>500</v>
      </c>
      <c r="AA44" s="41" t="s">
        <v>501</v>
      </c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</row>
    <row r="45" spans="1:109" ht="27" x14ac:dyDescent="0.3">
      <c r="A45" s="39" t="s">
        <v>502</v>
      </c>
      <c r="B45" s="40" t="s">
        <v>503</v>
      </c>
      <c r="C45" s="33"/>
      <c r="D45" s="33"/>
      <c r="E45" s="33"/>
      <c r="F45" s="33"/>
      <c r="G45" s="33"/>
      <c r="H45" t="s">
        <v>504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2"/>
      <c r="Y45" s="32"/>
      <c r="Z45" s="41" t="s">
        <v>505</v>
      </c>
      <c r="AA45" s="41" t="s">
        <v>506</v>
      </c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</row>
    <row r="46" spans="1:109" ht="53.4" x14ac:dyDescent="0.3">
      <c r="A46" s="39" t="s">
        <v>507</v>
      </c>
      <c r="B46" s="40" t="s">
        <v>508</v>
      </c>
      <c r="C46" s="33"/>
      <c r="D46" s="33"/>
      <c r="E46" s="33"/>
      <c r="F46" s="33"/>
      <c r="G46" s="33"/>
      <c r="H46" t="s">
        <v>509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2"/>
      <c r="Y46" s="32"/>
      <c r="Z46" s="41" t="s">
        <v>510</v>
      </c>
      <c r="AA46" s="41" t="s">
        <v>511</v>
      </c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</row>
    <row r="47" spans="1:109" ht="40.200000000000003" x14ac:dyDescent="0.3">
      <c r="A47" s="39" t="s">
        <v>512</v>
      </c>
      <c r="B47" s="40">
        <v>45</v>
      </c>
      <c r="C47" s="33"/>
      <c r="D47" s="33"/>
      <c r="E47" s="33"/>
      <c r="F47" s="33"/>
      <c r="G47" s="33"/>
      <c r="H47" t="s">
        <v>513</v>
      </c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2"/>
      <c r="Y47" s="32"/>
      <c r="Z47" s="41" t="s">
        <v>514</v>
      </c>
      <c r="AA47" s="41" t="s">
        <v>515</v>
      </c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</row>
    <row r="48" spans="1:109" ht="40.200000000000003" x14ac:dyDescent="0.3">
      <c r="A48" s="39" t="s">
        <v>516</v>
      </c>
      <c r="B48" s="40" t="s">
        <v>517</v>
      </c>
      <c r="C48" s="33"/>
      <c r="D48" s="33"/>
      <c r="E48" s="33"/>
      <c r="F48" s="33"/>
      <c r="G48" s="33"/>
      <c r="H48" t="s">
        <v>518</v>
      </c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2"/>
      <c r="Y48" s="32"/>
      <c r="Z48" s="41" t="s">
        <v>519</v>
      </c>
      <c r="AA48" s="41" t="s">
        <v>520</v>
      </c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</row>
    <row r="49" spans="1:109" ht="53.4" x14ac:dyDescent="0.3">
      <c r="A49" s="39" t="s">
        <v>521</v>
      </c>
      <c r="B49" s="40" t="s">
        <v>522</v>
      </c>
      <c r="C49" s="33"/>
      <c r="D49" s="33"/>
      <c r="E49" s="33"/>
      <c r="F49" s="33"/>
      <c r="G49" s="33"/>
      <c r="H49" t="s">
        <v>523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2"/>
      <c r="Y49" s="32"/>
      <c r="Z49" s="41" t="s">
        <v>524</v>
      </c>
      <c r="AA49" s="41" t="s">
        <v>525</v>
      </c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</row>
    <row r="50" spans="1:109" ht="53.4" x14ac:dyDescent="0.3">
      <c r="A50" s="39" t="s">
        <v>526</v>
      </c>
      <c r="B50" s="40" t="s">
        <v>527</v>
      </c>
      <c r="C50" s="33"/>
      <c r="D50" s="33"/>
      <c r="E50" s="33"/>
      <c r="F50" s="33"/>
      <c r="G50" s="33"/>
      <c r="H50" t="s">
        <v>528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2"/>
      <c r="Y50" s="32"/>
      <c r="Z50" s="41" t="s">
        <v>529</v>
      </c>
      <c r="AA50" s="41" t="s">
        <v>530</v>
      </c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</row>
    <row r="51" spans="1:109" ht="53.4" x14ac:dyDescent="0.3">
      <c r="A51" s="39" t="s">
        <v>531</v>
      </c>
      <c r="B51" s="40" t="s">
        <v>532</v>
      </c>
      <c r="C51" s="33"/>
      <c r="D51" s="33"/>
      <c r="E51" s="33"/>
      <c r="F51" s="33"/>
      <c r="G51" s="33"/>
      <c r="H51" t="s">
        <v>533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2"/>
      <c r="Y51" s="32"/>
      <c r="Z51" s="41" t="s">
        <v>534</v>
      </c>
      <c r="AA51" s="41" t="s">
        <v>535</v>
      </c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</row>
    <row r="52" spans="1:109" ht="79.8" x14ac:dyDescent="0.3">
      <c r="A52" s="39" t="s">
        <v>536</v>
      </c>
      <c r="B52" s="40">
        <v>5</v>
      </c>
      <c r="C52" s="33"/>
      <c r="D52" s="33"/>
      <c r="E52" s="33"/>
      <c r="F52" s="33"/>
      <c r="G52" s="33"/>
      <c r="H52" t="s">
        <v>537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2"/>
      <c r="Y52" s="32"/>
      <c r="Z52" s="41" t="s">
        <v>538</v>
      </c>
      <c r="AA52" s="41" t="s">
        <v>539</v>
      </c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</row>
    <row r="53" spans="1:109" ht="66.599999999999994" x14ac:dyDescent="0.3">
      <c r="A53" s="39" t="s">
        <v>540</v>
      </c>
      <c r="B53" s="40" t="s">
        <v>541</v>
      </c>
      <c r="C53" s="33"/>
      <c r="D53" s="33"/>
      <c r="E53" s="33"/>
      <c r="F53" s="33"/>
      <c r="G53" s="33"/>
      <c r="H53" t="s">
        <v>542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2"/>
      <c r="Y53" s="32"/>
      <c r="Z53" s="41" t="s">
        <v>543</v>
      </c>
      <c r="AA53" s="41" t="s">
        <v>544</v>
      </c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</row>
    <row r="54" spans="1:109" ht="93" x14ac:dyDescent="0.3">
      <c r="A54" s="39" t="s">
        <v>545</v>
      </c>
      <c r="B54" s="40" t="s">
        <v>546</v>
      </c>
      <c r="C54" s="33"/>
      <c r="D54" s="33"/>
      <c r="E54" s="33"/>
      <c r="F54" s="33"/>
      <c r="G54" s="33"/>
      <c r="H54" t="s">
        <v>547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2"/>
      <c r="Y54" s="32"/>
      <c r="Z54" s="41" t="s">
        <v>548</v>
      </c>
      <c r="AA54" s="41" t="s">
        <v>549</v>
      </c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</row>
    <row r="55" spans="1:109" ht="79.8" x14ac:dyDescent="0.3">
      <c r="A55" s="39" t="s">
        <v>550</v>
      </c>
      <c r="B55" s="40" t="s">
        <v>551</v>
      </c>
      <c r="C55" s="33"/>
      <c r="D55" s="33"/>
      <c r="E55" s="33"/>
      <c r="F55" s="33"/>
      <c r="G55" s="33"/>
      <c r="H55" t="s">
        <v>552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2"/>
      <c r="Y55" s="32"/>
      <c r="Z55" s="41" t="s">
        <v>553</v>
      </c>
      <c r="AA55" s="41" t="s">
        <v>554</v>
      </c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</row>
    <row r="56" spans="1:109" ht="66.599999999999994" x14ac:dyDescent="0.3">
      <c r="A56" s="39" t="s">
        <v>555</v>
      </c>
      <c r="B56" s="40" t="s">
        <v>556</v>
      </c>
      <c r="C56" s="33"/>
      <c r="D56" s="33"/>
      <c r="E56" s="33"/>
      <c r="F56" s="33"/>
      <c r="G56" s="33"/>
      <c r="H56" t="s">
        <v>557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2"/>
      <c r="Y56" s="32"/>
      <c r="Z56" s="41" t="s">
        <v>558</v>
      </c>
      <c r="AA56" s="41" t="s">
        <v>559</v>
      </c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</row>
    <row r="57" spans="1:109" ht="31.2" x14ac:dyDescent="0.3">
      <c r="A57" s="39" t="s">
        <v>560</v>
      </c>
      <c r="B57" s="40">
        <v>2</v>
      </c>
      <c r="C57" s="33"/>
      <c r="D57" s="33"/>
      <c r="E57" s="33"/>
      <c r="F57" s="33"/>
      <c r="G57" s="33"/>
      <c r="H57" t="s">
        <v>561</v>
      </c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2"/>
      <c r="Y57" s="32"/>
      <c r="Z57" s="41" t="s">
        <v>562</v>
      </c>
      <c r="AA57" s="41" t="s">
        <v>563</v>
      </c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</row>
    <row r="58" spans="1:109" ht="46.8" x14ac:dyDescent="0.3">
      <c r="A58" s="39" t="s">
        <v>564</v>
      </c>
      <c r="B58" s="40" t="s">
        <v>565</v>
      </c>
      <c r="C58" s="33"/>
      <c r="D58" s="33"/>
      <c r="E58" s="33"/>
      <c r="F58" s="33"/>
      <c r="G58" s="33"/>
      <c r="H58" t="s">
        <v>566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2"/>
      <c r="Y58" s="32"/>
      <c r="Z58" s="41" t="s">
        <v>567</v>
      </c>
      <c r="AA58" s="41" t="s">
        <v>568</v>
      </c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</row>
    <row r="59" spans="1:109" ht="66.599999999999994" x14ac:dyDescent="0.3">
      <c r="A59" s="39" t="s">
        <v>569</v>
      </c>
      <c r="B59" s="40" t="s">
        <v>570</v>
      </c>
      <c r="C59" s="33"/>
      <c r="D59" s="33"/>
      <c r="E59" s="33"/>
      <c r="F59" s="33"/>
      <c r="G59" s="33"/>
      <c r="H59" t="s">
        <v>571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2"/>
      <c r="Y59" s="32"/>
      <c r="Z59" s="41" t="s">
        <v>572</v>
      </c>
      <c r="AA59" s="41" t="s">
        <v>573</v>
      </c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</row>
    <row r="60" spans="1:109" ht="119.4" x14ac:dyDescent="0.3">
      <c r="A60" s="39" t="s">
        <v>574</v>
      </c>
      <c r="B60" s="40" t="s">
        <v>575</v>
      </c>
      <c r="C60" s="33"/>
      <c r="D60" s="33"/>
      <c r="E60" s="33"/>
      <c r="F60" s="33"/>
      <c r="G60" s="33"/>
      <c r="H60" t="s">
        <v>576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2"/>
      <c r="Y60" s="32"/>
      <c r="Z60" s="41" t="s">
        <v>577</v>
      </c>
      <c r="AA60" s="41" t="s">
        <v>578</v>
      </c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</row>
    <row r="61" spans="1:109" ht="15.6" x14ac:dyDescent="0.3">
      <c r="A61" s="39" t="s">
        <v>579</v>
      </c>
      <c r="B61" s="40">
        <v>20</v>
      </c>
      <c r="C61" s="33"/>
      <c r="D61" s="33"/>
      <c r="E61" s="33"/>
      <c r="F61" s="33"/>
      <c r="G61" s="33"/>
      <c r="H61" t="s">
        <v>580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2"/>
      <c r="Y61" s="32"/>
      <c r="Z61" s="41" t="s">
        <v>581</v>
      </c>
      <c r="AA61" s="41" t="s">
        <v>582</v>
      </c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</row>
    <row r="62" spans="1:109" ht="79.8" x14ac:dyDescent="0.3">
      <c r="A62" s="39" t="s">
        <v>583</v>
      </c>
      <c r="B62" s="40">
        <v>3</v>
      </c>
      <c r="C62" s="33"/>
      <c r="D62" s="33"/>
      <c r="E62" s="33"/>
      <c r="F62" s="33"/>
      <c r="G62" s="33"/>
      <c r="H62" t="s">
        <v>584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2"/>
      <c r="Y62" s="32"/>
      <c r="Z62" s="41" t="s">
        <v>585</v>
      </c>
      <c r="AA62" s="41" t="s">
        <v>586</v>
      </c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</row>
    <row r="63" spans="1:109" ht="27" x14ac:dyDescent="0.3">
      <c r="A63" s="39" t="s">
        <v>587</v>
      </c>
      <c r="B63" s="40">
        <v>32</v>
      </c>
      <c r="C63" s="33"/>
      <c r="D63" s="33"/>
      <c r="E63" s="33"/>
      <c r="F63" s="33"/>
      <c r="G63" s="33"/>
      <c r="H63" t="s">
        <v>588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2"/>
      <c r="Y63" s="32"/>
      <c r="Z63" s="41" t="s">
        <v>589</v>
      </c>
      <c r="AA63" s="41" t="s">
        <v>590</v>
      </c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</row>
    <row r="64" spans="1:109" ht="79.8" x14ac:dyDescent="0.3">
      <c r="A64" s="39" t="s">
        <v>591</v>
      </c>
      <c r="B64" s="40" t="s">
        <v>592</v>
      </c>
      <c r="C64" s="33"/>
      <c r="D64" s="33"/>
      <c r="E64" s="33"/>
      <c r="F64" s="33"/>
      <c r="G64" s="33"/>
      <c r="H64" t="s">
        <v>593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2"/>
      <c r="Y64" s="32"/>
      <c r="Z64" s="41" t="s">
        <v>594</v>
      </c>
      <c r="AA64" s="41" t="s">
        <v>595</v>
      </c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</row>
    <row r="65" spans="1:109" ht="79.8" x14ac:dyDescent="0.3">
      <c r="A65" s="39" t="s">
        <v>596</v>
      </c>
      <c r="B65" s="40" t="s">
        <v>597</v>
      </c>
      <c r="C65" s="33"/>
      <c r="D65" s="33"/>
      <c r="E65" s="33"/>
      <c r="F65" s="33"/>
      <c r="G65" s="33"/>
      <c r="H65" t="s">
        <v>598</v>
      </c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2"/>
      <c r="Y65" s="32"/>
      <c r="Z65" s="41" t="s">
        <v>599</v>
      </c>
      <c r="AA65" s="41" t="s">
        <v>600</v>
      </c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</row>
    <row r="66" spans="1:109" ht="93" x14ac:dyDescent="0.3">
      <c r="A66" s="39" t="s">
        <v>601</v>
      </c>
      <c r="B66" s="40" t="s">
        <v>602</v>
      </c>
      <c r="C66" s="33"/>
      <c r="D66" s="33"/>
      <c r="E66" s="33"/>
      <c r="F66" s="33"/>
      <c r="G66" s="33"/>
      <c r="H66" t="s">
        <v>603</v>
      </c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2"/>
      <c r="Y66" s="32"/>
      <c r="Z66" s="41" t="s">
        <v>604</v>
      </c>
      <c r="AA66" s="41" t="s">
        <v>605</v>
      </c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</row>
    <row r="67" spans="1:109" ht="27" x14ac:dyDescent="0.3">
      <c r="A67" s="39" t="s">
        <v>606</v>
      </c>
      <c r="B67" s="40" t="s">
        <v>607</v>
      </c>
      <c r="C67" s="33"/>
      <c r="D67" s="33"/>
      <c r="E67" s="33"/>
      <c r="F67" s="33"/>
      <c r="G67" s="33"/>
      <c r="H67" t="s">
        <v>608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2"/>
      <c r="Y67" s="32"/>
      <c r="Z67" s="41" t="s">
        <v>609</v>
      </c>
      <c r="AA67" s="41" t="s">
        <v>610</v>
      </c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</row>
    <row r="68" spans="1:109" ht="106.2" x14ac:dyDescent="0.3">
      <c r="A68" s="39" t="s">
        <v>611</v>
      </c>
      <c r="B68" s="40" t="s">
        <v>612</v>
      </c>
      <c r="C68" s="33"/>
      <c r="D68" s="33"/>
      <c r="E68" s="33"/>
      <c r="F68" s="33"/>
      <c r="G68" s="33"/>
      <c r="H68" t="s">
        <v>613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2"/>
      <c r="Y68" s="32"/>
      <c r="Z68" s="41" t="s">
        <v>614</v>
      </c>
      <c r="AA68" s="41" t="s">
        <v>615</v>
      </c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</row>
    <row r="69" spans="1:109" ht="53.4" x14ac:dyDescent="0.3">
      <c r="A69" s="39" t="s">
        <v>616</v>
      </c>
      <c r="B69" s="40">
        <v>13</v>
      </c>
      <c r="C69" s="33"/>
      <c r="D69" s="33"/>
      <c r="E69" s="33"/>
      <c r="F69" s="33"/>
      <c r="G69" s="33"/>
      <c r="H69" t="s">
        <v>617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2"/>
      <c r="Y69" s="32"/>
      <c r="Z69" s="41" t="s">
        <v>618</v>
      </c>
      <c r="AA69" s="41" t="s">
        <v>619</v>
      </c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</row>
    <row r="70" spans="1:109" ht="53.4" x14ac:dyDescent="0.3">
      <c r="A70" s="39" t="s">
        <v>620</v>
      </c>
      <c r="B70" s="40" t="s">
        <v>621</v>
      </c>
      <c r="C70" s="33"/>
      <c r="D70" s="33"/>
      <c r="E70" s="33"/>
      <c r="F70" s="33"/>
      <c r="G70" s="33"/>
      <c r="H70" t="s">
        <v>622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2"/>
      <c r="Y70" s="32"/>
      <c r="Z70" s="41" t="s">
        <v>623</v>
      </c>
      <c r="AA70" s="41" t="s">
        <v>624</v>
      </c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</row>
    <row r="71" spans="1:109" ht="66.599999999999994" x14ac:dyDescent="0.3">
      <c r="A71" s="39" t="s">
        <v>625</v>
      </c>
      <c r="B71" s="40" t="s">
        <v>626</v>
      </c>
      <c r="C71" s="33"/>
      <c r="D71" s="33"/>
      <c r="E71" s="33"/>
      <c r="F71" s="33"/>
      <c r="G71" s="33"/>
      <c r="H71" t="s">
        <v>627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2"/>
      <c r="Y71" s="32"/>
      <c r="Z71" s="41" t="s">
        <v>628</v>
      </c>
      <c r="AA71" s="41" t="s">
        <v>629</v>
      </c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</row>
    <row r="72" spans="1:109" ht="40.200000000000003" x14ac:dyDescent="0.3">
      <c r="A72" s="39" t="s">
        <v>630</v>
      </c>
      <c r="B72" s="40" t="s">
        <v>631</v>
      </c>
      <c r="C72" s="33"/>
      <c r="D72" s="33"/>
      <c r="E72" s="33"/>
      <c r="F72" s="33"/>
      <c r="G72" s="33"/>
      <c r="H72" t="s">
        <v>632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2"/>
      <c r="Y72" s="32"/>
      <c r="Z72" s="41" t="s">
        <v>633</v>
      </c>
      <c r="AA72" s="41" t="s">
        <v>634</v>
      </c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</row>
    <row r="73" spans="1:109" ht="40.200000000000003" x14ac:dyDescent="0.3">
      <c r="A73" s="39" t="s">
        <v>635</v>
      </c>
      <c r="B73" s="40">
        <v>37</v>
      </c>
      <c r="C73" s="33"/>
      <c r="D73" s="33"/>
      <c r="E73" s="33"/>
      <c r="F73" s="33"/>
      <c r="G73" s="33"/>
      <c r="H73" t="s">
        <v>636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2"/>
      <c r="Y73" s="32"/>
      <c r="Z73" s="41" t="s">
        <v>637</v>
      </c>
      <c r="AA73" s="41" t="s">
        <v>638</v>
      </c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</row>
    <row r="74" spans="1:109" ht="15.6" x14ac:dyDescent="0.3">
      <c r="A74" s="39" t="s">
        <v>639</v>
      </c>
      <c r="B74" s="40" t="s">
        <v>640</v>
      </c>
      <c r="C74" s="33"/>
      <c r="D74" s="33"/>
      <c r="E74" s="33"/>
      <c r="F74" s="33"/>
      <c r="G74" s="33"/>
      <c r="H74" t="s">
        <v>641</v>
      </c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2"/>
      <c r="Y74" s="32"/>
      <c r="Z74" s="41" t="s">
        <v>642</v>
      </c>
      <c r="AA74" s="41" t="s">
        <v>643</v>
      </c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</row>
    <row r="75" spans="1:109" ht="31.2" x14ac:dyDescent="0.3">
      <c r="A75" s="39" t="s">
        <v>644</v>
      </c>
      <c r="B75" s="40" t="s">
        <v>645</v>
      </c>
      <c r="C75" s="33"/>
      <c r="D75" s="33"/>
      <c r="E75" s="33"/>
      <c r="F75" s="33"/>
      <c r="G75" s="33"/>
      <c r="H75" t="s">
        <v>646</v>
      </c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2"/>
      <c r="Y75" s="32"/>
      <c r="Z75" s="41" t="s">
        <v>647</v>
      </c>
      <c r="AA75" s="41" t="s">
        <v>648</v>
      </c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</row>
    <row r="76" spans="1:109" ht="40.200000000000003" x14ac:dyDescent="0.3">
      <c r="A76" s="39" t="s">
        <v>649</v>
      </c>
      <c r="B76" s="40" t="s">
        <v>650</v>
      </c>
      <c r="C76" s="33"/>
      <c r="D76" s="33"/>
      <c r="E76" s="33"/>
      <c r="F76" s="33"/>
      <c r="G76" s="33"/>
      <c r="H76" t="s">
        <v>651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2"/>
      <c r="Y76" s="32"/>
      <c r="Z76" s="41" t="s">
        <v>652</v>
      </c>
      <c r="AA76" s="41" t="s">
        <v>653</v>
      </c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</row>
    <row r="77" spans="1:109" ht="53.4" x14ac:dyDescent="0.3">
      <c r="A77" s="39" t="s">
        <v>654</v>
      </c>
      <c r="B77" s="43" t="s">
        <v>655</v>
      </c>
      <c r="C77" s="33"/>
      <c r="D77" s="33"/>
      <c r="E77" s="33"/>
      <c r="F77" s="33"/>
      <c r="G77" s="33"/>
      <c r="H77" t="s">
        <v>656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2"/>
      <c r="Y77" s="32"/>
      <c r="Z77" s="41" t="s">
        <v>657</v>
      </c>
      <c r="AA77" s="41" t="s">
        <v>658</v>
      </c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</row>
    <row r="78" spans="1:109" ht="93" x14ac:dyDescent="0.3">
      <c r="A78" s="39" t="s">
        <v>659</v>
      </c>
      <c r="B78" s="40">
        <v>22</v>
      </c>
      <c r="C78" s="33"/>
      <c r="D78" s="33"/>
      <c r="E78" s="33"/>
      <c r="F78" s="33"/>
      <c r="G78" s="33"/>
      <c r="H78" t="s">
        <v>660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2"/>
      <c r="Y78" s="32"/>
      <c r="Z78" s="41" t="s">
        <v>661</v>
      </c>
      <c r="AA78" s="41" t="s">
        <v>662</v>
      </c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</row>
    <row r="79" spans="1:109" ht="46.8" x14ac:dyDescent="0.3">
      <c r="A79" s="39" t="s">
        <v>663</v>
      </c>
      <c r="B79" s="40" t="s">
        <v>664</v>
      </c>
      <c r="C79" s="33"/>
      <c r="D79" s="33"/>
      <c r="E79" s="33"/>
      <c r="F79" s="33"/>
      <c r="G79" s="33"/>
      <c r="H79" t="s">
        <v>665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2"/>
      <c r="Y79" s="32"/>
      <c r="Z79" s="41" t="s">
        <v>666</v>
      </c>
      <c r="AA79" s="41" t="s">
        <v>667</v>
      </c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</row>
    <row r="80" spans="1:109" ht="79.8" x14ac:dyDescent="0.3">
      <c r="A80" s="39" t="s">
        <v>668</v>
      </c>
      <c r="B80" s="40" t="s">
        <v>669</v>
      </c>
      <c r="C80" s="33"/>
      <c r="D80" s="33"/>
      <c r="E80" s="33"/>
      <c r="F80" s="33"/>
      <c r="G80" s="33"/>
      <c r="H80" t="s">
        <v>670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2"/>
      <c r="Y80" s="32"/>
      <c r="Z80" s="41" t="s">
        <v>671</v>
      </c>
      <c r="AA80" s="41" t="s">
        <v>672</v>
      </c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</row>
    <row r="81" spans="1:109" ht="132.6" x14ac:dyDescent="0.3">
      <c r="A81" s="39" t="s">
        <v>673</v>
      </c>
      <c r="B81" s="40" t="s">
        <v>674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2"/>
      <c r="Y81" s="32"/>
      <c r="Z81" s="41" t="s">
        <v>675</v>
      </c>
      <c r="AA81" s="41" t="s">
        <v>676</v>
      </c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</row>
    <row r="82" spans="1:109" ht="40.200000000000003" x14ac:dyDescent="0.3">
      <c r="A82" s="39" t="s">
        <v>677</v>
      </c>
      <c r="B82" s="40" t="s">
        <v>678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2"/>
      <c r="Y82" s="32"/>
      <c r="Z82" s="41" t="s">
        <v>679</v>
      </c>
      <c r="AA82" s="41" t="s">
        <v>680</v>
      </c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</row>
    <row r="83" spans="1:109" ht="66.599999999999994" x14ac:dyDescent="0.3">
      <c r="A83" s="39" t="s">
        <v>681</v>
      </c>
      <c r="B83" s="40" t="s">
        <v>682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2"/>
      <c r="Y83" s="32"/>
      <c r="Z83" s="41" t="s">
        <v>683</v>
      </c>
      <c r="AA83" s="41" t="s">
        <v>684</v>
      </c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</row>
    <row r="84" spans="1:109" ht="40.200000000000003" x14ac:dyDescent="0.3">
      <c r="A84" s="39" t="s">
        <v>685</v>
      </c>
      <c r="B84" s="40" t="s">
        <v>686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2"/>
      <c r="Y84" s="32"/>
      <c r="Z84" s="41" t="s">
        <v>687</v>
      </c>
      <c r="AA84" s="41" t="s">
        <v>688</v>
      </c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</row>
    <row r="85" spans="1:109" ht="53.4" x14ac:dyDescent="0.3">
      <c r="A85" s="39" t="s">
        <v>689</v>
      </c>
      <c r="B85" s="40" t="s">
        <v>690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2"/>
      <c r="Y85" s="32"/>
      <c r="Z85" s="41" t="s">
        <v>691</v>
      </c>
      <c r="AA85" s="41" t="s">
        <v>692</v>
      </c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</row>
    <row r="86" spans="1:109" ht="66.599999999999994" x14ac:dyDescent="0.3">
      <c r="A86" s="39" t="s">
        <v>693</v>
      </c>
      <c r="B86" s="40">
        <v>41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2"/>
      <c r="Y86" s="32"/>
      <c r="Z86" s="41" t="s">
        <v>694</v>
      </c>
      <c r="AA86" s="41" t="s">
        <v>695</v>
      </c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</row>
    <row r="87" spans="1:109" ht="79.8" x14ac:dyDescent="0.3">
      <c r="A87" s="39" t="s">
        <v>696</v>
      </c>
      <c r="B87" s="40" t="s">
        <v>697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2"/>
      <c r="Y87" s="32"/>
      <c r="Z87" s="41" t="s">
        <v>698</v>
      </c>
      <c r="AA87" s="41" t="s">
        <v>699</v>
      </c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</row>
    <row r="88" spans="1:109" ht="66.599999999999994" x14ac:dyDescent="0.3">
      <c r="A88" s="39" t="s">
        <v>700</v>
      </c>
      <c r="B88" s="40" t="s">
        <v>701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2"/>
      <c r="Y88" s="32"/>
      <c r="Z88" s="41" t="s">
        <v>702</v>
      </c>
      <c r="AA88" s="41" t="s">
        <v>703</v>
      </c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</row>
    <row r="89" spans="1:109" ht="106.2" x14ac:dyDescent="0.3">
      <c r="A89" s="39" t="s">
        <v>704</v>
      </c>
      <c r="B89" s="40">
        <v>4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2"/>
      <c r="Y89" s="32"/>
      <c r="Z89" s="41" t="s">
        <v>705</v>
      </c>
      <c r="AA89" s="41" t="s">
        <v>706</v>
      </c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</row>
    <row r="90" spans="1:109" ht="106.2" x14ac:dyDescent="0.3">
      <c r="A90" s="39" t="s">
        <v>707</v>
      </c>
      <c r="B90" s="40" t="s">
        <v>708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2"/>
      <c r="Y90" s="32"/>
      <c r="Z90" s="41" t="s">
        <v>709</v>
      </c>
      <c r="AA90" s="41" t="s">
        <v>710</v>
      </c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</row>
    <row r="91" spans="1:109" ht="27" x14ac:dyDescent="0.3">
      <c r="A91" s="39" t="s">
        <v>711</v>
      </c>
      <c r="B91" s="40">
        <v>23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2"/>
      <c r="Y91" s="32"/>
      <c r="Z91" s="41" t="s">
        <v>712</v>
      </c>
      <c r="AA91" s="41" t="s">
        <v>713</v>
      </c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</row>
    <row r="92" spans="1:109" ht="78" x14ac:dyDescent="0.3">
      <c r="A92" s="39" t="s">
        <v>714</v>
      </c>
      <c r="B92" s="40" t="s">
        <v>715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2"/>
      <c r="Y92" s="32"/>
      <c r="Z92" s="41" t="s">
        <v>716</v>
      </c>
      <c r="AA92" s="41" t="s">
        <v>717</v>
      </c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</row>
    <row r="93" spans="1:109" ht="66.599999999999994" x14ac:dyDescent="0.3">
      <c r="A93" s="39" t="s">
        <v>718</v>
      </c>
      <c r="B93" s="40" t="s">
        <v>719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2"/>
      <c r="Y93" s="32"/>
      <c r="Z93" s="41" t="s">
        <v>720</v>
      </c>
      <c r="AA93" s="41" t="s">
        <v>721</v>
      </c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</row>
    <row r="94" spans="1:109" ht="66.599999999999994" x14ac:dyDescent="0.3">
      <c r="A94" s="39" t="s">
        <v>722</v>
      </c>
      <c r="B94" s="40" t="s">
        <v>723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2"/>
      <c r="Y94" s="32"/>
      <c r="Z94" s="41" t="s">
        <v>724</v>
      </c>
      <c r="AA94" s="41" t="s">
        <v>725</v>
      </c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</row>
    <row r="95" spans="1:109" ht="79.8" x14ac:dyDescent="0.3">
      <c r="A95" s="39" t="s">
        <v>726</v>
      </c>
      <c r="B95" s="40" t="s">
        <v>727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2"/>
      <c r="Y95" s="32"/>
      <c r="Z95" s="41" t="s">
        <v>728</v>
      </c>
      <c r="AA95" s="41" t="s">
        <v>729</v>
      </c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</row>
    <row r="96" spans="1:109" ht="119.4" x14ac:dyDescent="0.3">
      <c r="A96" s="39" t="s">
        <v>730</v>
      </c>
      <c r="B96" s="40" t="s">
        <v>731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2"/>
      <c r="Y96" s="32"/>
      <c r="Z96" s="41" t="s">
        <v>732</v>
      </c>
      <c r="AA96" s="41" t="s">
        <v>733</v>
      </c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</row>
    <row r="97" spans="1:109" ht="40.200000000000003" x14ac:dyDescent="0.3">
      <c r="A97" s="39" t="s">
        <v>734</v>
      </c>
      <c r="B97" s="40" t="s">
        <v>735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2"/>
      <c r="Y97" s="32"/>
      <c r="Z97" s="41" t="s">
        <v>736</v>
      </c>
      <c r="AA97" s="41" t="s">
        <v>737</v>
      </c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</row>
    <row r="98" spans="1:109" ht="79.8" x14ac:dyDescent="0.3">
      <c r="A98" s="39" t="s">
        <v>738</v>
      </c>
      <c r="B98" s="40" t="s">
        <v>739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2"/>
      <c r="Y98" s="32"/>
      <c r="Z98" s="41" t="s">
        <v>740</v>
      </c>
      <c r="AA98" s="41" t="s">
        <v>741</v>
      </c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</row>
    <row r="99" spans="1:109" ht="27" x14ac:dyDescent="0.3">
      <c r="A99" s="39" t="s">
        <v>742</v>
      </c>
      <c r="B99" s="40" t="s">
        <v>743</v>
      </c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2"/>
      <c r="Y99" s="32"/>
      <c r="Z99" s="41" t="s">
        <v>744</v>
      </c>
      <c r="AA99" s="41" t="s">
        <v>745</v>
      </c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</row>
    <row r="100" spans="1:109" ht="27" x14ac:dyDescent="0.3">
      <c r="A100" s="39" t="s">
        <v>746</v>
      </c>
      <c r="B100" s="40" t="s">
        <v>747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2"/>
      <c r="Y100" s="32"/>
      <c r="Z100" s="41" t="s">
        <v>748</v>
      </c>
      <c r="AA100" s="41" t="s">
        <v>749</v>
      </c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</row>
    <row r="101" spans="1:109" ht="40.200000000000003" x14ac:dyDescent="0.3">
      <c r="A101" s="39" t="s">
        <v>750</v>
      </c>
      <c r="B101" s="40">
        <v>12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2"/>
      <c r="Y101" s="32"/>
      <c r="Z101" s="41" t="s">
        <v>751</v>
      </c>
      <c r="AA101" s="41" t="s">
        <v>752</v>
      </c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</row>
    <row r="102" spans="1:109" ht="66.599999999999994" x14ac:dyDescent="0.3">
      <c r="A102" s="39" t="s">
        <v>753</v>
      </c>
      <c r="B102" s="40" t="s">
        <v>754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2"/>
      <c r="Y102" s="32"/>
      <c r="Z102" s="41" t="s">
        <v>755</v>
      </c>
      <c r="AA102" s="41" t="s">
        <v>756</v>
      </c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</row>
    <row r="103" spans="1:109" ht="40.200000000000003" x14ac:dyDescent="0.3">
      <c r="A103" s="39" t="s">
        <v>757</v>
      </c>
      <c r="B103" s="40" t="s">
        <v>758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2"/>
      <c r="Y103" s="32"/>
      <c r="Z103" s="41" t="s">
        <v>759</v>
      </c>
      <c r="AA103" s="41" t="s">
        <v>760</v>
      </c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</row>
    <row r="104" spans="1:109" ht="40.200000000000003" x14ac:dyDescent="0.3">
      <c r="A104" s="39" t="s">
        <v>761</v>
      </c>
      <c r="B104" s="40" t="s">
        <v>762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2"/>
      <c r="Y104" s="32"/>
      <c r="Z104" s="41" t="s">
        <v>763</v>
      </c>
      <c r="AA104" s="41" t="s">
        <v>764</v>
      </c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</row>
    <row r="105" spans="1:109" ht="79.8" x14ac:dyDescent="0.3">
      <c r="A105" s="39" t="s">
        <v>765</v>
      </c>
      <c r="B105" s="40" t="s">
        <v>766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2"/>
      <c r="Y105" s="32"/>
      <c r="Z105" s="41" t="s">
        <v>767</v>
      </c>
      <c r="AA105" s="41" t="s">
        <v>768</v>
      </c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</row>
    <row r="106" spans="1:109" ht="66.599999999999994" x14ac:dyDescent="0.3">
      <c r="A106" s="39" t="s">
        <v>769</v>
      </c>
      <c r="B106" s="40">
        <v>14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2"/>
      <c r="Y106" s="32"/>
      <c r="Z106" s="41" t="s">
        <v>770</v>
      </c>
      <c r="AA106" s="41" t="s">
        <v>771</v>
      </c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</row>
    <row r="107" spans="1:109" ht="40.200000000000003" x14ac:dyDescent="0.3">
      <c r="A107" s="39" t="s">
        <v>772</v>
      </c>
      <c r="B107" s="40">
        <v>54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2"/>
      <c r="Y107" s="32"/>
      <c r="Z107" s="41" t="s">
        <v>773</v>
      </c>
      <c r="AA107" s="41" t="s">
        <v>774</v>
      </c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</row>
    <row r="108" spans="1:109" ht="66.599999999999994" x14ac:dyDescent="0.3">
      <c r="A108" s="39" t="s">
        <v>775</v>
      </c>
      <c r="B108" s="40" t="s">
        <v>776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2"/>
      <c r="Y108" s="32"/>
      <c r="Z108" s="41" t="s">
        <v>777</v>
      </c>
      <c r="AA108" s="41" t="s">
        <v>778</v>
      </c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</row>
    <row r="109" spans="1:109" ht="66.599999999999994" x14ac:dyDescent="0.3">
      <c r="A109" s="39" t="s">
        <v>779</v>
      </c>
      <c r="B109" s="40" t="s">
        <v>780</v>
      </c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2"/>
      <c r="Y109" s="32"/>
      <c r="Z109" s="41" t="s">
        <v>781</v>
      </c>
      <c r="AA109" s="41" t="s">
        <v>782</v>
      </c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</row>
    <row r="110" spans="1:109" ht="46.8" x14ac:dyDescent="0.3">
      <c r="A110" s="39" t="s">
        <v>783</v>
      </c>
      <c r="B110" s="40" t="s">
        <v>784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2"/>
      <c r="Y110" s="32"/>
      <c r="Z110" s="41" t="s">
        <v>785</v>
      </c>
      <c r="AA110" s="41" t="s">
        <v>786</v>
      </c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</row>
    <row r="111" spans="1:109" ht="132.6" x14ac:dyDescent="0.3">
      <c r="A111" s="39" t="s">
        <v>787</v>
      </c>
      <c r="B111" s="40" t="s">
        <v>788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2"/>
      <c r="Y111" s="32"/>
      <c r="Z111" s="41" t="s">
        <v>789</v>
      </c>
      <c r="AA111" s="41" t="s">
        <v>790</v>
      </c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</row>
    <row r="112" spans="1:109" ht="53.4" x14ac:dyDescent="0.3">
      <c r="A112" s="39" t="s">
        <v>791</v>
      </c>
      <c r="B112" s="40">
        <v>49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2"/>
      <c r="Y112" s="32"/>
      <c r="Z112" s="41" t="s">
        <v>792</v>
      </c>
      <c r="AA112" s="41" t="s">
        <v>793</v>
      </c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</row>
    <row r="113" spans="1:109" ht="31.2" x14ac:dyDescent="0.3">
      <c r="A113" s="39" t="s">
        <v>794</v>
      </c>
      <c r="B113" s="40" t="s">
        <v>795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2"/>
      <c r="Y113" s="32"/>
      <c r="Z113" s="41" t="s">
        <v>796</v>
      </c>
      <c r="AA113" s="41" t="s">
        <v>797</v>
      </c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</row>
    <row r="114" spans="1:109" ht="66.599999999999994" x14ac:dyDescent="0.3">
      <c r="A114" s="39" t="s">
        <v>798</v>
      </c>
      <c r="B114" s="40" t="s">
        <v>799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2"/>
      <c r="Y114" s="32"/>
      <c r="Z114" s="41" t="s">
        <v>800</v>
      </c>
      <c r="AA114" s="41" t="s">
        <v>801</v>
      </c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</row>
    <row r="115" spans="1:109" ht="79.8" x14ac:dyDescent="0.3">
      <c r="A115" s="39" t="s">
        <v>802</v>
      </c>
      <c r="B115" s="40" t="s">
        <v>803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2"/>
      <c r="Y115" s="32"/>
      <c r="Z115" s="41" t="s">
        <v>804</v>
      </c>
      <c r="AA115" s="41" t="s">
        <v>805</v>
      </c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</row>
    <row r="116" spans="1:109" ht="40.200000000000003" x14ac:dyDescent="0.3">
      <c r="A116" s="39" t="s">
        <v>806</v>
      </c>
      <c r="B116" s="40">
        <v>36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2"/>
      <c r="Y116" s="32"/>
      <c r="Z116" s="41" t="s">
        <v>807</v>
      </c>
      <c r="AA116" s="41" t="s">
        <v>808</v>
      </c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</row>
    <row r="117" spans="1:109" ht="40.200000000000003" x14ac:dyDescent="0.3">
      <c r="A117" s="39" t="s">
        <v>809</v>
      </c>
      <c r="B117" s="40" t="s">
        <v>810</v>
      </c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2"/>
      <c r="Y117" s="32"/>
      <c r="Z117" s="41" t="s">
        <v>811</v>
      </c>
      <c r="AA117" s="41" t="s">
        <v>812</v>
      </c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</row>
    <row r="118" spans="1:109" ht="66.599999999999994" x14ac:dyDescent="0.3">
      <c r="A118" s="39" t="s">
        <v>813</v>
      </c>
      <c r="B118" s="40" t="s">
        <v>814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2"/>
      <c r="Y118" s="32"/>
      <c r="Z118" s="41" t="s">
        <v>815</v>
      </c>
      <c r="AA118" s="41" t="s">
        <v>816</v>
      </c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</row>
    <row r="119" spans="1:109" ht="66.599999999999994" x14ac:dyDescent="0.3">
      <c r="A119" s="39" t="s">
        <v>817</v>
      </c>
      <c r="B119" s="40" t="s">
        <v>818</v>
      </c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2"/>
      <c r="Y119" s="32"/>
      <c r="Z119" s="41" t="s">
        <v>819</v>
      </c>
      <c r="AA119" s="41" t="s">
        <v>820</v>
      </c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</row>
    <row r="120" spans="1:109" ht="79.8" x14ac:dyDescent="0.3">
      <c r="A120" s="39" t="s">
        <v>821</v>
      </c>
      <c r="B120" s="40" t="s">
        <v>822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2"/>
      <c r="Y120" s="32"/>
      <c r="Z120" s="41" t="s">
        <v>823</v>
      </c>
      <c r="AA120" s="41" t="s">
        <v>824</v>
      </c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</row>
    <row r="121" spans="1:109" ht="66.599999999999994" x14ac:dyDescent="0.3">
      <c r="A121" s="39" t="s">
        <v>825</v>
      </c>
      <c r="B121" s="40" t="s">
        <v>826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2"/>
      <c r="Y121" s="32"/>
      <c r="Z121" s="41" t="s">
        <v>827</v>
      </c>
      <c r="AA121" s="41" t="s">
        <v>828</v>
      </c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</row>
    <row r="122" spans="1:109" ht="40.200000000000003" x14ac:dyDescent="0.3">
      <c r="A122" s="39" t="s">
        <v>829</v>
      </c>
      <c r="B122" s="40" t="s">
        <v>830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2"/>
      <c r="Y122" s="32"/>
      <c r="Z122" s="41" t="s">
        <v>831</v>
      </c>
      <c r="AA122" s="41" t="s">
        <v>832</v>
      </c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</row>
    <row r="123" spans="1:109" ht="66.599999999999994" x14ac:dyDescent="0.3">
      <c r="A123" s="39" t="s">
        <v>833</v>
      </c>
      <c r="B123" s="40" t="s">
        <v>834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2"/>
      <c r="Y123" s="32"/>
      <c r="Z123" s="41" t="s">
        <v>835</v>
      </c>
      <c r="AA123" s="41" t="s">
        <v>836</v>
      </c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</row>
    <row r="124" spans="1:109" ht="66.599999999999994" x14ac:dyDescent="0.3">
      <c r="A124" s="39" t="s">
        <v>837</v>
      </c>
      <c r="B124" s="40">
        <v>29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2"/>
      <c r="Y124" s="32"/>
      <c r="Z124" s="41" t="s">
        <v>838</v>
      </c>
      <c r="AA124" s="41" t="s">
        <v>839</v>
      </c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</row>
    <row r="125" spans="1:109" ht="53.4" x14ac:dyDescent="0.3">
      <c r="A125" s="39" t="s">
        <v>840</v>
      </c>
      <c r="B125" s="40" t="s">
        <v>841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2"/>
      <c r="Y125" s="32"/>
      <c r="Z125" s="41" t="s">
        <v>842</v>
      </c>
      <c r="AA125" s="41" t="s">
        <v>843</v>
      </c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</row>
    <row r="126" spans="1:109" ht="27" x14ac:dyDescent="0.3">
      <c r="A126" s="39" t="s">
        <v>844</v>
      </c>
      <c r="B126" s="40" t="s">
        <v>845</v>
      </c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2"/>
      <c r="Y126" s="32"/>
      <c r="Z126" s="41" t="s">
        <v>846</v>
      </c>
      <c r="AA126" s="41" t="s">
        <v>847</v>
      </c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</row>
    <row r="127" spans="1:109" ht="79.8" x14ac:dyDescent="0.3">
      <c r="A127" s="39" t="s">
        <v>848</v>
      </c>
      <c r="B127" s="40">
        <v>26</v>
      </c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2"/>
      <c r="Y127" s="32"/>
      <c r="Z127" s="41" t="s">
        <v>849</v>
      </c>
      <c r="AA127" s="41" t="s">
        <v>850</v>
      </c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</row>
    <row r="128" spans="1:109" ht="40.200000000000003" x14ac:dyDescent="0.3">
      <c r="A128" s="39" t="s">
        <v>851</v>
      </c>
      <c r="B128" s="40">
        <v>34</v>
      </c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2"/>
      <c r="Y128" s="32"/>
      <c r="Z128" s="41" t="s">
        <v>852</v>
      </c>
      <c r="AA128" s="41" t="s">
        <v>853</v>
      </c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</row>
    <row r="129" spans="1:109" ht="31.2" x14ac:dyDescent="0.3">
      <c r="A129" s="39" t="s">
        <v>854</v>
      </c>
      <c r="B129" s="40" t="s">
        <v>855</v>
      </c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2"/>
      <c r="Y129" s="32"/>
      <c r="Z129" s="41" t="s">
        <v>856</v>
      </c>
      <c r="AA129" s="41" t="s">
        <v>857</v>
      </c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</row>
    <row r="130" spans="1:109" ht="27" x14ac:dyDescent="0.3">
      <c r="A130" s="39" t="s">
        <v>858</v>
      </c>
      <c r="B130" s="40" t="s">
        <v>859</v>
      </c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2"/>
      <c r="Y130" s="32"/>
      <c r="Z130" s="41" t="s">
        <v>860</v>
      </c>
      <c r="AA130" s="41" t="s">
        <v>861</v>
      </c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</row>
    <row r="131" spans="1:109" ht="53.4" x14ac:dyDescent="0.3">
      <c r="A131" s="39" t="s">
        <v>862</v>
      </c>
      <c r="B131" s="40">
        <v>11</v>
      </c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2"/>
      <c r="Y131" s="32"/>
      <c r="Z131" s="41" t="s">
        <v>863</v>
      </c>
      <c r="AA131" s="41" t="s">
        <v>864</v>
      </c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</row>
    <row r="132" spans="1:109" ht="31.2" x14ac:dyDescent="0.3">
      <c r="A132" s="39" t="s">
        <v>865</v>
      </c>
      <c r="B132" s="40">
        <v>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2"/>
      <c r="Y132" s="32"/>
      <c r="Z132" s="41" t="s">
        <v>866</v>
      </c>
      <c r="AA132" s="41" t="s">
        <v>867</v>
      </c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</row>
    <row r="133" spans="1:109" ht="66.599999999999994" x14ac:dyDescent="0.3">
      <c r="A133" s="39" t="s">
        <v>868</v>
      </c>
      <c r="B133" s="40" t="s">
        <v>869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2"/>
      <c r="Y133" s="32"/>
      <c r="Z133" s="41" t="s">
        <v>870</v>
      </c>
      <c r="AA133" s="41" t="s">
        <v>871</v>
      </c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</row>
    <row r="134" spans="1:109" ht="53.4" x14ac:dyDescent="0.3">
      <c r="A134" s="39" t="s">
        <v>872</v>
      </c>
      <c r="B134" s="40" t="s">
        <v>873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2"/>
      <c r="Y134" s="32"/>
      <c r="Z134" s="41" t="s">
        <v>874</v>
      </c>
      <c r="AA134" s="41" t="s">
        <v>875</v>
      </c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</row>
    <row r="135" spans="1:109" ht="66.599999999999994" x14ac:dyDescent="0.3">
      <c r="A135" s="39" t="s">
        <v>876</v>
      </c>
      <c r="B135" s="40" t="s">
        <v>877</v>
      </c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2"/>
      <c r="Y135" s="32"/>
      <c r="Z135" s="41" t="s">
        <v>878</v>
      </c>
      <c r="AA135" s="41" t="s">
        <v>879</v>
      </c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</row>
    <row r="136" spans="1:109" ht="66.599999999999994" x14ac:dyDescent="0.3">
      <c r="A136" s="39" t="s">
        <v>880</v>
      </c>
      <c r="B136" s="40" t="s">
        <v>881</v>
      </c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2"/>
      <c r="Y136" s="32"/>
      <c r="Z136" s="41" t="s">
        <v>882</v>
      </c>
      <c r="AA136" s="41" t="s">
        <v>883</v>
      </c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</row>
    <row r="137" spans="1:109" ht="40.200000000000003" x14ac:dyDescent="0.3">
      <c r="A137" s="39" t="s">
        <v>884</v>
      </c>
      <c r="B137" s="40" t="s">
        <v>885</v>
      </c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2"/>
      <c r="Y137" s="32"/>
      <c r="Z137" s="41" t="s">
        <v>886</v>
      </c>
      <c r="AA137" s="41" t="s">
        <v>887</v>
      </c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</row>
    <row r="138" spans="1:109" ht="31.2" x14ac:dyDescent="0.3">
      <c r="A138" s="39" t="s">
        <v>888</v>
      </c>
      <c r="B138" s="40" t="s">
        <v>889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2"/>
      <c r="Y138" s="32"/>
      <c r="Z138" s="41" t="s">
        <v>890</v>
      </c>
      <c r="AA138" s="41" t="s">
        <v>891</v>
      </c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</row>
    <row r="139" spans="1:109" ht="93" x14ac:dyDescent="0.3">
      <c r="A139" s="39" t="s">
        <v>892</v>
      </c>
      <c r="B139" s="40" t="s">
        <v>893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2"/>
      <c r="Y139" s="32"/>
      <c r="Z139" s="41" t="s">
        <v>894</v>
      </c>
      <c r="AA139" s="41" t="s">
        <v>895</v>
      </c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</row>
    <row r="140" spans="1:109" ht="93" x14ac:dyDescent="0.3">
      <c r="A140" s="39" t="s">
        <v>896</v>
      </c>
      <c r="B140" s="40" t="s">
        <v>897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2"/>
      <c r="Y140" s="32"/>
      <c r="Z140" s="41" t="s">
        <v>898</v>
      </c>
      <c r="AA140" s="41" t="s">
        <v>899</v>
      </c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</row>
    <row r="141" spans="1:109" ht="106.2" x14ac:dyDescent="0.3">
      <c r="A141" s="39" t="s">
        <v>900</v>
      </c>
      <c r="B141" s="40" t="s">
        <v>901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2"/>
      <c r="Y141" s="32"/>
      <c r="Z141" s="41" t="s">
        <v>902</v>
      </c>
      <c r="AA141" s="41" t="s">
        <v>903</v>
      </c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</row>
    <row r="142" spans="1:109" ht="40.200000000000003" x14ac:dyDescent="0.3">
      <c r="A142" s="39" t="s">
        <v>1</v>
      </c>
      <c r="B142" s="40">
        <v>9</v>
      </c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2"/>
      <c r="Y142" s="32"/>
      <c r="Z142" s="41" t="s">
        <v>904</v>
      </c>
      <c r="AA142" s="41" t="s">
        <v>905</v>
      </c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</row>
    <row r="143" spans="1:109" ht="79.8" x14ac:dyDescent="0.3">
      <c r="A143" s="39" t="s">
        <v>906</v>
      </c>
      <c r="B143" s="40">
        <v>43</v>
      </c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2"/>
      <c r="Y143" s="32"/>
      <c r="Z143" s="41" t="s">
        <v>907</v>
      </c>
      <c r="AA143" s="41" t="s">
        <v>908</v>
      </c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</row>
    <row r="144" spans="1:109" ht="106.2" x14ac:dyDescent="0.3">
      <c r="A144" s="39" t="s">
        <v>909</v>
      </c>
      <c r="B144" s="40" t="s">
        <v>910</v>
      </c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2"/>
      <c r="Y144" s="32"/>
      <c r="Z144" s="41" t="s">
        <v>911</v>
      </c>
      <c r="AA144" s="41" t="s">
        <v>912</v>
      </c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</row>
    <row r="145" spans="1:109" ht="66.599999999999994" x14ac:dyDescent="0.3">
      <c r="A145" s="39" t="s">
        <v>913</v>
      </c>
      <c r="B145" s="40" t="s">
        <v>914</v>
      </c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2"/>
      <c r="Y145" s="32"/>
      <c r="Z145" s="41" t="s">
        <v>915</v>
      </c>
      <c r="AA145" s="41" t="s">
        <v>916</v>
      </c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</row>
    <row r="146" spans="1:109" ht="46.8" x14ac:dyDescent="0.3">
      <c r="A146" s="39" t="s">
        <v>917</v>
      </c>
      <c r="B146" s="40" t="s">
        <v>918</v>
      </c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2"/>
      <c r="Y146" s="32"/>
      <c r="Z146" s="41" t="s">
        <v>919</v>
      </c>
      <c r="AA146" s="41" t="s">
        <v>920</v>
      </c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</row>
    <row r="147" spans="1:109" ht="46.8" x14ac:dyDescent="0.3">
      <c r="A147" s="39" t="s">
        <v>921</v>
      </c>
      <c r="B147" s="40" t="s">
        <v>922</v>
      </c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2"/>
      <c r="Y147" s="32"/>
      <c r="Z147" s="41" t="s">
        <v>923</v>
      </c>
      <c r="AA147" s="41" t="s">
        <v>924</v>
      </c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</row>
    <row r="148" spans="1:109" ht="53.4" x14ac:dyDescent="0.3">
      <c r="A148" s="39" t="s">
        <v>925</v>
      </c>
      <c r="B148" s="40">
        <v>24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2"/>
      <c r="Y148" s="32"/>
      <c r="Z148" s="41" t="s">
        <v>926</v>
      </c>
      <c r="AA148" s="41" t="s">
        <v>927</v>
      </c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</row>
    <row r="149" spans="1:109" ht="93" x14ac:dyDescent="0.3">
      <c r="A149" s="39" t="s">
        <v>928</v>
      </c>
      <c r="B149" s="40">
        <v>42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2"/>
      <c r="Y149" s="32"/>
      <c r="Z149" s="41" t="s">
        <v>929</v>
      </c>
      <c r="AA149" s="41" t="s">
        <v>930</v>
      </c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</row>
    <row r="150" spans="1:109" ht="106.2" x14ac:dyDescent="0.3">
      <c r="A150" s="39" t="s">
        <v>931</v>
      </c>
      <c r="B150" s="40" t="s">
        <v>932</v>
      </c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2"/>
      <c r="Y150" s="32"/>
      <c r="Z150" s="41" t="s">
        <v>933</v>
      </c>
      <c r="AA150" s="41" t="s">
        <v>934</v>
      </c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</row>
    <row r="151" spans="1:109" ht="93" x14ac:dyDescent="0.3">
      <c r="A151" s="39" t="s">
        <v>935</v>
      </c>
      <c r="B151" s="40" t="s">
        <v>936</v>
      </c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2"/>
      <c r="Y151" s="32"/>
      <c r="Z151" s="41" t="s">
        <v>937</v>
      </c>
      <c r="AA151" s="41" t="s">
        <v>938</v>
      </c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</row>
    <row r="152" spans="1:109" ht="93" x14ac:dyDescent="0.3">
      <c r="A152" s="39" t="s">
        <v>939</v>
      </c>
      <c r="B152" s="40" t="s">
        <v>940</v>
      </c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2"/>
      <c r="Y152" s="32"/>
      <c r="Z152" s="41" t="s">
        <v>941</v>
      </c>
      <c r="AA152" s="41" t="s">
        <v>942</v>
      </c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</row>
    <row r="153" spans="1:109" ht="53.4" x14ac:dyDescent="0.3">
      <c r="A153" s="39" t="s">
        <v>943</v>
      </c>
      <c r="B153" s="40">
        <v>19</v>
      </c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2"/>
      <c r="Y153" s="32"/>
      <c r="Z153" s="41" t="s">
        <v>944</v>
      </c>
      <c r="AA153" s="41" t="s">
        <v>945</v>
      </c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</row>
    <row r="154" spans="1:109" ht="53.4" x14ac:dyDescent="0.3">
      <c r="A154" s="39" t="s">
        <v>946</v>
      </c>
      <c r="B154" s="40">
        <v>48</v>
      </c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2"/>
      <c r="Y154" s="32"/>
      <c r="Z154" s="41" t="s">
        <v>947</v>
      </c>
      <c r="AA154" s="41" t="s">
        <v>948</v>
      </c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</row>
    <row r="155" spans="1:109" ht="31.2" x14ac:dyDescent="0.3">
      <c r="A155" s="39" t="s">
        <v>949</v>
      </c>
      <c r="B155" s="40" t="s">
        <v>950</v>
      </c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2"/>
      <c r="Y155" s="32"/>
      <c r="Z155" s="41" t="s">
        <v>951</v>
      </c>
      <c r="AA155" s="41" t="s">
        <v>952</v>
      </c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</row>
    <row r="156" spans="1:109" ht="53.4" x14ac:dyDescent="0.3">
      <c r="A156" s="39" t="s">
        <v>953</v>
      </c>
      <c r="B156" s="40" t="s">
        <v>954</v>
      </c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2"/>
      <c r="Y156" s="32"/>
      <c r="Z156" s="41" t="s">
        <v>955</v>
      </c>
      <c r="AA156" s="41" t="s">
        <v>956</v>
      </c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</row>
    <row r="157" spans="1:109" ht="66.599999999999994" x14ac:dyDescent="0.3">
      <c r="A157" s="39" t="s">
        <v>957</v>
      </c>
      <c r="B157" s="40" t="s">
        <v>958</v>
      </c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2"/>
      <c r="Y157" s="32"/>
      <c r="Z157" s="41" t="s">
        <v>959</v>
      </c>
      <c r="AA157" s="41" t="s">
        <v>960</v>
      </c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</row>
    <row r="158" spans="1:109" ht="119.4" x14ac:dyDescent="0.3">
      <c r="A158" s="39" t="s">
        <v>961</v>
      </c>
      <c r="B158" s="40" t="s">
        <v>962</v>
      </c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2"/>
      <c r="Y158" s="32"/>
      <c r="Z158" s="41" t="s">
        <v>963</v>
      </c>
      <c r="AA158" s="41" t="s">
        <v>964</v>
      </c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</row>
    <row r="159" spans="1:109" ht="66.599999999999994" x14ac:dyDescent="0.3">
      <c r="A159" s="39" t="s">
        <v>965</v>
      </c>
      <c r="B159" s="40" t="s">
        <v>966</v>
      </c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2"/>
      <c r="Y159" s="32"/>
      <c r="Z159" s="41" t="s">
        <v>967</v>
      </c>
      <c r="AA159" s="41" t="s">
        <v>968</v>
      </c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</row>
    <row r="160" spans="1:109" ht="53.4" x14ac:dyDescent="0.3">
      <c r="A160" s="39" t="s">
        <v>969</v>
      </c>
      <c r="B160" s="40" t="s">
        <v>970</v>
      </c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2"/>
      <c r="Y160" s="32"/>
      <c r="Z160" s="41" t="s">
        <v>971</v>
      </c>
      <c r="AA160" s="41" t="s">
        <v>972</v>
      </c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</row>
    <row r="161" spans="1:109" ht="40.200000000000003" x14ac:dyDescent="0.3">
      <c r="A161" s="39" t="s">
        <v>973</v>
      </c>
      <c r="B161" s="40" t="s">
        <v>974</v>
      </c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2"/>
      <c r="Y161" s="32"/>
      <c r="Z161" s="41" t="s">
        <v>975</v>
      </c>
      <c r="AA161" s="41" t="s">
        <v>976</v>
      </c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</row>
    <row r="162" spans="1:109" ht="40.200000000000003" x14ac:dyDescent="0.3">
      <c r="A162" s="39" t="s">
        <v>977</v>
      </c>
      <c r="B162" s="40" t="s">
        <v>978</v>
      </c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2"/>
      <c r="Y162" s="32"/>
      <c r="Z162" s="41" t="s">
        <v>979</v>
      </c>
      <c r="AA162" s="41" t="s">
        <v>980</v>
      </c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</row>
    <row r="163" spans="1:109" ht="66.599999999999994" x14ac:dyDescent="0.3">
      <c r="A163" s="39" t="s">
        <v>981</v>
      </c>
      <c r="B163" s="40" t="s">
        <v>982</v>
      </c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2"/>
      <c r="Y163" s="32"/>
      <c r="Z163" s="41" t="s">
        <v>983</v>
      </c>
      <c r="AA163" s="41" t="s">
        <v>984</v>
      </c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</row>
    <row r="164" spans="1:109" ht="53.4" x14ac:dyDescent="0.3">
      <c r="A164" s="39" t="s">
        <v>985</v>
      </c>
      <c r="B164" s="40" t="s">
        <v>986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2"/>
      <c r="Y164" s="32"/>
      <c r="Z164" s="41" t="s">
        <v>987</v>
      </c>
      <c r="AA164" s="41" t="s">
        <v>988</v>
      </c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</row>
    <row r="165" spans="1:109" ht="40.200000000000003" x14ac:dyDescent="0.3">
      <c r="A165" s="39" t="s">
        <v>989</v>
      </c>
      <c r="B165" s="40" t="s">
        <v>990</v>
      </c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2"/>
      <c r="Y165" s="32"/>
      <c r="Z165" s="41" t="s">
        <v>991</v>
      </c>
      <c r="AA165" s="41" t="s">
        <v>992</v>
      </c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</row>
    <row r="166" spans="1:109" ht="53.4" x14ac:dyDescent="0.3">
      <c r="A166" s="39" t="s">
        <v>993</v>
      </c>
      <c r="B166" s="40" t="s">
        <v>994</v>
      </c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2"/>
      <c r="Y166" s="32"/>
      <c r="Z166" s="41" t="s">
        <v>995</v>
      </c>
      <c r="AA166" s="41" t="s">
        <v>996</v>
      </c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</row>
    <row r="167" spans="1:109" ht="66.599999999999994" x14ac:dyDescent="0.3">
      <c r="A167" s="39" t="s">
        <v>997</v>
      </c>
      <c r="B167" s="40" t="s">
        <v>998</v>
      </c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2"/>
      <c r="Y167" s="32"/>
      <c r="Z167" s="41" t="s">
        <v>999</v>
      </c>
      <c r="AA167" s="41" t="s">
        <v>1000</v>
      </c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</row>
    <row r="168" spans="1:109" ht="93" x14ac:dyDescent="0.3">
      <c r="A168" s="39" t="s">
        <v>1001</v>
      </c>
      <c r="B168" s="40" t="s">
        <v>1002</v>
      </c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2"/>
      <c r="Y168" s="32"/>
      <c r="Z168" s="41" t="s">
        <v>1003</v>
      </c>
      <c r="AA168" s="41" t="s">
        <v>1004</v>
      </c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</row>
    <row r="169" spans="1:109" ht="159" x14ac:dyDescent="0.3">
      <c r="A169" s="39" t="s">
        <v>1005</v>
      </c>
      <c r="B169" s="40" t="s">
        <v>1006</v>
      </c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2"/>
      <c r="Y169" s="32"/>
      <c r="Z169" s="41" t="s">
        <v>1007</v>
      </c>
      <c r="AA169" s="41" t="s">
        <v>1008</v>
      </c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</row>
    <row r="170" spans="1:109" ht="66.599999999999994" x14ac:dyDescent="0.3">
      <c r="A170" s="39" t="s">
        <v>1009</v>
      </c>
      <c r="B170" s="40" t="s">
        <v>1010</v>
      </c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2"/>
      <c r="Y170" s="32"/>
      <c r="Z170" s="41" t="s">
        <v>1011</v>
      </c>
      <c r="AA170" s="41" t="s">
        <v>1012</v>
      </c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</row>
    <row r="171" spans="1:109" ht="53.4" x14ac:dyDescent="0.3">
      <c r="A171" s="39" t="s">
        <v>1013</v>
      </c>
      <c r="B171" s="40" t="s">
        <v>1014</v>
      </c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2"/>
      <c r="Y171" s="32"/>
      <c r="Z171" s="41" t="s">
        <v>1015</v>
      </c>
      <c r="AA171" s="41" t="s">
        <v>1016</v>
      </c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</row>
    <row r="172" spans="1:109" ht="40.200000000000003" x14ac:dyDescent="0.3">
      <c r="A172" s="39" t="s">
        <v>1017</v>
      </c>
      <c r="B172" s="40">
        <v>33</v>
      </c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2"/>
      <c r="Y172" s="32"/>
      <c r="Z172" s="41" t="s">
        <v>1018</v>
      </c>
      <c r="AA172" s="41" t="s">
        <v>1019</v>
      </c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</row>
    <row r="173" spans="1:109" ht="93" x14ac:dyDescent="0.3">
      <c r="A173" s="39" t="s">
        <v>1020</v>
      </c>
      <c r="B173" s="40" t="s">
        <v>1021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2"/>
      <c r="Y173" s="32"/>
      <c r="Z173" s="41" t="s">
        <v>1022</v>
      </c>
      <c r="AA173" s="41" t="s">
        <v>1023</v>
      </c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</row>
    <row r="174" spans="1:109" ht="53.4" x14ac:dyDescent="0.3">
      <c r="A174" s="39" t="s">
        <v>1024</v>
      </c>
      <c r="B174" s="40" t="s">
        <v>1025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2"/>
      <c r="Y174" s="32"/>
      <c r="Z174" s="41" t="s">
        <v>1026</v>
      </c>
      <c r="AA174" s="41" t="s">
        <v>1027</v>
      </c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</row>
    <row r="175" spans="1:109" ht="79.8" x14ac:dyDescent="0.3">
      <c r="A175" s="39" t="s">
        <v>1028</v>
      </c>
      <c r="B175" s="40" t="s">
        <v>1029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2"/>
      <c r="Y175" s="32"/>
      <c r="Z175" s="41" t="s">
        <v>1030</v>
      </c>
      <c r="AA175" s="41" t="s">
        <v>1031</v>
      </c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</row>
    <row r="176" spans="1:109" ht="31.2" x14ac:dyDescent="0.3">
      <c r="A176" s="39" t="s">
        <v>1032</v>
      </c>
      <c r="B176" s="40" t="s">
        <v>1033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2"/>
      <c r="Y176" s="32"/>
      <c r="Z176" s="41" t="s">
        <v>1034</v>
      </c>
      <c r="AA176" s="41" t="s">
        <v>1035</v>
      </c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</row>
    <row r="177" spans="1:109" ht="40.200000000000003" x14ac:dyDescent="0.3">
      <c r="A177" s="39" t="s">
        <v>1036</v>
      </c>
      <c r="B177" s="40">
        <v>35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2"/>
      <c r="Y177" s="32"/>
      <c r="Z177" s="41" t="s">
        <v>1037</v>
      </c>
      <c r="AA177" s="41" t="s">
        <v>1038</v>
      </c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</row>
    <row r="178" spans="1:109" ht="53.4" x14ac:dyDescent="0.3">
      <c r="A178" s="39" t="s">
        <v>1039</v>
      </c>
      <c r="B178" s="40" t="s">
        <v>1040</v>
      </c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2"/>
      <c r="Y178" s="32"/>
      <c r="Z178" s="41" t="s">
        <v>1041</v>
      </c>
      <c r="AA178" s="41" t="s">
        <v>1042</v>
      </c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</row>
    <row r="179" spans="1:109" ht="66.599999999999994" x14ac:dyDescent="0.3">
      <c r="A179" s="39" t="s">
        <v>1043</v>
      </c>
      <c r="B179" s="40">
        <v>15</v>
      </c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2"/>
      <c r="Y179" s="32"/>
      <c r="Z179" s="41" t="s">
        <v>1044</v>
      </c>
      <c r="AA179" s="41" t="s">
        <v>1045</v>
      </c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</row>
    <row r="180" spans="1:109" ht="66.599999999999994" x14ac:dyDescent="0.3">
      <c r="A180" s="39" t="s">
        <v>1046</v>
      </c>
      <c r="B180" s="40" t="s">
        <v>1047</v>
      </c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2"/>
      <c r="Y180" s="32"/>
      <c r="Z180" s="41" t="s">
        <v>1048</v>
      </c>
      <c r="AA180" s="41" t="s">
        <v>1049</v>
      </c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</row>
    <row r="181" spans="1:109" ht="40.200000000000003" x14ac:dyDescent="0.3">
      <c r="A181" s="39" t="s">
        <v>1050</v>
      </c>
      <c r="B181" s="40">
        <v>10</v>
      </c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2"/>
      <c r="Y181" s="32"/>
      <c r="Z181" s="41" t="s">
        <v>1051</v>
      </c>
      <c r="AA181" s="41" t="s">
        <v>1052</v>
      </c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</row>
    <row r="182" spans="1:109" ht="31.2" x14ac:dyDescent="0.3">
      <c r="A182" s="39" t="s">
        <v>1053</v>
      </c>
      <c r="B182" s="40" t="s">
        <v>1054</v>
      </c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2"/>
      <c r="Y182" s="32"/>
      <c r="Z182" s="41" t="s">
        <v>1055</v>
      </c>
      <c r="AA182" s="41" t="s">
        <v>1056</v>
      </c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</row>
    <row r="183" spans="1:109" ht="31.2" x14ac:dyDescent="0.3">
      <c r="A183" s="39" t="s">
        <v>1057</v>
      </c>
      <c r="B183" s="40" t="s">
        <v>1058</v>
      </c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2"/>
      <c r="Y183" s="32"/>
      <c r="Z183" s="41" t="s">
        <v>1059</v>
      </c>
      <c r="AA183" s="41" t="s">
        <v>1060</v>
      </c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</row>
    <row r="184" spans="1:109" ht="46.8" x14ac:dyDescent="0.3">
      <c r="A184" s="39" t="s">
        <v>1061</v>
      </c>
      <c r="B184" s="40" t="s">
        <v>1062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2"/>
      <c r="Y184" s="32"/>
      <c r="Z184" s="41" t="s">
        <v>1063</v>
      </c>
      <c r="AA184" s="41" t="s">
        <v>1064</v>
      </c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</row>
    <row r="185" spans="1:109" ht="40.200000000000003" x14ac:dyDescent="0.3">
      <c r="A185" s="39" t="s">
        <v>1065</v>
      </c>
      <c r="B185" s="40">
        <v>39</v>
      </c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2"/>
      <c r="Y185" s="32"/>
      <c r="Z185" s="41" t="s">
        <v>1066</v>
      </c>
      <c r="AA185" s="41" t="s">
        <v>1067</v>
      </c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</row>
    <row r="186" spans="1:109" ht="106.2" x14ac:dyDescent="0.3">
      <c r="A186" s="39" t="s">
        <v>1068</v>
      </c>
      <c r="B186" s="40" t="s">
        <v>1069</v>
      </c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2"/>
      <c r="Y186" s="32"/>
      <c r="Z186" s="41" t="s">
        <v>1070</v>
      </c>
      <c r="AA186" s="41" t="s">
        <v>1071</v>
      </c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</row>
    <row r="187" spans="1:109" ht="53.4" x14ac:dyDescent="0.3">
      <c r="A187" s="39" t="s">
        <v>1072</v>
      </c>
      <c r="B187" s="40" t="s">
        <v>1073</v>
      </c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2"/>
      <c r="Y187" s="32"/>
      <c r="Z187" s="41" t="s">
        <v>1074</v>
      </c>
      <c r="AA187" s="41" t="s">
        <v>1075</v>
      </c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</row>
    <row r="188" spans="1:109" ht="27" x14ac:dyDescent="0.3">
      <c r="A188" s="39" t="s">
        <v>1076</v>
      </c>
      <c r="B188" s="40" t="s">
        <v>1077</v>
      </c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2"/>
      <c r="Y188" s="32"/>
      <c r="Z188" s="41" t="s">
        <v>1078</v>
      </c>
      <c r="AA188" s="41" t="s">
        <v>1079</v>
      </c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</row>
    <row r="189" spans="1:109" ht="27" x14ac:dyDescent="0.3">
      <c r="A189" s="39" t="s">
        <v>1080</v>
      </c>
      <c r="B189" s="40" t="s">
        <v>1081</v>
      </c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2"/>
      <c r="Y189" s="32"/>
      <c r="Z189" s="41" t="s">
        <v>1082</v>
      </c>
      <c r="AA189" s="41" t="s">
        <v>1083</v>
      </c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</row>
    <row r="190" spans="1:109" ht="53.4" x14ac:dyDescent="0.3">
      <c r="A190" s="39" t="s">
        <v>1084</v>
      </c>
      <c r="B190" s="40" t="s">
        <v>1085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2"/>
      <c r="Y190" s="32"/>
      <c r="Z190" s="41" t="s">
        <v>1086</v>
      </c>
      <c r="AA190" s="41" t="s">
        <v>1087</v>
      </c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</row>
    <row r="191" spans="1:109" ht="53.4" x14ac:dyDescent="0.3">
      <c r="A191" s="39" t="s">
        <v>1088</v>
      </c>
      <c r="B191" s="40" t="s">
        <v>1089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2"/>
      <c r="Y191" s="32"/>
      <c r="Z191" s="41" t="s">
        <v>1090</v>
      </c>
      <c r="AA191" s="41" t="s">
        <v>1091</v>
      </c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</row>
    <row r="192" spans="1:109" ht="46.8" x14ac:dyDescent="0.3">
      <c r="A192" s="39" t="s">
        <v>1092</v>
      </c>
      <c r="B192" s="40" t="s">
        <v>1093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2"/>
      <c r="Y192" s="32"/>
      <c r="Z192" s="41" t="s">
        <v>1094</v>
      </c>
      <c r="AA192" s="41" t="s">
        <v>1095</v>
      </c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</row>
    <row r="193" spans="1:109" ht="53.4" x14ac:dyDescent="0.3">
      <c r="A193" s="39" t="s">
        <v>1096</v>
      </c>
      <c r="B193" s="40">
        <v>25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2"/>
      <c r="Y193" s="32"/>
      <c r="Z193" s="41" t="s">
        <v>1097</v>
      </c>
      <c r="AA193" s="41" t="s">
        <v>1098</v>
      </c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</row>
    <row r="194" spans="1:109" ht="66.599999999999994" x14ac:dyDescent="0.3">
      <c r="A194" s="39" t="s">
        <v>1099</v>
      </c>
      <c r="B194" s="40" t="s">
        <v>1100</v>
      </c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2"/>
      <c r="Y194" s="32"/>
      <c r="Z194" s="41" t="s">
        <v>1101</v>
      </c>
      <c r="AA194" s="41" t="s">
        <v>1102</v>
      </c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</row>
    <row r="195" spans="1:109" ht="40.200000000000003" x14ac:dyDescent="0.3">
      <c r="A195" s="39" t="s">
        <v>1103</v>
      </c>
      <c r="B195" s="40">
        <v>21</v>
      </c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2"/>
      <c r="Y195" s="32"/>
      <c r="Z195" s="41" t="s">
        <v>1104</v>
      </c>
      <c r="AA195" s="41" t="s">
        <v>1105</v>
      </c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</row>
    <row r="196" spans="1:109" ht="53.4" x14ac:dyDescent="0.3">
      <c r="A196" s="39" t="s">
        <v>1106</v>
      </c>
      <c r="B196" s="40" t="s">
        <v>1107</v>
      </c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2"/>
      <c r="Y196" s="32"/>
      <c r="Z196" s="41" t="s">
        <v>1108</v>
      </c>
      <c r="AA196" s="41" t="s">
        <v>1109</v>
      </c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</row>
    <row r="197" spans="1:109" ht="53.4" x14ac:dyDescent="0.3">
      <c r="A197" s="39" t="s">
        <v>1110</v>
      </c>
      <c r="B197" s="40" t="s">
        <v>1111</v>
      </c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2"/>
      <c r="Y197" s="32"/>
      <c r="Z197" s="41" t="s">
        <v>1112</v>
      </c>
      <c r="AA197" s="41" t="s">
        <v>1113</v>
      </c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</row>
    <row r="198" spans="1:109" ht="53.4" x14ac:dyDescent="0.3">
      <c r="A198" s="39" t="s">
        <v>1114</v>
      </c>
      <c r="B198" s="40">
        <v>31</v>
      </c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2"/>
      <c r="Y198" s="32"/>
      <c r="Z198" s="41" t="s">
        <v>1115</v>
      </c>
      <c r="AA198" s="41" t="s">
        <v>1116</v>
      </c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</row>
    <row r="199" spans="1:109" ht="40.200000000000003" x14ac:dyDescent="0.3">
      <c r="A199" s="39" t="s">
        <v>1117</v>
      </c>
      <c r="B199" s="40" t="s">
        <v>1118</v>
      </c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2"/>
      <c r="Y199" s="32"/>
      <c r="Z199" s="41" t="s">
        <v>1119</v>
      </c>
      <c r="AA199" s="41" t="s">
        <v>1120</v>
      </c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</row>
    <row r="200" spans="1:109" ht="53.4" x14ac:dyDescent="0.3">
      <c r="A200" s="39" t="s">
        <v>1121</v>
      </c>
      <c r="B200" s="40" t="s">
        <v>1122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2"/>
      <c r="Y200" s="32"/>
      <c r="Z200" s="41" t="s">
        <v>1123</v>
      </c>
      <c r="AA200" s="41" t="s">
        <v>1124</v>
      </c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</row>
    <row r="201" spans="1:109" ht="53.4" x14ac:dyDescent="0.3">
      <c r="A201" s="39" t="s">
        <v>1125</v>
      </c>
      <c r="B201" s="40" t="s">
        <v>1126</v>
      </c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2"/>
      <c r="Y201" s="32"/>
      <c r="Z201" s="41" t="s">
        <v>1127</v>
      </c>
      <c r="AA201" s="41" t="s">
        <v>1128</v>
      </c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</row>
    <row r="202" spans="1:109" ht="62.4" x14ac:dyDescent="0.3">
      <c r="A202" s="39" t="s">
        <v>1129</v>
      </c>
      <c r="B202" s="40" t="s">
        <v>1130</v>
      </c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2"/>
      <c r="Y202" s="32"/>
      <c r="Z202" s="41" t="s">
        <v>1131</v>
      </c>
      <c r="AA202" s="41" t="s">
        <v>1132</v>
      </c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</row>
    <row r="203" spans="1:109" ht="66.599999999999994" x14ac:dyDescent="0.3">
      <c r="A203" s="39" t="s">
        <v>1133</v>
      </c>
      <c r="B203" s="40" t="s">
        <v>1134</v>
      </c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2"/>
      <c r="Y203" s="32"/>
      <c r="Z203" s="41" t="s">
        <v>1135</v>
      </c>
      <c r="AA203" s="41" t="s">
        <v>1136</v>
      </c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</row>
    <row r="204" spans="1:109" ht="40.200000000000003" x14ac:dyDescent="0.3">
      <c r="A204" s="39" t="s">
        <v>1137</v>
      </c>
      <c r="B204" s="40">
        <v>6</v>
      </c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2"/>
      <c r="Y204" s="32"/>
      <c r="Z204" s="41" t="s">
        <v>1138</v>
      </c>
      <c r="AA204" s="41" t="s">
        <v>1139</v>
      </c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</row>
    <row r="205" spans="1:109" ht="53.4" x14ac:dyDescent="0.3">
      <c r="A205" s="39" t="s">
        <v>1140</v>
      </c>
      <c r="B205" s="40" t="s">
        <v>1141</v>
      </c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2"/>
      <c r="Y205" s="32"/>
      <c r="Z205" s="41" t="s">
        <v>1142</v>
      </c>
      <c r="AA205" s="41" t="s">
        <v>1143</v>
      </c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</row>
    <row r="206" spans="1:109" ht="27" x14ac:dyDescent="0.3">
      <c r="A206" s="39" t="s">
        <v>1144</v>
      </c>
      <c r="B206" s="40" t="s">
        <v>1145</v>
      </c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2"/>
      <c r="Y206" s="32"/>
      <c r="Z206" s="41" t="s">
        <v>1146</v>
      </c>
      <c r="AA206" s="41" t="s">
        <v>1147</v>
      </c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</row>
    <row r="207" spans="1:109" ht="79.8" x14ac:dyDescent="0.3">
      <c r="A207" s="39" t="s">
        <v>1148</v>
      </c>
      <c r="B207" s="40" t="s">
        <v>1149</v>
      </c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2"/>
      <c r="Y207" s="32"/>
      <c r="Z207" s="41" t="s">
        <v>1150</v>
      </c>
      <c r="AA207" s="41" t="s">
        <v>1151</v>
      </c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</row>
    <row r="208" spans="1:109" ht="53.4" x14ac:dyDescent="0.3">
      <c r="A208" s="39" t="s">
        <v>1152</v>
      </c>
      <c r="B208" s="40" t="s">
        <v>1153</v>
      </c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2"/>
      <c r="Y208" s="32"/>
      <c r="Z208" s="41" t="s">
        <v>1154</v>
      </c>
      <c r="AA208" s="41" t="s">
        <v>1155</v>
      </c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</row>
    <row r="209" spans="1:109" ht="40.200000000000003" x14ac:dyDescent="0.3">
      <c r="A209" s="39" t="s">
        <v>1156</v>
      </c>
      <c r="B209" s="40" t="s">
        <v>1157</v>
      </c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2"/>
      <c r="Y209" s="32"/>
      <c r="Z209" s="41" t="s">
        <v>1158</v>
      </c>
      <c r="AA209" s="41" t="s">
        <v>1159</v>
      </c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</row>
    <row r="210" spans="1:109" ht="66.599999999999994" x14ac:dyDescent="0.3">
      <c r="A210" s="39" t="s">
        <v>1160</v>
      </c>
      <c r="B210" s="40" t="s">
        <v>1161</v>
      </c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2"/>
      <c r="Y210" s="32"/>
      <c r="Z210" s="41" t="s">
        <v>1162</v>
      </c>
      <c r="AA210" s="41" t="s">
        <v>1163</v>
      </c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</row>
    <row r="211" spans="1:109" ht="40.200000000000003" x14ac:dyDescent="0.3">
      <c r="A211" s="39" t="s">
        <v>1164</v>
      </c>
      <c r="B211" s="40" t="s">
        <v>1165</v>
      </c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2"/>
      <c r="Y211" s="32"/>
      <c r="Z211" s="41" t="s">
        <v>1166</v>
      </c>
      <c r="AA211" s="41" t="s">
        <v>1167</v>
      </c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</row>
    <row r="212" spans="1:109" ht="53.4" x14ac:dyDescent="0.3">
      <c r="A212" s="39" t="s">
        <v>1168</v>
      </c>
      <c r="B212" s="40" t="s">
        <v>1169</v>
      </c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2"/>
      <c r="Y212" s="32"/>
      <c r="Z212" s="41" t="s">
        <v>1170</v>
      </c>
      <c r="AA212" s="41" t="s">
        <v>1171</v>
      </c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</row>
    <row r="213" spans="1:109" ht="46.8" x14ac:dyDescent="0.3">
      <c r="A213" s="39" t="s">
        <v>1172</v>
      </c>
      <c r="B213" s="40" t="s">
        <v>1173</v>
      </c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2"/>
      <c r="Y213" s="32"/>
      <c r="Z213" s="41" t="s">
        <v>1174</v>
      </c>
      <c r="AA213" s="41" t="s">
        <v>1175</v>
      </c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</row>
    <row r="214" spans="1:109" ht="40.200000000000003" x14ac:dyDescent="0.3">
      <c r="A214" s="39" t="s">
        <v>1176</v>
      </c>
      <c r="B214" s="40" t="s">
        <v>1177</v>
      </c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2"/>
      <c r="Y214" s="32"/>
      <c r="Z214" s="41" t="s">
        <v>1178</v>
      </c>
      <c r="AA214" s="41" t="s">
        <v>1179</v>
      </c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</row>
    <row r="215" spans="1:109" ht="62.4" x14ac:dyDescent="0.3">
      <c r="A215" s="39" t="s">
        <v>1180</v>
      </c>
      <c r="B215" s="40" t="s">
        <v>1181</v>
      </c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2"/>
      <c r="Y215" s="32"/>
      <c r="Z215" s="41" t="s">
        <v>1182</v>
      </c>
      <c r="AA215" s="41" t="s">
        <v>1183</v>
      </c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</row>
    <row r="216" spans="1:109" ht="31.2" x14ac:dyDescent="0.3">
      <c r="A216" s="39" t="s">
        <v>1184</v>
      </c>
      <c r="B216" s="40" t="s">
        <v>1185</v>
      </c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2"/>
      <c r="Y216" s="32"/>
      <c r="Z216" s="41" t="s">
        <v>1186</v>
      </c>
      <c r="AA216" s="41" t="s">
        <v>1187</v>
      </c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</row>
    <row r="217" spans="1:109" ht="40.200000000000003" x14ac:dyDescent="0.3">
      <c r="A217" s="39" t="s">
        <v>1188</v>
      </c>
      <c r="B217" s="40" t="s">
        <v>1189</v>
      </c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2"/>
      <c r="Y217" s="32"/>
      <c r="Z217" s="41" t="s">
        <v>1190</v>
      </c>
      <c r="AA217" s="41" t="s">
        <v>1191</v>
      </c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</row>
    <row r="218" spans="1:109" ht="79.8" x14ac:dyDescent="0.3">
      <c r="A218" s="39" t="s">
        <v>1192</v>
      </c>
      <c r="B218" s="40" t="s">
        <v>1193</v>
      </c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2"/>
      <c r="Y218" s="32"/>
      <c r="Z218" s="41" t="s">
        <v>1194</v>
      </c>
      <c r="AA218" s="41" t="s">
        <v>1195</v>
      </c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</row>
    <row r="219" spans="1:109" ht="53.4" x14ac:dyDescent="0.3">
      <c r="A219" s="39" t="s">
        <v>1196</v>
      </c>
      <c r="B219" s="40" t="s">
        <v>1197</v>
      </c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2"/>
      <c r="Y219" s="32"/>
      <c r="Z219" s="41" t="s">
        <v>1198</v>
      </c>
      <c r="AA219" s="41" t="s">
        <v>1199</v>
      </c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</row>
    <row r="220" spans="1:109" ht="66.599999999999994" x14ac:dyDescent="0.3">
      <c r="A220" s="39" t="s">
        <v>1200</v>
      </c>
      <c r="B220" s="40" t="s">
        <v>1201</v>
      </c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2"/>
      <c r="Y220" s="32"/>
      <c r="Z220" s="41" t="s">
        <v>1202</v>
      </c>
      <c r="AA220" s="41" t="s">
        <v>1203</v>
      </c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</row>
    <row r="221" spans="1:109" ht="31.2" x14ac:dyDescent="0.3">
      <c r="A221" s="39" t="s">
        <v>1204</v>
      </c>
      <c r="B221" s="40" t="s">
        <v>1205</v>
      </c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2"/>
      <c r="Y221" s="32"/>
      <c r="Z221" s="41" t="s">
        <v>1206</v>
      </c>
      <c r="AA221" s="41" t="s">
        <v>1207</v>
      </c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</row>
    <row r="222" spans="1:109" ht="40.200000000000003" x14ac:dyDescent="0.3">
      <c r="A222" s="39" t="s">
        <v>1208</v>
      </c>
      <c r="B222" s="40" t="s">
        <v>1209</v>
      </c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2"/>
      <c r="Y222" s="32"/>
      <c r="Z222" s="41" t="s">
        <v>1210</v>
      </c>
      <c r="AA222" s="41" t="s">
        <v>1211</v>
      </c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</row>
    <row r="223" spans="1:109" ht="79.8" x14ac:dyDescent="0.3">
      <c r="A223" s="39" t="s">
        <v>1212</v>
      </c>
      <c r="B223" s="40" t="s">
        <v>183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2"/>
      <c r="Y223" s="32"/>
      <c r="Z223" s="41" t="s">
        <v>1213</v>
      </c>
      <c r="AA223" s="41" t="s">
        <v>1214</v>
      </c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</row>
    <row r="224" spans="1:109" ht="27" x14ac:dyDescent="0.3">
      <c r="A224" s="39" t="s">
        <v>1215</v>
      </c>
      <c r="B224" s="40" t="s">
        <v>1216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2"/>
      <c r="Y224" s="32"/>
      <c r="Z224" s="41" t="s">
        <v>1217</v>
      </c>
      <c r="AA224" s="41" t="s">
        <v>1218</v>
      </c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</row>
    <row r="225" spans="1:109" ht="27" x14ac:dyDescent="0.3">
      <c r="A225" s="39" t="s">
        <v>1219</v>
      </c>
      <c r="B225" s="40">
        <v>28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2"/>
      <c r="Y225" s="32"/>
      <c r="Z225" s="41" t="s">
        <v>1220</v>
      </c>
      <c r="AA225" s="41" t="s">
        <v>1221</v>
      </c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</row>
    <row r="226" spans="1:109" ht="40.200000000000003" x14ac:dyDescent="0.3">
      <c r="A226" s="39" t="s">
        <v>1222</v>
      </c>
      <c r="B226" s="40" t="s">
        <v>1223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2"/>
      <c r="Y226" s="32"/>
      <c r="Z226" s="41" t="s">
        <v>1224</v>
      </c>
      <c r="AA226" s="41" t="s">
        <v>1225</v>
      </c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</row>
    <row r="227" spans="1:109" ht="79.8" x14ac:dyDescent="0.3">
      <c r="A227" s="39" t="s">
        <v>1226</v>
      </c>
      <c r="B227" s="40">
        <v>7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2"/>
      <c r="Y227" s="32"/>
      <c r="Z227" s="41" t="s">
        <v>1227</v>
      </c>
      <c r="AA227" s="41" t="s">
        <v>1228</v>
      </c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</row>
    <row r="228" spans="1:109" ht="93" x14ac:dyDescent="0.3">
      <c r="A228" s="39" t="s">
        <v>1229</v>
      </c>
      <c r="B228" s="40">
        <v>47</v>
      </c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2"/>
      <c r="Y228" s="32"/>
      <c r="Z228" s="41" t="s">
        <v>1230</v>
      </c>
      <c r="AA228" s="41" t="s">
        <v>1231</v>
      </c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</row>
    <row r="229" spans="1:109" ht="79.8" x14ac:dyDescent="0.3">
      <c r="A229" s="39" t="s">
        <v>1232</v>
      </c>
      <c r="B229" s="40">
        <v>38</v>
      </c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2"/>
      <c r="Y229" s="32"/>
      <c r="Z229" s="41" t="s">
        <v>1233</v>
      </c>
      <c r="AA229" s="41" t="s">
        <v>1234</v>
      </c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</row>
    <row r="230" spans="1:109" ht="79.8" x14ac:dyDescent="0.3">
      <c r="A230" s="39" t="s">
        <v>1235</v>
      </c>
      <c r="B230" s="40" t="s">
        <v>1236</v>
      </c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2"/>
      <c r="Y230" s="32"/>
      <c r="Z230" s="41" t="s">
        <v>1237</v>
      </c>
      <c r="AA230" s="41" t="s">
        <v>1238</v>
      </c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</row>
    <row r="231" spans="1:109" ht="31.2" x14ac:dyDescent="0.3">
      <c r="A231" s="39" t="s">
        <v>1239</v>
      </c>
      <c r="B231" s="40" t="s">
        <v>1240</v>
      </c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2"/>
      <c r="Y231" s="32"/>
      <c r="Z231" s="41" t="s">
        <v>1241</v>
      </c>
      <c r="AA231" s="41" t="s">
        <v>1242</v>
      </c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</row>
    <row r="232" spans="1:109" ht="27" x14ac:dyDescent="0.3">
      <c r="A232" s="39" t="s">
        <v>1243</v>
      </c>
      <c r="B232" s="40" t="s">
        <v>1244</v>
      </c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2"/>
      <c r="Y232" s="32"/>
      <c r="Z232" s="41" t="s">
        <v>1245</v>
      </c>
      <c r="AA232" s="41" t="s">
        <v>1246</v>
      </c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</row>
    <row r="233" spans="1:109" ht="27" x14ac:dyDescent="0.3">
      <c r="A233" s="39" t="s">
        <v>1247</v>
      </c>
      <c r="B233" s="40" t="s">
        <v>1248</v>
      </c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2"/>
      <c r="Y233" s="32"/>
      <c r="Z233" s="41" t="s">
        <v>1249</v>
      </c>
      <c r="AA233" s="41" t="s">
        <v>1250</v>
      </c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</row>
    <row r="234" spans="1:109" ht="66.599999999999994" x14ac:dyDescent="0.3">
      <c r="A234" s="39" t="s">
        <v>1251</v>
      </c>
      <c r="B234" s="40" t="s">
        <v>1252</v>
      </c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2"/>
      <c r="Y234" s="32"/>
      <c r="Z234" s="41" t="s">
        <v>1253</v>
      </c>
      <c r="AA234" s="41" t="s">
        <v>1254</v>
      </c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</row>
    <row r="235" spans="1:109" ht="40.200000000000003" x14ac:dyDescent="0.3">
      <c r="A235" s="39" t="s">
        <v>1255</v>
      </c>
      <c r="B235" s="40" t="s">
        <v>1256</v>
      </c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2"/>
      <c r="Y235" s="32"/>
      <c r="Z235" s="41" t="s">
        <v>1257</v>
      </c>
      <c r="AA235" s="41" t="s">
        <v>1258</v>
      </c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</row>
    <row r="236" spans="1:109" ht="66.599999999999994" x14ac:dyDescent="0.3">
      <c r="A236" s="39" t="s">
        <v>1259</v>
      </c>
      <c r="B236" s="40" t="s">
        <v>1260</v>
      </c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2"/>
      <c r="Y236" s="32"/>
      <c r="Z236" s="41" t="s">
        <v>1261</v>
      </c>
      <c r="AA236" s="41" t="s">
        <v>1262</v>
      </c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</row>
    <row r="237" spans="1:109" ht="53.4" x14ac:dyDescent="0.3">
      <c r="A237" s="39" t="s">
        <v>1263</v>
      </c>
      <c r="B237" s="40" t="s">
        <v>1264</v>
      </c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2"/>
      <c r="Y237" s="32"/>
      <c r="Z237" s="41" t="s">
        <v>1265</v>
      </c>
      <c r="AA237" s="41" t="s">
        <v>1266</v>
      </c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</row>
    <row r="238" spans="1:109" ht="66.599999999999994" x14ac:dyDescent="0.3">
      <c r="A238" s="39" t="s">
        <v>1267</v>
      </c>
      <c r="B238" s="40" t="s">
        <v>1268</v>
      </c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2"/>
      <c r="Y238" s="32"/>
      <c r="Z238" s="41" t="s">
        <v>1269</v>
      </c>
      <c r="AA238" s="41" t="s">
        <v>1270</v>
      </c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</row>
    <row r="239" spans="1:109" ht="46.8" x14ac:dyDescent="0.3">
      <c r="A239" s="39" t="s">
        <v>1271</v>
      </c>
      <c r="B239" s="40" t="s">
        <v>1272</v>
      </c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2"/>
      <c r="Y239" s="32"/>
      <c r="Z239" s="41" t="s">
        <v>1273</v>
      </c>
      <c r="AA239" s="41" t="s">
        <v>1274</v>
      </c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</row>
    <row r="240" spans="1:109" ht="40.200000000000003" x14ac:dyDescent="0.3">
      <c r="A240" s="39" t="s">
        <v>1275</v>
      </c>
      <c r="B240" s="40" t="s">
        <v>1276</v>
      </c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2"/>
      <c r="Y240" s="32"/>
      <c r="Z240" s="41" t="s">
        <v>1277</v>
      </c>
      <c r="AA240" s="41" t="s">
        <v>1278</v>
      </c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</row>
    <row r="241" spans="1:109" ht="46.8" x14ac:dyDescent="0.3">
      <c r="A241" s="39" t="s">
        <v>1279</v>
      </c>
      <c r="B241" s="40" t="s">
        <v>1280</v>
      </c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2"/>
      <c r="Y241" s="32"/>
      <c r="Z241" s="41" t="s">
        <v>1281</v>
      </c>
      <c r="AA241" s="41" t="s">
        <v>1282</v>
      </c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</row>
    <row r="242" spans="1:109" ht="40.200000000000003" x14ac:dyDescent="0.3">
      <c r="A242" s="39" t="s">
        <v>1283</v>
      </c>
      <c r="B242" s="40" t="s">
        <v>1284</v>
      </c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2"/>
      <c r="Y242" s="32"/>
      <c r="Z242" s="41" t="s">
        <v>1285</v>
      </c>
      <c r="AA242" s="41" t="s">
        <v>1286</v>
      </c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</row>
    <row r="243" spans="1:109" ht="66.599999999999994" x14ac:dyDescent="0.3">
      <c r="A243" s="39" t="s">
        <v>1287</v>
      </c>
      <c r="B243" s="40" t="s">
        <v>1288</v>
      </c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2"/>
      <c r="Y243" s="32"/>
      <c r="Z243" s="41" t="s">
        <v>1289</v>
      </c>
      <c r="AA243" s="41" t="s">
        <v>1290</v>
      </c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</row>
    <row r="244" spans="1:109" ht="66.599999999999994" x14ac:dyDescent="0.3">
      <c r="A244" s="39" t="s">
        <v>1291</v>
      </c>
      <c r="B244" s="40">
        <v>18</v>
      </c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2"/>
      <c r="Y244" s="32"/>
      <c r="Z244" s="41" t="s">
        <v>1292</v>
      </c>
      <c r="AA244" s="41" t="s">
        <v>1293</v>
      </c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</row>
    <row r="245" spans="1:109" ht="40.200000000000003" x14ac:dyDescent="0.3">
      <c r="A245" s="39" t="s">
        <v>1294</v>
      </c>
      <c r="B245" s="40">
        <v>16</v>
      </c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2"/>
      <c r="Y245" s="32"/>
      <c r="Z245" s="41" t="s">
        <v>1295</v>
      </c>
      <c r="AA245" s="41" t="s">
        <v>1296</v>
      </c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</row>
    <row r="246" spans="1:109" ht="27" x14ac:dyDescent="0.3">
      <c r="A246" s="39" t="s">
        <v>1297</v>
      </c>
      <c r="B246" s="40" t="s">
        <v>1298</v>
      </c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2"/>
      <c r="Y246" s="32"/>
      <c r="Z246" s="41" t="s">
        <v>1299</v>
      </c>
      <c r="AA246" s="41" t="s">
        <v>1300</v>
      </c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</row>
    <row r="247" spans="1:109" ht="66.599999999999994" x14ac:dyDescent="0.3">
      <c r="A247" s="39" t="s">
        <v>1301</v>
      </c>
      <c r="B247" s="40">
        <v>30</v>
      </c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2"/>
      <c r="Y247" s="32"/>
      <c r="Z247" s="41" t="s">
        <v>1302</v>
      </c>
      <c r="AA247" s="41" t="s">
        <v>1303</v>
      </c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</row>
    <row r="248" spans="1:109" ht="40.200000000000003" x14ac:dyDescent="0.3">
      <c r="A248" s="39" t="s">
        <v>1304</v>
      </c>
      <c r="B248" s="40">
        <v>27</v>
      </c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2"/>
      <c r="Y248" s="32"/>
      <c r="Z248" s="41" t="s">
        <v>1305</v>
      </c>
      <c r="AA248" s="41" t="s">
        <v>1306</v>
      </c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</row>
    <row r="249" spans="1:109" ht="46.8" x14ac:dyDescent="0.3">
      <c r="A249" s="39" t="s">
        <v>1307</v>
      </c>
      <c r="B249" s="40" t="s">
        <v>1308</v>
      </c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2"/>
      <c r="Y249" s="32"/>
      <c r="Z249" s="41" t="s">
        <v>1309</v>
      </c>
      <c r="AA249" s="41" t="s">
        <v>1310</v>
      </c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</row>
    <row r="250" spans="1:109" ht="46.8" x14ac:dyDescent="0.3">
      <c r="A250" s="39" t="s">
        <v>1311</v>
      </c>
      <c r="B250" s="40" t="s">
        <v>1312</v>
      </c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2"/>
      <c r="Y250" s="32"/>
      <c r="Z250" s="41" t="s">
        <v>1313</v>
      </c>
      <c r="AA250" s="41" t="s">
        <v>1314</v>
      </c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</row>
    <row r="251" spans="1:109" ht="62.4" x14ac:dyDescent="0.3">
      <c r="A251" s="39" t="s">
        <v>1315</v>
      </c>
      <c r="B251" s="40" t="s">
        <v>1316</v>
      </c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2"/>
      <c r="Y251" s="32"/>
      <c r="Z251" s="41" t="s">
        <v>1317</v>
      </c>
      <c r="AA251" s="41" t="s">
        <v>1318</v>
      </c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</row>
    <row r="252" spans="1:109" ht="53.4" x14ac:dyDescent="0.3">
      <c r="A252" s="39" t="s">
        <v>1319</v>
      </c>
      <c r="B252" s="40" t="s">
        <v>1320</v>
      </c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2"/>
      <c r="Y252" s="32"/>
      <c r="Z252" s="41" t="s">
        <v>1321</v>
      </c>
      <c r="AA252" s="41" t="s">
        <v>1322</v>
      </c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</row>
    <row r="253" spans="1:109" ht="40.200000000000003" x14ac:dyDescent="0.3">
      <c r="A253" s="39" t="s">
        <v>1323</v>
      </c>
      <c r="B253" s="40" t="s">
        <v>1324</v>
      </c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2"/>
      <c r="Y253" s="32"/>
      <c r="Z253" s="41" t="s">
        <v>1325</v>
      </c>
      <c r="AA253" s="41" t="s">
        <v>1326</v>
      </c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</row>
    <row r="254" spans="1:109" ht="53.4" x14ac:dyDescent="0.3">
      <c r="A254" s="39" t="s">
        <v>1327</v>
      </c>
      <c r="B254" s="40" t="s">
        <v>1328</v>
      </c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2"/>
      <c r="Y254" s="32"/>
      <c r="Z254" s="41" t="s">
        <v>1329</v>
      </c>
      <c r="AA254" s="41" t="s">
        <v>1330</v>
      </c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</row>
    <row r="255" spans="1:109" ht="31.2" x14ac:dyDescent="0.3">
      <c r="A255" s="39" t="s">
        <v>1331</v>
      </c>
      <c r="B255" s="40" t="s">
        <v>1332</v>
      </c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2"/>
      <c r="Y255" s="32"/>
      <c r="Z255" s="41" t="s">
        <v>1333</v>
      </c>
      <c r="AA255" s="41" t="s">
        <v>1334</v>
      </c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</row>
    <row r="256" spans="1:109" ht="66.599999999999994" x14ac:dyDescent="0.3">
      <c r="A256" s="39" t="s">
        <v>1335</v>
      </c>
      <c r="B256" s="40" t="s">
        <v>1336</v>
      </c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2"/>
      <c r="Y256" s="32"/>
      <c r="Z256" s="41" t="s">
        <v>1337</v>
      </c>
      <c r="AA256" s="41" t="s">
        <v>1338</v>
      </c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</row>
    <row r="257" spans="1:109" ht="132.6" x14ac:dyDescent="0.3">
      <c r="A257" s="39" t="s">
        <v>1339</v>
      </c>
      <c r="B257" s="40" t="s">
        <v>1340</v>
      </c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2"/>
      <c r="Y257" s="32"/>
      <c r="Z257" s="41" t="s">
        <v>1341</v>
      </c>
      <c r="AA257" s="41" t="s">
        <v>1342</v>
      </c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</row>
    <row r="258" spans="1:109" ht="46.8" x14ac:dyDescent="0.3">
      <c r="A258" s="39" t="s">
        <v>1343</v>
      </c>
      <c r="B258" s="40" t="s">
        <v>1344</v>
      </c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2"/>
      <c r="Y258" s="32"/>
      <c r="Z258" s="41" t="s">
        <v>1345</v>
      </c>
      <c r="AA258" s="41" t="s">
        <v>1346</v>
      </c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</row>
    <row r="259" spans="1:109" ht="40.200000000000003" x14ac:dyDescent="0.3">
      <c r="A259" s="39" t="s">
        <v>1347</v>
      </c>
      <c r="B259" s="40" t="s">
        <v>1348</v>
      </c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2"/>
      <c r="Y259" s="32"/>
      <c r="Z259" s="41" t="s">
        <v>1349</v>
      </c>
      <c r="AA259" s="41" t="s">
        <v>1350</v>
      </c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</row>
    <row r="260" spans="1:109" ht="79.8" x14ac:dyDescent="0.3">
      <c r="A260" s="39" t="s">
        <v>1351</v>
      </c>
      <c r="B260" s="40" t="s">
        <v>1352</v>
      </c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2"/>
      <c r="Y260" s="32"/>
      <c r="Z260" s="41" t="s">
        <v>1353</v>
      </c>
      <c r="AA260" s="41" t="s">
        <v>1354</v>
      </c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</row>
    <row r="261" spans="1:109" ht="62.4" x14ac:dyDescent="0.3">
      <c r="A261" s="44" t="s">
        <v>1355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2"/>
      <c r="Y261" s="32"/>
      <c r="Z261" s="41" t="s">
        <v>1356</v>
      </c>
      <c r="AA261" s="41" t="s">
        <v>1357</v>
      </c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</row>
    <row r="262" spans="1:109" ht="26.4" x14ac:dyDescent="0.25">
      <c r="A262" s="32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2"/>
      <c r="Y262" s="32"/>
      <c r="Z262" s="41" t="s">
        <v>1358</v>
      </c>
      <c r="AA262" s="41" t="s">
        <v>1359</v>
      </c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</row>
    <row r="263" spans="1:109" ht="52.8" x14ac:dyDescent="0.25">
      <c r="A263" s="32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2"/>
      <c r="Y263" s="32"/>
      <c r="Z263" s="41" t="s">
        <v>1360</v>
      </c>
      <c r="AA263" s="41" t="s">
        <v>1361</v>
      </c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</row>
    <row r="264" spans="1:109" ht="66" x14ac:dyDescent="0.25">
      <c r="A264" s="32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2"/>
      <c r="Y264" s="32"/>
      <c r="Z264" s="41" t="s">
        <v>1362</v>
      </c>
      <c r="AA264" s="41" t="s">
        <v>1363</v>
      </c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</row>
    <row r="265" spans="1:109" ht="39.6" x14ac:dyDescent="0.25">
      <c r="A265" s="32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2"/>
      <c r="Y265" s="32"/>
      <c r="Z265" s="41" t="s">
        <v>1364</v>
      </c>
      <c r="AA265" s="41" t="s">
        <v>1365</v>
      </c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</row>
    <row r="266" spans="1:109" ht="66" x14ac:dyDescent="0.25">
      <c r="A266" s="32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2"/>
      <c r="Y266" s="32"/>
      <c r="Z266" s="41" t="s">
        <v>1366</v>
      </c>
      <c r="AA266" s="41" t="s">
        <v>1367</v>
      </c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</row>
    <row r="267" spans="1:109" ht="118.8" x14ac:dyDescent="0.25">
      <c r="A267" s="32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2"/>
      <c r="Y267" s="32"/>
      <c r="Z267" s="41" t="s">
        <v>1368</v>
      </c>
      <c r="AA267" s="41" t="s">
        <v>1369</v>
      </c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</row>
    <row r="268" spans="1:109" ht="118.8" x14ac:dyDescent="0.25">
      <c r="A268" s="32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2"/>
      <c r="Y268" s="32"/>
      <c r="Z268" s="41" t="s">
        <v>1370</v>
      </c>
      <c r="AA268" s="41" t="s">
        <v>1371</v>
      </c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</row>
    <row r="269" spans="1:109" ht="79.2" x14ac:dyDescent="0.25">
      <c r="A269" s="32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2"/>
      <c r="Y269" s="32"/>
      <c r="Z269" s="41" t="s">
        <v>1372</v>
      </c>
      <c r="AA269" s="41" t="s">
        <v>1373</v>
      </c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</row>
    <row r="270" spans="1:109" ht="92.4" x14ac:dyDescent="0.25">
      <c r="A270" s="32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2"/>
      <c r="Y270" s="32"/>
      <c r="Z270" s="41" t="s">
        <v>1374</v>
      </c>
      <c r="AA270" s="41" t="s">
        <v>1375</v>
      </c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</row>
    <row r="271" spans="1:109" ht="52.8" x14ac:dyDescent="0.25">
      <c r="A271" s="32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2"/>
      <c r="Y271" s="32"/>
      <c r="Z271" s="41" t="s">
        <v>1376</v>
      </c>
      <c r="AA271" s="41" t="s">
        <v>1377</v>
      </c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</row>
    <row r="272" spans="1:109" ht="52.8" x14ac:dyDescent="0.25">
      <c r="A272" s="32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2"/>
      <c r="Y272" s="32"/>
      <c r="Z272" s="41" t="s">
        <v>1378</v>
      </c>
      <c r="AA272" s="41" t="s">
        <v>1379</v>
      </c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</row>
    <row r="273" spans="1:109" ht="52.8" x14ac:dyDescent="0.25">
      <c r="A273" s="32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2"/>
      <c r="Y273" s="32"/>
      <c r="Z273" s="41" t="s">
        <v>1380</v>
      </c>
      <c r="AA273" s="41" t="s">
        <v>1381</v>
      </c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</row>
    <row r="274" spans="1:109" ht="39.6" x14ac:dyDescent="0.25">
      <c r="A274" s="32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2"/>
      <c r="Y274" s="32"/>
      <c r="Z274" s="41" t="s">
        <v>1382</v>
      </c>
      <c r="AA274" s="41" t="s">
        <v>1383</v>
      </c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</row>
    <row r="275" spans="1:109" ht="39.6" x14ac:dyDescent="0.25">
      <c r="A275" s="32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2"/>
      <c r="Y275" s="32"/>
      <c r="Z275" s="41" t="s">
        <v>1384</v>
      </c>
      <c r="AA275" s="41" t="s">
        <v>1385</v>
      </c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</row>
    <row r="276" spans="1:109" ht="66" x14ac:dyDescent="0.25">
      <c r="A276" s="32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2"/>
      <c r="Y276" s="32"/>
      <c r="Z276" s="41" t="s">
        <v>1386</v>
      </c>
      <c r="AA276" s="41" t="s">
        <v>1387</v>
      </c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</row>
    <row r="277" spans="1:109" ht="79.2" x14ac:dyDescent="0.25">
      <c r="A277" s="32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2"/>
      <c r="Y277" s="32"/>
      <c r="Z277" s="41" t="s">
        <v>1388</v>
      </c>
      <c r="AA277" s="41" t="s">
        <v>1389</v>
      </c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</row>
    <row r="278" spans="1:109" ht="92.4" x14ac:dyDescent="0.25">
      <c r="A278" s="32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2"/>
      <c r="Y278" s="32"/>
      <c r="Z278" s="41" t="s">
        <v>1390</v>
      </c>
      <c r="AA278" s="41" t="s">
        <v>1391</v>
      </c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</row>
    <row r="279" spans="1:109" ht="52.8" x14ac:dyDescent="0.25">
      <c r="A279" s="32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2"/>
      <c r="Y279" s="32"/>
      <c r="Z279" s="41" t="s">
        <v>1392</v>
      </c>
      <c r="AA279" s="41" t="s">
        <v>1393</v>
      </c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</row>
    <row r="280" spans="1:109" ht="52.8" x14ac:dyDescent="0.25">
      <c r="A280" s="32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2"/>
      <c r="Y280" s="32"/>
      <c r="Z280" s="41" t="s">
        <v>1394</v>
      </c>
      <c r="AA280" s="41" t="s">
        <v>1395</v>
      </c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</row>
    <row r="281" spans="1:109" ht="66" x14ac:dyDescent="0.25">
      <c r="A281" s="32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2"/>
      <c r="Y281" s="32"/>
      <c r="Z281" s="41" t="s">
        <v>1396</v>
      </c>
      <c r="AA281" s="41" t="s">
        <v>1397</v>
      </c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</row>
    <row r="282" spans="1:109" ht="52.8" x14ac:dyDescent="0.25">
      <c r="A282" s="32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2"/>
      <c r="Y282" s="32"/>
      <c r="Z282" s="41" t="s">
        <v>1398</v>
      </c>
      <c r="AA282" s="41" t="s">
        <v>1399</v>
      </c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</row>
    <row r="283" spans="1:109" ht="52.8" x14ac:dyDescent="0.25">
      <c r="A283" s="32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2"/>
      <c r="Y283" s="32"/>
      <c r="Z283" s="41" t="s">
        <v>1400</v>
      </c>
      <c r="AA283" s="41" t="s">
        <v>1401</v>
      </c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</row>
    <row r="284" spans="1:109" ht="52.8" x14ac:dyDescent="0.25">
      <c r="A284" s="32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2"/>
      <c r="Y284" s="32"/>
      <c r="Z284" s="41" t="s">
        <v>1402</v>
      </c>
      <c r="AA284" s="41" t="s">
        <v>1403</v>
      </c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</row>
    <row r="285" spans="1:109" ht="52.8" x14ac:dyDescent="0.25">
      <c r="A285" s="32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2"/>
      <c r="Y285" s="32"/>
      <c r="Z285" s="41" t="s">
        <v>1404</v>
      </c>
      <c r="AA285" s="41" t="s">
        <v>1405</v>
      </c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</row>
    <row r="286" spans="1:109" ht="39.6" x14ac:dyDescent="0.25">
      <c r="A286" s="32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2"/>
      <c r="Y286" s="32"/>
      <c r="Z286" s="41" t="s">
        <v>1406</v>
      </c>
      <c r="AA286" s="41" t="s">
        <v>1407</v>
      </c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</row>
    <row r="287" spans="1:109" ht="39.6" x14ac:dyDescent="0.25">
      <c r="A287" s="32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2"/>
      <c r="Y287" s="32"/>
      <c r="Z287" s="41" t="s">
        <v>1408</v>
      </c>
      <c r="AA287" s="41" t="s">
        <v>1409</v>
      </c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</row>
    <row r="288" spans="1:109" ht="66" x14ac:dyDescent="0.25">
      <c r="A288" s="32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2"/>
      <c r="Y288" s="32"/>
      <c r="Z288" s="41" t="s">
        <v>1410</v>
      </c>
      <c r="AA288" s="41" t="s">
        <v>1411</v>
      </c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</row>
    <row r="289" spans="1:109" x14ac:dyDescent="0.25">
      <c r="A289" s="32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2"/>
      <c r="Y289" s="32"/>
      <c r="Z289" s="41" t="s">
        <v>1412</v>
      </c>
      <c r="AA289" s="41" t="s">
        <v>1413</v>
      </c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</row>
    <row r="290" spans="1:109" ht="26.4" x14ac:dyDescent="0.25">
      <c r="A290" s="32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2"/>
      <c r="Y290" s="32"/>
      <c r="Z290" s="41" t="s">
        <v>1414</v>
      </c>
      <c r="AA290" s="41" t="s">
        <v>1415</v>
      </c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</row>
    <row r="291" spans="1:109" ht="26.4" x14ac:dyDescent="0.25">
      <c r="A291" s="32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2"/>
      <c r="Y291" s="32"/>
      <c r="Z291" s="41" t="s">
        <v>1416</v>
      </c>
      <c r="AA291" s="41" t="s">
        <v>1417</v>
      </c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</row>
    <row r="292" spans="1:109" ht="39.6" x14ac:dyDescent="0.25">
      <c r="A292" s="32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2"/>
      <c r="Y292" s="32"/>
      <c r="Z292" s="41" t="s">
        <v>1418</v>
      </c>
      <c r="AA292" s="41" t="s">
        <v>1419</v>
      </c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</row>
    <row r="293" spans="1:109" ht="26.4" x14ac:dyDescent="0.25">
      <c r="A293" s="32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2"/>
      <c r="Y293" s="32"/>
      <c r="Z293" s="41" t="s">
        <v>1420</v>
      </c>
      <c r="AA293" s="41" t="s">
        <v>1421</v>
      </c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</row>
    <row r="294" spans="1:109" x14ac:dyDescent="0.25">
      <c r="A294" s="32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2"/>
      <c r="Y294" s="32"/>
      <c r="Z294" s="41" t="s">
        <v>1422</v>
      </c>
      <c r="AA294" s="41" t="s">
        <v>1423</v>
      </c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</row>
    <row r="295" spans="1:109" ht="39.6" x14ac:dyDescent="0.25">
      <c r="A295" s="32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2"/>
      <c r="Y295" s="32"/>
      <c r="Z295" s="41" t="s">
        <v>1424</v>
      </c>
      <c r="AA295" s="41" t="s">
        <v>1425</v>
      </c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</row>
    <row r="296" spans="1:109" x14ac:dyDescent="0.25">
      <c r="A296" s="32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2"/>
      <c r="Y296" s="32"/>
      <c r="Z296" s="41" t="s">
        <v>1426</v>
      </c>
      <c r="AA296" s="41" t="s">
        <v>1427</v>
      </c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</row>
    <row r="297" spans="1:109" x14ac:dyDescent="0.25">
      <c r="A297" s="32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2"/>
      <c r="Y297" s="32"/>
      <c r="Z297" s="41" t="s">
        <v>1428</v>
      </c>
      <c r="AA297" s="41" t="s">
        <v>1429</v>
      </c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</row>
    <row r="298" spans="1:109" ht="79.2" x14ac:dyDescent="0.25">
      <c r="A298" s="32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2"/>
      <c r="Y298" s="32"/>
      <c r="Z298" s="41" t="s">
        <v>1430</v>
      </c>
      <c r="AA298" s="41" t="s">
        <v>1431</v>
      </c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</row>
    <row r="299" spans="1:109" ht="52.8" x14ac:dyDescent="0.25">
      <c r="A299" s="32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2"/>
      <c r="Y299" s="32"/>
      <c r="Z299" s="41" t="s">
        <v>1432</v>
      </c>
      <c r="AA299" s="41" t="s">
        <v>1433</v>
      </c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</row>
    <row r="300" spans="1:109" ht="79.2" x14ac:dyDescent="0.25">
      <c r="A300" s="32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2"/>
      <c r="Y300" s="32"/>
      <c r="Z300" s="41" t="s">
        <v>1434</v>
      </c>
      <c r="AA300" s="41" t="s">
        <v>1435</v>
      </c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</row>
    <row r="301" spans="1:109" x14ac:dyDescent="0.25">
      <c r="A301" s="32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2"/>
      <c r="Y301" s="32"/>
      <c r="Z301" s="41" t="s">
        <v>1436</v>
      </c>
      <c r="AA301" s="41" t="s">
        <v>1437</v>
      </c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</row>
    <row r="302" spans="1:109" ht="52.8" x14ac:dyDescent="0.25">
      <c r="A302" s="32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2"/>
      <c r="Y302" s="32"/>
      <c r="Z302" s="41" t="s">
        <v>1438</v>
      </c>
      <c r="AA302" s="41" t="s">
        <v>1439</v>
      </c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</row>
    <row r="303" spans="1:109" ht="132" x14ac:dyDescent="0.25">
      <c r="A303" s="32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2"/>
      <c r="Y303" s="32"/>
      <c r="Z303" s="41" t="s">
        <v>1440</v>
      </c>
      <c r="AA303" s="41" t="s">
        <v>1441</v>
      </c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</row>
    <row r="304" spans="1:109" ht="39.6" x14ac:dyDescent="0.25">
      <c r="A304" s="32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2"/>
      <c r="Y304" s="32"/>
      <c r="Z304" s="41" t="s">
        <v>1442</v>
      </c>
      <c r="AA304" s="41" t="s">
        <v>1443</v>
      </c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</row>
    <row r="305" spans="1:109" ht="52.8" x14ac:dyDescent="0.25">
      <c r="A305" s="32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2"/>
      <c r="Y305" s="32"/>
      <c r="Z305" s="41" t="s">
        <v>1444</v>
      </c>
      <c r="AA305" s="41" t="s">
        <v>1445</v>
      </c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</row>
    <row r="306" spans="1:109" ht="52.8" x14ac:dyDescent="0.25">
      <c r="A306" s="32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2"/>
      <c r="Y306" s="32"/>
      <c r="Z306" s="41" t="s">
        <v>1446</v>
      </c>
      <c r="AA306" s="41" t="s">
        <v>1447</v>
      </c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</row>
    <row r="307" spans="1:109" ht="79.2" x14ac:dyDescent="0.25">
      <c r="A307" s="32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2"/>
      <c r="Y307" s="32"/>
      <c r="Z307" s="41" t="s">
        <v>1448</v>
      </c>
      <c r="AA307" s="41" t="s">
        <v>1449</v>
      </c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</row>
    <row r="308" spans="1:109" x14ac:dyDescent="0.25">
      <c r="A308" s="32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2"/>
      <c r="Y308" s="32"/>
      <c r="Z308" s="41" t="s">
        <v>1450</v>
      </c>
      <c r="AA308" s="41" t="s">
        <v>1451</v>
      </c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</row>
    <row r="309" spans="1:109" ht="39.6" x14ac:dyDescent="0.25">
      <c r="A309" s="32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2"/>
      <c r="Y309" s="32"/>
      <c r="Z309" s="41" t="s">
        <v>1452</v>
      </c>
      <c r="AA309" s="41" t="s">
        <v>1453</v>
      </c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</row>
    <row r="310" spans="1:109" x14ac:dyDescent="0.25">
      <c r="A310" s="32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2"/>
      <c r="Y310" s="32"/>
      <c r="Z310" s="41" t="s">
        <v>1454</v>
      </c>
      <c r="AA310" s="41" t="s">
        <v>1455</v>
      </c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</row>
    <row r="311" spans="1:109" ht="26.4" x14ac:dyDescent="0.25">
      <c r="A311" s="32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2"/>
      <c r="Y311" s="32"/>
      <c r="Z311" s="41" t="s">
        <v>1456</v>
      </c>
      <c r="AA311" s="41" t="s">
        <v>1457</v>
      </c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</row>
    <row r="312" spans="1:109" x14ac:dyDescent="0.25">
      <c r="A312" s="32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2"/>
      <c r="Y312" s="32"/>
      <c r="Z312" s="41" t="s">
        <v>1458</v>
      </c>
      <c r="AA312" s="41" t="s">
        <v>1459</v>
      </c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</row>
    <row r="313" spans="1:109" x14ac:dyDescent="0.25">
      <c r="A313" s="32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2"/>
      <c r="Y313" s="32"/>
      <c r="Z313" s="41" t="s">
        <v>1460</v>
      </c>
      <c r="AA313" s="41" t="s">
        <v>1461</v>
      </c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</row>
    <row r="314" spans="1:109" ht="39.6" x14ac:dyDescent="0.25">
      <c r="A314" s="32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2"/>
      <c r="Y314" s="32"/>
      <c r="Z314" s="41" t="s">
        <v>1462</v>
      </c>
      <c r="AA314" s="41" t="s">
        <v>1463</v>
      </c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</row>
    <row r="315" spans="1:109" ht="26.4" x14ac:dyDescent="0.25">
      <c r="A315" s="32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2"/>
      <c r="Y315" s="32"/>
      <c r="Z315" s="41" t="s">
        <v>1464</v>
      </c>
      <c r="AA315" s="41" t="s">
        <v>1465</v>
      </c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</row>
    <row r="316" spans="1:109" ht="39.6" x14ac:dyDescent="0.25">
      <c r="A316" s="32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2"/>
      <c r="Y316" s="32"/>
      <c r="Z316" s="41" t="s">
        <v>1466</v>
      </c>
      <c r="AA316" s="41" t="s">
        <v>1467</v>
      </c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</row>
    <row r="317" spans="1:109" x14ac:dyDescent="0.25">
      <c r="A317" s="32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2"/>
      <c r="Y317" s="32"/>
      <c r="Z317" s="41" t="s">
        <v>1468</v>
      </c>
      <c r="AA317" s="41" t="s">
        <v>1469</v>
      </c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</row>
    <row r="318" spans="1:109" ht="52.8" x14ac:dyDescent="0.25">
      <c r="A318" s="32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2"/>
      <c r="Y318" s="32"/>
      <c r="Z318" s="41" t="s">
        <v>1470</v>
      </c>
      <c r="AA318" s="41" t="s">
        <v>1471</v>
      </c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</row>
    <row r="319" spans="1:109" ht="52.8" x14ac:dyDescent="0.25">
      <c r="A319" s="32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2"/>
      <c r="Y319" s="32"/>
      <c r="Z319" s="41" t="s">
        <v>1472</v>
      </c>
      <c r="AA319" s="41" t="s">
        <v>1473</v>
      </c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</row>
    <row r="320" spans="1:109" x14ac:dyDescent="0.25">
      <c r="A320" s="32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2"/>
      <c r="Y320" s="32"/>
      <c r="Z320" s="41" t="s">
        <v>1474</v>
      </c>
      <c r="AA320" s="41" t="s">
        <v>1475</v>
      </c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</row>
    <row r="321" spans="1:109" ht="26.4" x14ac:dyDescent="0.25">
      <c r="A321" s="32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2"/>
      <c r="Y321" s="32"/>
      <c r="Z321" s="41" t="s">
        <v>1476</v>
      </c>
      <c r="AA321" s="41" t="s">
        <v>1477</v>
      </c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</row>
    <row r="322" spans="1:109" ht="26.4" x14ac:dyDescent="0.25">
      <c r="A322" s="32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2"/>
      <c r="Y322" s="32"/>
      <c r="Z322" s="41" t="s">
        <v>1478</v>
      </c>
      <c r="AA322" s="41" t="s">
        <v>1479</v>
      </c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</row>
    <row r="323" spans="1:109" ht="39.6" x14ac:dyDescent="0.25">
      <c r="A323" s="32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2"/>
      <c r="Y323" s="32"/>
      <c r="Z323" s="41" t="s">
        <v>1480</v>
      </c>
      <c r="AA323" s="41" t="s">
        <v>1481</v>
      </c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</row>
    <row r="324" spans="1:109" ht="52.8" x14ac:dyDescent="0.25">
      <c r="A324" s="32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2"/>
      <c r="Y324" s="32"/>
      <c r="Z324" s="41" t="s">
        <v>1482</v>
      </c>
      <c r="AA324" s="41" t="s">
        <v>1483</v>
      </c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</row>
    <row r="325" spans="1:109" ht="79.2" x14ac:dyDescent="0.25">
      <c r="A325" s="32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2"/>
      <c r="Y325" s="32"/>
      <c r="Z325" s="41" t="s">
        <v>1484</v>
      </c>
      <c r="AA325" s="41" t="s">
        <v>1485</v>
      </c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</row>
    <row r="326" spans="1:109" ht="26.4" x14ac:dyDescent="0.25">
      <c r="A326" s="32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2"/>
      <c r="Y326" s="32"/>
      <c r="Z326" s="41" t="s">
        <v>1486</v>
      </c>
      <c r="AA326" s="41" t="s">
        <v>1487</v>
      </c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</row>
    <row r="327" spans="1:109" ht="79.2" x14ac:dyDescent="0.25">
      <c r="A327" s="32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2"/>
      <c r="Y327" s="32"/>
      <c r="Z327" s="41" t="s">
        <v>1488</v>
      </c>
      <c r="AA327" s="41" t="s">
        <v>1489</v>
      </c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</row>
    <row r="328" spans="1:109" ht="79.2" x14ac:dyDescent="0.25">
      <c r="A328" s="32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2"/>
      <c r="Y328" s="32"/>
      <c r="Z328" s="41" t="s">
        <v>1490</v>
      </c>
      <c r="AA328" s="41" t="s">
        <v>1491</v>
      </c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</row>
    <row r="329" spans="1:109" ht="52.8" x14ac:dyDescent="0.25">
      <c r="A329" s="32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2"/>
      <c r="Y329" s="32"/>
      <c r="Z329" s="41" t="s">
        <v>1492</v>
      </c>
      <c r="AA329" s="41" t="s">
        <v>1493</v>
      </c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</row>
    <row r="330" spans="1:109" ht="39.6" x14ac:dyDescent="0.25">
      <c r="A330" s="32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2"/>
      <c r="Y330" s="32"/>
      <c r="Z330" s="41" t="s">
        <v>1494</v>
      </c>
      <c r="AA330" s="41" t="s">
        <v>1495</v>
      </c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</row>
    <row r="331" spans="1:109" ht="52.8" x14ac:dyDescent="0.25">
      <c r="A331" s="32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2"/>
      <c r="Y331" s="32"/>
      <c r="Z331" s="41" t="s">
        <v>1496</v>
      </c>
      <c r="AA331" s="41" t="s">
        <v>1497</v>
      </c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</row>
    <row r="332" spans="1:109" ht="39.6" x14ac:dyDescent="0.25">
      <c r="A332" s="32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2"/>
      <c r="Y332" s="32"/>
      <c r="Z332" s="41" t="s">
        <v>1498</v>
      </c>
      <c r="AA332" s="41" t="s">
        <v>1499</v>
      </c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</row>
    <row r="333" spans="1:109" x14ac:dyDescent="0.25">
      <c r="A333" s="32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2"/>
      <c r="Y333" s="32"/>
      <c r="Z333" s="41" t="s">
        <v>1500</v>
      </c>
      <c r="AA333" s="41" t="s">
        <v>1501</v>
      </c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</row>
    <row r="334" spans="1:109" x14ac:dyDescent="0.25">
      <c r="A334" s="32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2"/>
      <c r="Y334" s="32"/>
      <c r="Z334" s="41" t="s">
        <v>1502</v>
      </c>
      <c r="AA334" s="41" t="s">
        <v>1503</v>
      </c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</row>
    <row r="335" spans="1:109" ht="26.4" x14ac:dyDescent="0.25">
      <c r="A335" s="32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2"/>
      <c r="Y335" s="32"/>
      <c r="Z335" s="41" t="s">
        <v>1504</v>
      </c>
      <c r="AA335" s="41" t="s">
        <v>1505</v>
      </c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</row>
    <row r="336" spans="1:109" ht="26.4" x14ac:dyDescent="0.25">
      <c r="A336" s="32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2"/>
      <c r="Y336" s="32"/>
      <c r="Z336" s="41" t="s">
        <v>1506</v>
      </c>
      <c r="AA336" s="41" t="s">
        <v>1507</v>
      </c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</row>
    <row r="337" spans="1:109" ht="26.4" x14ac:dyDescent="0.25">
      <c r="A337" s="32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2"/>
      <c r="Y337" s="32"/>
      <c r="Z337" s="41" t="s">
        <v>1508</v>
      </c>
      <c r="AA337" s="41" t="s">
        <v>1509</v>
      </c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</row>
    <row r="338" spans="1:109" ht="39.6" x14ac:dyDescent="0.25">
      <c r="A338" s="32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2"/>
      <c r="Y338" s="32"/>
      <c r="Z338" s="41" t="s">
        <v>1510</v>
      </c>
      <c r="AA338" s="41" t="s">
        <v>1511</v>
      </c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</row>
    <row r="339" spans="1:109" ht="39.6" x14ac:dyDescent="0.25">
      <c r="A339" s="32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2"/>
      <c r="Y339" s="32"/>
      <c r="Z339" s="41" t="s">
        <v>1512</v>
      </c>
      <c r="AA339" s="41" t="s">
        <v>1513</v>
      </c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</row>
    <row r="340" spans="1:109" ht="39.6" x14ac:dyDescent="0.25">
      <c r="A340" s="32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2"/>
      <c r="Y340" s="32"/>
      <c r="Z340" s="41" t="s">
        <v>1514</v>
      </c>
      <c r="AA340" s="41" t="s">
        <v>1515</v>
      </c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</row>
    <row r="341" spans="1:109" x14ac:dyDescent="0.25">
      <c r="A341" s="32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2"/>
      <c r="Y341" s="32"/>
      <c r="Z341" s="41" t="s">
        <v>1516</v>
      </c>
      <c r="AA341" s="41" t="s">
        <v>1517</v>
      </c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</row>
    <row r="342" spans="1:109" ht="66" x14ac:dyDescent="0.25">
      <c r="A342" s="32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2"/>
      <c r="Y342" s="32"/>
      <c r="Z342" s="41" t="s">
        <v>1518</v>
      </c>
      <c r="AA342" s="41" t="s">
        <v>1519</v>
      </c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</row>
    <row r="343" spans="1:109" ht="26.4" x14ac:dyDescent="0.25">
      <c r="A343" s="32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2"/>
      <c r="Y343" s="32"/>
      <c r="Z343" s="41" t="s">
        <v>1520</v>
      </c>
      <c r="AA343" s="41" t="s">
        <v>1521</v>
      </c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</row>
    <row r="344" spans="1:109" ht="92.4" x14ac:dyDescent="0.25">
      <c r="A344" s="32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2"/>
      <c r="Y344" s="32"/>
      <c r="Z344" s="41" t="s">
        <v>1522</v>
      </c>
      <c r="AA344" s="41" t="s">
        <v>1523</v>
      </c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</row>
    <row r="345" spans="1:109" ht="39.6" x14ac:dyDescent="0.25">
      <c r="A345" s="32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2"/>
      <c r="Y345" s="32"/>
      <c r="Z345" s="41" t="s">
        <v>1524</v>
      </c>
      <c r="AA345" s="41" t="s">
        <v>1525</v>
      </c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</row>
    <row r="346" spans="1:109" ht="52.8" x14ac:dyDescent="0.25">
      <c r="A346" s="32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2"/>
      <c r="Y346" s="32"/>
      <c r="Z346" s="41" t="s">
        <v>1526</v>
      </c>
      <c r="AA346" s="41" t="s">
        <v>1527</v>
      </c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</row>
    <row r="347" spans="1:109" ht="26.4" x14ac:dyDescent="0.25">
      <c r="A347" s="32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2"/>
      <c r="Y347" s="32"/>
      <c r="Z347" s="41" t="s">
        <v>1528</v>
      </c>
      <c r="AA347" s="41" t="s">
        <v>1529</v>
      </c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</row>
    <row r="348" spans="1:109" ht="66" x14ac:dyDescent="0.25">
      <c r="A348" s="32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2"/>
      <c r="Y348" s="32"/>
      <c r="Z348" s="41" t="s">
        <v>1530</v>
      </c>
      <c r="AA348" s="41" t="s">
        <v>1531</v>
      </c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</row>
    <row r="349" spans="1:109" ht="52.8" x14ac:dyDescent="0.25">
      <c r="A349" s="32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2"/>
      <c r="Y349" s="32"/>
      <c r="Z349" s="41" t="s">
        <v>1532</v>
      </c>
      <c r="AA349" s="41" t="s">
        <v>1533</v>
      </c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</row>
    <row r="350" spans="1:109" ht="66" x14ac:dyDescent="0.25">
      <c r="A350" s="32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2"/>
      <c r="Y350" s="32"/>
      <c r="Z350" s="41" t="s">
        <v>1534</v>
      </c>
      <c r="AA350" s="41" t="s">
        <v>1535</v>
      </c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</row>
    <row r="351" spans="1:109" ht="39.6" x14ac:dyDescent="0.25">
      <c r="A351" s="32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2"/>
      <c r="Y351" s="32"/>
      <c r="Z351" s="41" t="s">
        <v>1536</v>
      </c>
      <c r="AA351" s="41" t="s">
        <v>1537</v>
      </c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</row>
    <row r="352" spans="1:109" ht="39.6" x14ac:dyDescent="0.25">
      <c r="A352" s="32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2"/>
      <c r="Y352" s="32"/>
      <c r="Z352" s="41" t="s">
        <v>1538</v>
      </c>
      <c r="AA352" s="41" t="s">
        <v>1539</v>
      </c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</row>
    <row r="353" spans="1:109" ht="52.8" x14ac:dyDescent="0.25">
      <c r="A353" s="32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2"/>
      <c r="Y353" s="32"/>
      <c r="Z353" s="41" t="s">
        <v>1540</v>
      </c>
      <c r="AA353" s="41" t="s">
        <v>1541</v>
      </c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</row>
    <row r="354" spans="1:109" ht="39.6" x14ac:dyDescent="0.25">
      <c r="A354" s="32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2"/>
      <c r="Y354" s="32"/>
      <c r="Z354" s="41" t="s">
        <v>1542</v>
      </c>
      <c r="AA354" s="41" t="s">
        <v>1543</v>
      </c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</row>
    <row r="355" spans="1:109" ht="66" x14ac:dyDescent="0.25">
      <c r="A355" s="32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2"/>
      <c r="Y355" s="32"/>
      <c r="Z355" s="41" t="s">
        <v>1544</v>
      </c>
      <c r="AA355" s="41" t="s">
        <v>1545</v>
      </c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</row>
    <row r="356" spans="1:109" ht="92.4" x14ac:dyDescent="0.25">
      <c r="A356" s="32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2"/>
      <c r="Y356" s="32"/>
      <c r="Z356" s="41" t="s">
        <v>1546</v>
      </c>
      <c r="AA356" s="41" t="s">
        <v>1547</v>
      </c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</row>
    <row r="357" spans="1:109" ht="105.6" x14ac:dyDescent="0.25">
      <c r="A357" s="32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2"/>
      <c r="Y357" s="32"/>
      <c r="Z357" s="41" t="s">
        <v>1548</v>
      </c>
      <c r="AA357" s="41" t="s">
        <v>1549</v>
      </c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</row>
    <row r="358" spans="1:109" x14ac:dyDescent="0.25">
      <c r="A358" s="32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2"/>
      <c r="Y358" s="32"/>
      <c r="Z358" s="41" t="s">
        <v>1550</v>
      </c>
      <c r="AA358" s="41" t="s">
        <v>1551</v>
      </c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</row>
    <row r="359" spans="1:109" ht="39.6" x14ac:dyDescent="0.25">
      <c r="A359" s="32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2"/>
      <c r="Y359" s="32"/>
      <c r="Z359" s="41" t="s">
        <v>1552</v>
      </c>
      <c r="AA359" s="41" t="s">
        <v>1553</v>
      </c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</row>
    <row r="360" spans="1:109" ht="52.8" x14ac:dyDescent="0.25">
      <c r="A360" s="32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2"/>
      <c r="Y360" s="32"/>
      <c r="Z360" s="41" t="s">
        <v>1554</v>
      </c>
      <c r="AA360" s="41" t="s">
        <v>1555</v>
      </c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</row>
    <row r="361" spans="1:109" x14ac:dyDescent="0.25">
      <c r="A361" s="32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2"/>
      <c r="Y361" s="32"/>
      <c r="Z361" s="41" t="s">
        <v>1556</v>
      </c>
      <c r="AA361" s="41" t="s">
        <v>1557</v>
      </c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</row>
    <row r="362" spans="1:109" ht="26.4" x14ac:dyDescent="0.25">
      <c r="A362" s="32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2"/>
      <c r="Y362" s="32"/>
      <c r="Z362" s="41" t="s">
        <v>1558</v>
      </c>
      <c r="AA362" s="41" t="s">
        <v>1559</v>
      </c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</row>
    <row r="363" spans="1:109" ht="26.4" x14ac:dyDescent="0.25">
      <c r="A363" s="32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2"/>
      <c r="Y363" s="32"/>
      <c r="Z363" s="41" t="s">
        <v>1560</v>
      </c>
      <c r="AA363" s="41" t="s">
        <v>1561</v>
      </c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</row>
    <row r="364" spans="1:109" ht="39.6" x14ac:dyDescent="0.25">
      <c r="A364" s="32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2"/>
      <c r="Y364" s="32"/>
      <c r="Z364" s="41" t="s">
        <v>1562</v>
      </c>
      <c r="AA364" s="41" t="s">
        <v>1563</v>
      </c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</row>
    <row r="365" spans="1:109" ht="39.6" x14ac:dyDescent="0.25">
      <c r="A365" s="32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2"/>
      <c r="Y365" s="32"/>
      <c r="Z365" s="41" t="s">
        <v>1564</v>
      </c>
      <c r="AA365" s="41" t="s">
        <v>1565</v>
      </c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</row>
    <row r="366" spans="1:109" ht="26.4" x14ac:dyDescent="0.25">
      <c r="A366" s="32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2"/>
      <c r="Y366" s="32"/>
      <c r="Z366" s="41" t="s">
        <v>1566</v>
      </c>
      <c r="AA366" s="41" t="s">
        <v>1567</v>
      </c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</row>
    <row r="367" spans="1:109" ht="39.6" x14ac:dyDescent="0.25">
      <c r="A367" s="32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2"/>
      <c r="Y367" s="32"/>
      <c r="Z367" s="41" t="s">
        <v>1568</v>
      </c>
      <c r="AA367" s="41" t="s">
        <v>1569</v>
      </c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</row>
    <row r="368" spans="1:109" ht="52.8" x14ac:dyDescent="0.25">
      <c r="A368" s="32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2"/>
      <c r="Y368" s="32"/>
      <c r="Z368" s="41" t="s">
        <v>1570</v>
      </c>
      <c r="AA368" s="41" t="s">
        <v>1571</v>
      </c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</row>
    <row r="369" spans="1:109" x14ac:dyDescent="0.25">
      <c r="A369" s="32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2"/>
      <c r="Y369" s="32"/>
      <c r="Z369" s="41" t="s">
        <v>1572</v>
      </c>
      <c r="AA369" s="41" t="s">
        <v>1573</v>
      </c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</row>
    <row r="370" spans="1:109" ht="79.2" x14ac:dyDescent="0.25">
      <c r="A370" s="32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2"/>
      <c r="Y370" s="32"/>
      <c r="Z370" s="41" t="s">
        <v>1574</v>
      </c>
      <c r="AA370" s="41" t="s">
        <v>1575</v>
      </c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</row>
    <row r="371" spans="1:109" ht="39.6" x14ac:dyDescent="0.25">
      <c r="A371" s="32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2"/>
      <c r="Y371" s="32"/>
      <c r="Z371" s="41" t="s">
        <v>1576</v>
      </c>
      <c r="AA371" s="41" t="s">
        <v>1577</v>
      </c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</row>
    <row r="372" spans="1:109" ht="66" x14ac:dyDescent="0.25">
      <c r="A372" s="32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2"/>
      <c r="Y372" s="32"/>
      <c r="Z372" s="41" t="s">
        <v>1578</v>
      </c>
      <c r="AA372" s="41" t="s">
        <v>1579</v>
      </c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</row>
    <row r="373" spans="1:109" ht="26.4" x14ac:dyDescent="0.25">
      <c r="A373" s="32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2"/>
      <c r="Y373" s="32"/>
      <c r="Z373" s="41" t="s">
        <v>1580</v>
      </c>
      <c r="AA373" s="41" t="s">
        <v>1581</v>
      </c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</row>
    <row r="374" spans="1:109" ht="39.6" x14ac:dyDescent="0.25">
      <c r="A374" s="32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2"/>
      <c r="Y374" s="32"/>
      <c r="Z374" s="41" t="s">
        <v>1582</v>
      </c>
      <c r="AA374" s="41" t="s">
        <v>1583</v>
      </c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</row>
    <row r="375" spans="1:109" ht="26.4" x14ac:dyDescent="0.25">
      <c r="A375" s="32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2"/>
      <c r="Y375" s="32"/>
      <c r="Z375" s="41" t="s">
        <v>1584</v>
      </c>
      <c r="AA375" s="41" t="s">
        <v>1585</v>
      </c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</row>
    <row r="376" spans="1:109" ht="52.8" x14ac:dyDescent="0.25">
      <c r="A376" s="32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2"/>
      <c r="Y376" s="32"/>
      <c r="Z376" s="41" t="s">
        <v>1586</v>
      </c>
      <c r="AA376" s="41" t="s">
        <v>1587</v>
      </c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</row>
    <row r="377" spans="1:109" x14ac:dyDescent="0.25">
      <c r="A377" s="32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2"/>
      <c r="Y377" s="32"/>
      <c r="Z377" s="41" t="s">
        <v>1588</v>
      </c>
      <c r="AA377" s="41" t="s">
        <v>1589</v>
      </c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</row>
    <row r="378" spans="1:109" ht="26.4" x14ac:dyDescent="0.25">
      <c r="A378" s="32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2"/>
      <c r="Y378" s="32"/>
      <c r="Z378" s="41" t="s">
        <v>1590</v>
      </c>
      <c r="AA378" s="41" t="s">
        <v>1591</v>
      </c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</row>
    <row r="379" spans="1:109" x14ac:dyDescent="0.25">
      <c r="A379" s="32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2"/>
      <c r="Y379" s="32"/>
      <c r="Z379" s="41" t="s">
        <v>1592</v>
      </c>
      <c r="AA379" s="41" t="s">
        <v>1593</v>
      </c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</row>
    <row r="380" spans="1:109" ht="79.2" x14ac:dyDescent="0.25">
      <c r="A380" s="32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2"/>
      <c r="Y380" s="32"/>
      <c r="Z380" s="41" t="s">
        <v>1594</v>
      </c>
      <c r="AA380" s="41" t="s">
        <v>1595</v>
      </c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</row>
    <row r="381" spans="1:109" ht="39.6" x14ac:dyDescent="0.25">
      <c r="A381" s="32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2"/>
      <c r="Y381" s="32"/>
      <c r="Z381" s="41" t="s">
        <v>1596</v>
      </c>
      <c r="AA381" s="41" t="s">
        <v>1597</v>
      </c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</row>
    <row r="382" spans="1:109" ht="39.6" x14ac:dyDescent="0.25">
      <c r="A382" s="32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2"/>
      <c r="Y382" s="32"/>
      <c r="Z382" s="41" t="s">
        <v>1598</v>
      </c>
      <c r="AA382" s="41" t="s">
        <v>1599</v>
      </c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</row>
    <row r="383" spans="1:109" ht="39.6" x14ac:dyDescent="0.25">
      <c r="A383" s="32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2"/>
      <c r="Y383" s="32"/>
      <c r="Z383" s="41" t="s">
        <v>1600</v>
      </c>
      <c r="AA383" s="41" t="s">
        <v>1601</v>
      </c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</row>
    <row r="384" spans="1:109" x14ac:dyDescent="0.25">
      <c r="A384" s="32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2"/>
      <c r="Y384" s="32"/>
      <c r="Z384" s="41" t="s">
        <v>1602</v>
      </c>
      <c r="AA384" s="41" t="s">
        <v>1603</v>
      </c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</row>
    <row r="385" spans="1:109" x14ac:dyDescent="0.25">
      <c r="A385" s="32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2"/>
      <c r="Y385" s="32"/>
      <c r="Z385" s="41" t="s">
        <v>1604</v>
      </c>
      <c r="AA385" s="41" t="s">
        <v>1605</v>
      </c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</row>
    <row r="386" spans="1:109" ht="79.2" x14ac:dyDescent="0.25">
      <c r="A386" s="32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2"/>
      <c r="Y386" s="32"/>
      <c r="Z386" s="41" t="s">
        <v>1606</v>
      </c>
      <c r="AA386" s="41" t="s">
        <v>1607</v>
      </c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</row>
    <row r="387" spans="1:109" ht="39.6" x14ac:dyDescent="0.25">
      <c r="A387" s="32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2"/>
      <c r="Y387" s="32"/>
      <c r="Z387" s="41" t="s">
        <v>1608</v>
      </c>
      <c r="AA387" s="41" t="s">
        <v>1609</v>
      </c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</row>
    <row r="388" spans="1:109" ht="26.4" x14ac:dyDescent="0.25">
      <c r="A388" s="32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2"/>
      <c r="Y388" s="32"/>
      <c r="Z388" s="41" t="s">
        <v>1610</v>
      </c>
      <c r="AA388" s="41" t="s">
        <v>1611</v>
      </c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</row>
    <row r="389" spans="1:109" ht="52.8" x14ac:dyDescent="0.25">
      <c r="A389" s="32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2"/>
      <c r="Y389" s="32"/>
      <c r="Z389" s="41" t="s">
        <v>1612</v>
      </c>
      <c r="AA389" s="41" t="s">
        <v>1613</v>
      </c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</row>
    <row r="390" spans="1:109" ht="39.6" x14ac:dyDescent="0.25">
      <c r="A390" s="32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2"/>
      <c r="Y390" s="32"/>
      <c r="Z390" s="41" t="s">
        <v>1614</v>
      </c>
      <c r="AA390" s="41" t="s">
        <v>1615</v>
      </c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</row>
    <row r="391" spans="1:109" ht="39.6" x14ac:dyDescent="0.25">
      <c r="A391" s="32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2"/>
      <c r="Y391" s="32"/>
      <c r="Z391" s="41" t="s">
        <v>1616</v>
      </c>
      <c r="AA391" s="41" t="s">
        <v>1617</v>
      </c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</row>
    <row r="392" spans="1:109" ht="26.4" x14ac:dyDescent="0.25">
      <c r="A392" s="32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2"/>
      <c r="Y392" s="32"/>
      <c r="Z392" s="41" t="s">
        <v>1618</v>
      </c>
      <c r="AA392" s="41" t="s">
        <v>1619</v>
      </c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</row>
    <row r="393" spans="1:109" ht="66" x14ac:dyDescent="0.25">
      <c r="A393" s="32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2"/>
      <c r="Y393" s="32"/>
      <c r="Z393" s="41" t="s">
        <v>1620</v>
      </c>
      <c r="AA393" s="41" t="s">
        <v>1621</v>
      </c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</row>
    <row r="394" spans="1:109" x14ac:dyDescent="0.25">
      <c r="A394" s="32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2"/>
      <c r="Y394" s="32"/>
      <c r="Z394" s="41" t="s">
        <v>1622</v>
      </c>
      <c r="AA394" s="41" t="s">
        <v>1623</v>
      </c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</row>
    <row r="395" spans="1:109" ht="26.4" x14ac:dyDescent="0.25">
      <c r="A395" s="32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2"/>
      <c r="Y395" s="32"/>
      <c r="Z395" s="41" t="s">
        <v>1624</v>
      </c>
      <c r="AA395" s="41" t="s">
        <v>1625</v>
      </c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</row>
    <row r="396" spans="1:109" ht="26.4" x14ac:dyDescent="0.25">
      <c r="A396" s="32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2"/>
      <c r="Y396" s="32"/>
      <c r="Z396" s="41" t="s">
        <v>1626</v>
      </c>
      <c r="AA396" s="41" t="s">
        <v>1627</v>
      </c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</row>
    <row r="397" spans="1:109" ht="26.4" x14ac:dyDescent="0.25">
      <c r="A397" s="32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2"/>
      <c r="Y397" s="32"/>
      <c r="Z397" s="41" t="s">
        <v>1628</v>
      </c>
      <c r="AA397" s="41" t="s">
        <v>1629</v>
      </c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</row>
    <row r="398" spans="1:109" ht="39.6" x14ac:dyDescent="0.25">
      <c r="A398" s="32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2"/>
      <c r="Y398" s="32"/>
      <c r="Z398" s="41" t="s">
        <v>1630</v>
      </c>
      <c r="AA398" s="41" t="s">
        <v>1631</v>
      </c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</row>
    <row r="399" spans="1:109" ht="52.8" x14ac:dyDescent="0.25">
      <c r="A399" s="32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2"/>
      <c r="Y399" s="32"/>
      <c r="Z399" s="41" t="s">
        <v>1632</v>
      </c>
      <c r="AA399" s="41" t="s">
        <v>1633</v>
      </c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</row>
    <row r="400" spans="1:109" ht="39.6" x14ac:dyDescent="0.25">
      <c r="A400" s="32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2"/>
      <c r="Y400" s="32"/>
      <c r="Z400" s="41" t="s">
        <v>1634</v>
      </c>
      <c r="AA400" s="41" t="s">
        <v>1635</v>
      </c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</row>
    <row r="401" spans="1:109" ht="52.8" x14ac:dyDescent="0.25">
      <c r="A401" s="32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2"/>
      <c r="Y401" s="32"/>
      <c r="Z401" s="41" t="s">
        <v>1636</v>
      </c>
      <c r="AA401" s="41" t="s">
        <v>1637</v>
      </c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</row>
    <row r="402" spans="1:109" ht="26.4" x14ac:dyDescent="0.25">
      <c r="A402" s="32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2"/>
      <c r="Y402" s="32"/>
      <c r="Z402" s="41" t="s">
        <v>1638</v>
      </c>
      <c r="AA402" s="41" t="s">
        <v>1639</v>
      </c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</row>
    <row r="403" spans="1:109" x14ac:dyDescent="0.25">
      <c r="A403" s="32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2"/>
      <c r="Y403" s="32"/>
      <c r="Z403" s="41" t="s">
        <v>1640</v>
      </c>
      <c r="AA403" s="41" t="s">
        <v>1641</v>
      </c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</row>
    <row r="404" spans="1:109" ht="26.4" x14ac:dyDescent="0.25">
      <c r="A404" s="32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2"/>
      <c r="Y404" s="32"/>
      <c r="Z404" s="41" t="s">
        <v>1642</v>
      </c>
      <c r="AA404" s="41" t="s">
        <v>1643</v>
      </c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</row>
    <row r="405" spans="1:109" ht="26.4" x14ac:dyDescent="0.25">
      <c r="A405" s="32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2"/>
      <c r="Y405" s="32"/>
      <c r="Z405" s="41" t="s">
        <v>1644</v>
      </c>
      <c r="AA405" s="41" t="s">
        <v>1645</v>
      </c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</row>
    <row r="406" spans="1:109" x14ac:dyDescent="0.25">
      <c r="A406" s="32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2"/>
      <c r="Y406" s="32"/>
      <c r="Z406" s="41" t="s">
        <v>1646</v>
      </c>
      <c r="AA406" s="41" t="s">
        <v>1647</v>
      </c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</row>
    <row r="407" spans="1:109" ht="26.4" x14ac:dyDescent="0.25">
      <c r="A407" s="32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2"/>
      <c r="Y407" s="32"/>
      <c r="Z407" s="41" t="s">
        <v>1648</v>
      </c>
      <c r="AA407" s="41" t="s">
        <v>1649</v>
      </c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</row>
    <row r="408" spans="1:109" x14ac:dyDescent="0.25">
      <c r="A408" s="32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2"/>
      <c r="Y408" s="32"/>
      <c r="Z408" s="41" t="s">
        <v>1650</v>
      </c>
      <c r="AA408" s="41" t="s">
        <v>1651</v>
      </c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</row>
    <row r="409" spans="1:109" ht="92.4" x14ac:dyDescent="0.25">
      <c r="A409" s="32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2"/>
      <c r="Y409" s="32"/>
      <c r="Z409" s="41" t="s">
        <v>1652</v>
      </c>
      <c r="AA409" s="41" t="s">
        <v>1653</v>
      </c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</row>
    <row r="410" spans="1:109" ht="52.8" x14ac:dyDescent="0.25">
      <c r="A410" s="32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2"/>
      <c r="Y410" s="32"/>
      <c r="Z410" s="41" t="s">
        <v>1654</v>
      </c>
      <c r="AA410" s="41" t="s">
        <v>1655</v>
      </c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</row>
    <row r="411" spans="1:109" ht="66" x14ac:dyDescent="0.25">
      <c r="A411" s="32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2"/>
      <c r="Y411" s="32"/>
      <c r="Z411" s="41" t="s">
        <v>1656</v>
      </c>
      <c r="AA411" s="41" t="s">
        <v>1657</v>
      </c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</row>
    <row r="412" spans="1:109" ht="26.4" x14ac:dyDescent="0.25">
      <c r="A412" s="32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2"/>
      <c r="Y412" s="32"/>
      <c r="Z412" s="41" t="s">
        <v>1658</v>
      </c>
      <c r="AA412" s="41" t="s">
        <v>1659</v>
      </c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</row>
    <row r="413" spans="1:109" ht="66" x14ac:dyDescent="0.25">
      <c r="A413" s="32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2"/>
      <c r="Y413" s="32"/>
      <c r="Z413" s="41" t="s">
        <v>1660</v>
      </c>
      <c r="AA413" s="41" t="s">
        <v>1661</v>
      </c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</row>
    <row r="414" spans="1:109" ht="26.4" x14ac:dyDescent="0.25">
      <c r="A414" s="32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2"/>
      <c r="Y414" s="32"/>
      <c r="Z414" s="41" t="s">
        <v>1662</v>
      </c>
      <c r="AA414" s="41" t="s">
        <v>1663</v>
      </c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</row>
    <row r="415" spans="1:109" ht="39.6" x14ac:dyDescent="0.25">
      <c r="A415" s="32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2"/>
      <c r="Y415" s="32"/>
      <c r="Z415" s="41" t="s">
        <v>1664</v>
      </c>
      <c r="AA415" s="41" t="s">
        <v>1665</v>
      </c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</row>
    <row r="416" spans="1:109" ht="26.4" x14ac:dyDescent="0.25">
      <c r="A416" s="32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2"/>
      <c r="Y416" s="32"/>
      <c r="Z416" s="41" t="s">
        <v>1666</v>
      </c>
      <c r="AA416" s="41" t="s">
        <v>1667</v>
      </c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</row>
    <row r="417" spans="1:109" x14ac:dyDescent="0.25">
      <c r="A417" s="32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2"/>
      <c r="Y417" s="32"/>
      <c r="Z417" s="41" t="s">
        <v>1668</v>
      </c>
      <c r="AA417" s="41" t="s">
        <v>1669</v>
      </c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</row>
    <row r="418" spans="1:109" ht="52.8" x14ac:dyDescent="0.25">
      <c r="A418" s="32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2"/>
      <c r="Y418" s="32"/>
      <c r="Z418" s="41" t="s">
        <v>1670</v>
      </c>
      <c r="AA418" s="41" t="s">
        <v>1671</v>
      </c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</row>
    <row r="419" spans="1:109" ht="52.8" x14ac:dyDescent="0.25">
      <c r="A419" s="32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2"/>
      <c r="Y419" s="32"/>
      <c r="Z419" s="41" t="s">
        <v>1672</v>
      </c>
      <c r="AA419" s="41" t="s">
        <v>1673</v>
      </c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</row>
    <row r="420" spans="1:109" ht="52.8" x14ac:dyDescent="0.25">
      <c r="A420" s="32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2"/>
      <c r="Y420" s="32"/>
      <c r="Z420" s="41" t="s">
        <v>1674</v>
      </c>
      <c r="AA420" s="41" t="s">
        <v>1675</v>
      </c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</row>
    <row r="421" spans="1:109" x14ac:dyDescent="0.25">
      <c r="A421" s="32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2"/>
      <c r="Y421" s="32"/>
      <c r="Z421" s="41" t="s">
        <v>1676</v>
      </c>
      <c r="AA421" s="41" t="s">
        <v>1677</v>
      </c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</row>
    <row r="422" spans="1:109" ht="26.4" x14ac:dyDescent="0.25">
      <c r="A422" s="32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2"/>
      <c r="Y422" s="32"/>
      <c r="Z422" s="41" t="s">
        <v>1678</v>
      </c>
      <c r="AA422" s="41" t="s">
        <v>1679</v>
      </c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</row>
    <row r="423" spans="1:109" ht="39.6" x14ac:dyDescent="0.25">
      <c r="A423" s="32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2"/>
      <c r="Y423" s="32"/>
      <c r="Z423" s="41" t="s">
        <v>1680</v>
      </c>
      <c r="AA423" s="41" t="s">
        <v>1681</v>
      </c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</row>
    <row r="424" spans="1:109" ht="39.6" x14ac:dyDescent="0.25">
      <c r="A424" s="32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2"/>
      <c r="Y424" s="32"/>
      <c r="Z424" s="41" t="s">
        <v>1682</v>
      </c>
      <c r="AA424" s="41" t="s">
        <v>1683</v>
      </c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</row>
    <row r="425" spans="1:109" ht="26.4" x14ac:dyDescent="0.25">
      <c r="A425" s="32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2"/>
      <c r="Y425" s="32"/>
      <c r="Z425" s="41" t="s">
        <v>1684</v>
      </c>
      <c r="AA425" s="41" t="s">
        <v>1685</v>
      </c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</row>
    <row r="426" spans="1:109" ht="39.6" x14ac:dyDescent="0.25">
      <c r="A426" s="32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2"/>
      <c r="Y426" s="32"/>
      <c r="Z426" s="41" t="s">
        <v>1686</v>
      </c>
      <c r="AA426" s="41" t="s">
        <v>1687</v>
      </c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</row>
    <row r="427" spans="1:109" ht="26.4" x14ac:dyDescent="0.25">
      <c r="A427" s="32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2"/>
      <c r="Y427" s="32"/>
      <c r="Z427" s="41" t="s">
        <v>1688</v>
      </c>
      <c r="AA427" s="41" t="s">
        <v>1689</v>
      </c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</row>
    <row r="428" spans="1:109" ht="39.6" x14ac:dyDescent="0.25">
      <c r="A428" s="32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2"/>
      <c r="Y428" s="32"/>
      <c r="Z428" s="41" t="s">
        <v>1690</v>
      </c>
      <c r="AA428" s="41" t="s">
        <v>1691</v>
      </c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</row>
    <row r="429" spans="1:109" ht="39.6" x14ac:dyDescent="0.25">
      <c r="A429" s="32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2"/>
      <c r="Y429" s="32"/>
      <c r="Z429" s="41" t="s">
        <v>1692</v>
      </c>
      <c r="AA429" s="41" t="s">
        <v>1693</v>
      </c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</row>
    <row r="430" spans="1:109" ht="39.6" x14ac:dyDescent="0.25">
      <c r="A430" s="32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2"/>
      <c r="Y430" s="32"/>
      <c r="Z430" s="41" t="s">
        <v>1694</v>
      </c>
      <c r="AA430" s="41" t="s">
        <v>1695</v>
      </c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</row>
    <row r="431" spans="1:109" ht="52.8" x14ac:dyDescent="0.25">
      <c r="A431" s="32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2"/>
      <c r="Y431" s="32"/>
      <c r="Z431" s="41" t="s">
        <v>1696</v>
      </c>
      <c r="AA431" s="41" t="s">
        <v>1697</v>
      </c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</row>
    <row r="432" spans="1:109" ht="39.6" x14ac:dyDescent="0.25">
      <c r="A432" s="32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2"/>
      <c r="Y432" s="32"/>
      <c r="Z432" s="41" t="s">
        <v>1698</v>
      </c>
      <c r="AA432" s="41" t="s">
        <v>1699</v>
      </c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</row>
    <row r="433" spans="1:109" x14ac:dyDescent="0.25">
      <c r="A433" s="32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2"/>
      <c r="Y433" s="32"/>
      <c r="Z433" s="41" t="s">
        <v>1700</v>
      </c>
      <c r="AA433" s="41" t="s">
        <v>1701</v>
      </c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</row>
    <row r="434" spans="1:109" x14ac:dyDescent="0.25">
      <c r="A434" s="32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2"/>
      <c r="Y434" s="32"/>
      <c r="Z434" s="41" t="s">
        <v>1702</v>
      </c>
      <c r="AA434" s="41" t="s">
        <v>1703</v>
      </c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</row>
    <row r="435" spans="1:109" ht="26.4" x14ac:dyDescent="0.25">
      <c r="A435" s="32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2"/>
      <c r="Y435" s="32"/>
      <c r="Z435" s="41" t="s">
        <v>1704</v>
      </c>
      <c r="AA435" s="41" t="s">
        <v>1705</v>
      </c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</row>
    <row r="436" spans="1:109" ht="66" x14ac:dyDescent="0.25">
      <c r="A436" s="32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2"/>
      <c r="Y436" s="32"/>
      <c r="Z436" s="41" t="s">
        <v>1706</v>
      </c>
      <c r="AA436" s="41" t="s">
        <v>1707</v>
      </c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</row>
    <row r="437" spans="1:109" ht="26.4" x14ac:dyDescent="0.25">
      <c r="A437" s="32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2"/>
      <c r="Y437" s="32"/>
      <c r="Z437" s="41" t="s">
        <v>1708</v>
      </c>
      <c r="AA437" s="41" t="s">
        <v>1709</v>
      </c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</row>
    <row r="438" spans="1:109" ht="39.6" x14ac:dyDescent="0.25">
      <c r="A438" s="32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2"/>
      <c r="Y438" s="32"/>
      <c r="Z438" s="41" t="s">
        <v>1710</v>
      </c>
      <c r="AA438" s="41" t="s">
        <v>1711</v>
      </c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</row>
    <row r="439" spans="1:109" x14ac:dyDescent="0.25">
      <c r="A439" s="32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2"/>
      <c r="Y439" s="32"/>
      <c r="Z439" s="41" t="s">
        <v>1712</v>
      </c>
      <c r="AA439" s="41" t="s">
        <v>1713</v>
      </c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</row>
    <row r="440" spans="1:109" ht="39.6" x14ac:dyDescent="0.25">
      <c r="A440" s="32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2"/>
      <c r="Y440" s="32"/>
      <c r="Z440" s="41" t="s">
        <v>1714</v>
      </c>
      <c r="AA440" s="41" t="s">
        <v>1715</v>
      </c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</row>
    <row r="441" spans="1:109" ht="52.8" x14ac:dyDescent="0.25">
      <c r="A441" s="32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2"/>
      <c r="Y441" s="32"/>
      <c r="Z441" s="41" t="s">
        <v>1716</v>
      </c>
      <c r="AA441" s="41" t="s">
        <v>1717</v>
      </c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</row>
    <row r="442" spans="1:109" ht="52.8" x14ac:dyDescent="0.25">
      <c r="A442" s="32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2"/>
      <c r="Y442" s="32"/>
      <c r="Z442" s="41" t="s">
        <v>1718</v>
      </c>
      <c r="AA442" s="41" t="s">
        <v>1719</v>
      </c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</row>
    <row r="443" spans="1:109" ht="26.4" x14ac:dyDescent="0.25">
      <c r="A443" s="32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2"/>
      <c r="Y443" s="32"/>
      <c r="Z443" s="41" t="s">
        <v>1720</v>
      </c>
      <c r="AA443" s="41" t="s">
        <v>1721</v>
      </c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</row>
    <row r="444" spans="1:109" ht="26.4" x14ac:dyDescent="0.25">
      <c r="A444" s="32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2"/>
      <c r="Y444" s="32"/>
      <c r="Z444" s="41" t="s">
        <v>1722</v>
      </c>
      <c r="AA444" s="41" t="s">
        <v>1723</v>
      </c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</row>
    <row r="445" spans="1:109" ht="39.6" x14ac:dyDescent="0.25">
      <c r="A445" s="32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2"/>
      <c r="Y445" s="32"/>
      <c r="Z445" s="41" t="s">
        <v>1724</v>
      </c>
      <c r="AA445" s="41" t="s">
        <v>1725</v>
      </c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</row>
    <row r="446" spans="1:109" ht="26.4" x14ac:dyDescent="0.25">
      <c r="A446" s="32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2"/>
      <c r="Y446" s="32"/>
      <c r="Z446" s="41" t="s">
        <v>1726</v>
      </c>
      <c r="AA446" s="41" t="s">
        <v>1727</v>
      </c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</row>
    <row r="447" spans="1:109" ht="26.4" x14ac:dyDescent="0.25">
      <c r="A447" s="32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2"/>
      <c r="Y447" s="32"/>
      <c r="Z447" s="41" t="s">
        <v>1728</v>
      </c>
      <c r="AA447" s="41" t="s">
        <v>1729</v>
      </c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</row>
    <row r="448" spans="1:109" ht="26.4" x14ac:dyDescent="0.25">
      <c r="A448" s="32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2"/>
      <c r="Y448" s="32"/>
      <c r="Z448" s="41" t="s">
        <v>1730</v>
      </c>
      <c r="AA448" s="41" t="s">
        <v>1731</v>
      </c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</row>
    <row r="449" spans="1:109" ht="66" x14ac:dyDescent="0.25">
      <c r="A449" s="32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2"/>
      <c r="Y449" s="32"/>
      <c r="Z449" s="41" t="s">
        <v>1732</v>
      </c>
      <c r="AA449" s="41" t="s">
        <v>1733</v>
      </c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</row>
    <row r="450" spans="1:109" ht="26.4" x14ac:dyDescent="0.25">
      <c r="A450" s="32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2"/>
      <c r="Y450" s="32"/>
      <c r="Z450" s="41" t="s">
        <v>1734</v>
      </c>
      <c r="AA450" s="41" t="s">
        <v>1735</v>
      </c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</row>
    <row r="451" spans="1:109" ht="52.8" x14ac:dyDescent="0.25">
      <c r="A451" s="32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2"/>
      <c r="Y451" s="32"/>
      <c r="Z451" s="41" t="s">
        <v>1736</v>
      </c>
      <c r="AA451" s="41" t="s">
        <v>1737</v>
      </c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</row>
    <row r="452" spans="1:109" ht="66" x14ac:dyDescent="0.25">
      <c r="A452" s="32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2"/>
      <c r="Y452" s="32"/>
      <c r="Z452" s="41" t="s">
        <v>1738</v>
      </c>
      <c r="AA452" s="41" t="s">
        <v>1739</v>
      </c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</row>
    <row r="453" spans="1:109" ht="26.4" x14ac:dyDescent="0.25">
      <c r="A453" s="32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2"/>
      <c r="Y453" s="32"/>
      <c r="Z453" s="41" t="s">
        <v>1740</v>
      </c>
      <c r="AA453" s="41" t="s">
        <v>1741</v>
      </c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</row>
    <row r="454" spans="1:109" ht="52.8" x14ac:dyDescent="0.25">
      <c r="A454" s="32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2"/>
      <c r="Y454" s="32"/>
      <c r="Z454" s="41" t="s">
        <v>1742</v>
      </c>
      <c r="AA454" s="41" t="s">
        <v>1743</v>
      </c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</row>
    <row r="455" spans="1:109" ht="79.2" x14ac:dyDescent="0.25">
      <c r="A455" s="32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2"/>
      <c r="Y455" s="32"/>
      <c r="Z455" s="41" t="s">
        <v>1744</v>
      </c>
      <c r="AA455" s="41" t="s">
        <v>1745</v>
      </c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</row>
    <row r="456" spans="1:109" x14ac:dyDescent="0.25">
      <c r="A456" s="32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2"/>
      <c r="Y456" s="32"/>
      <c r="Z456" s="41" t="s">
        <v>1746</v>
      </c>
      <c r="AA456" s="41" t="s">
        <v>1747</v>
      </c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</row>
    <row r="457" spans="1:109" ht="52.8" x14ac:dyDescent="0.25">
      <c r="A457" s="32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2"/>
      <c r="Y457" s="32"/>
      <c r="Z457" s="41" t="s">
        <v>1748</v>
      </c>
      <c r="AA457" s="41" t="s">
        <v>1749</v>
      </c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</row>
    <row r="458" spans="1:109" ht="52.8" x14ac:dyDescent="0.25">
      <c r="A458" s="32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2"/>
      <c r="Y458" s="32"/>
      <c r="Z458" s="41" t="s">
        <v>1750</v>
      </c>
      <c r="AA458" s="41" t="s">
        <v>1751</v>
      </c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</row>
    <row r="459" spans="1:109" ht="52.8" x14ac:dyDescent="0.25">
      <c r="A459" s="32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2"/>
      <c r="Y459" s="32"/>
      <c r="Z459" s="41" t="s">
        <v>1752</v>
      </c>
      <c r="AA459" s="41" t="s">
        <v>1753</v>
      </c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</row>
    <row r="460" spans="1:109" x14ac:dyDescent="0.25">
      <c r="A460" s="32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2"/>
      <c r="Y460" s="32"/>
      <c r="Z460" s="41" t="s">
        <v>1754</v>
      </c>
      <c r="AA460" s="41" t="s">
        <v>1755</v>
      </c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</row>
    <row r="461" spans="1:109" x14ac:dyDescent="0.25">
      <c r="A461" s="32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2"/>
      <c r="Y461" s="32"/>
      <c r="Z461" s="41" t="s">
        <v>1756</v>
      </c>
      <c r="AA461" s="41" t="s">
        <v>1757</v>
      </c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</row>
    <row r="462" spans="1:109" ht="52.8" x14ac:dyDescent="0.25">
      <c r="A462" s="32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2"/>
      <c r="Y462" s="32"/>
      <c r="Z462" s="41" t="s">
        <v>1758</v>
      </c>
      <c r="AA462" s="41" t="s">
        <v>1759</v>
      </c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</row>
    <row r="463" spans="1:109" ht="79.2" x14ac:dyDescent="0.25">
      <c r="A463" s="32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2"/>
      <c r="Y463" s="32"/>
      <c r="Z463" s="41" t="s">
        <v>1760</v>
      </c>
      <c r="AA463" s="41" t="s">
        <v>1761</v>
      </c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</row>
    <row r="464" spans="1:109" ht="52.8" x14ac:dyDescent="0.25">
      <c r="A464" s="32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2"/>
      <c r="Y464" s="32"/>
      <c r="Z464" s="41" t="s">
        <v>1762</v>
      </c>
      <c r="AA464" s="41" t="s">
        <v>1763</v>
      </c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</row>
    <row r="465" spans="1:109" ht="52.8" x14ac:dyDescent="0.25">
      <c r="A465" s="32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2"/>
      <c r="Y465" s="32"/>
      <c r="Z465" s="41" t="s">
        <v>1764</v>
      </c>
      <c r="AA465" s="41" t="s">
        <v>1765</v>
      </c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</row>
    <row r="466" spans="1:109" ht="39.6" x14ac:dyDescent="0.25">
      <c r="A466" s="32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2"/>
      <c r="Y466" s="32"/>
      <c r="Z466" s="41" t="s">
        <v>1766</v>
      </c>
      <c r="AA466" s="41" t="s">
        <v>1767</v>
      </c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</row>
    <row r="467" spans="1:109" ht="39.6" x14ac:dyDescent="0.25">
      <c r="A467" s="32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2"/>
      <c r="Y467" s="32"/>
      <c r="Z467" s="41" t="s">
        <v>1768</v>
      </c>
      <c r="AA467" s="41" t="s">
        <v>1769</v>
      </c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</row>
    <row r="468" spans="1:109" ht="39.6" x14ac:dyDescent="0.25">
      <c r="A468" s="32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2"/>
      <c r="Y468" s="32"/>
      <c r="Z468" s="41" t="s">
        <v>1770</v>
      </c>
      <c r="AA468" s="41" t="s">
        <v>1771</v>
      </c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</row>
    <row r="469" spans="1:109" ht="52.8" x14ac:dyDescent="0.25">
      <c r="A469" s="32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2"/>
      <c r="Y469" s="32"/>
      <c r="Z469" s="41" t="s">
        <v>1772</v>
      </c>
      <c r="AA469" s="41" t="s">
        <v>1773</v>
      </c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</row>
    <row r="470" spans="1:109" x14ac:dyDescent="0.25">
      <c r="A470" s="32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2"/>
      <c r="Y470" s="32"/>
      <c r="Z470" s="41" t="s">
        <v>1774</v>
      </c>
      <c r="AA470" s="41" t="s">
        <v>1775</v>
      </c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</row>
    <row r="471" spans="1:109" ht="52.8" x14ac:dyDescent="0.25">
      <c r="A471" s="32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2"/>
      <c r="Y471" s="32"/>
      <c r="Z471" s="41" t="s">
        <v>1776</v>
      </c>
      <c r="AA471" s="41" t="s">
        <v>1777</v>
      </c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</row>
    <row r="472" spans="1:109" ht="26.4" x14ac:dyDescent="0.25">
      <c r="A472" s="32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2"/>
      <c r="Y472" s="32"/>
      <c r="Z472" s="41" t="s">
        <v>1778</v>
      </c>
      <c r="AA472" s="41" t="s">
        <v>1779</v>
      </c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</row>
    <row r="473" spans="1:109" ht="66" x14ac:dyDescent="0.25">
      <c r="A473" s="32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2"/>
      <c r="Y473" s="32"/>
      <c r="Z473" s="41" t="s">
        <v>1780</v>
      </c>
      <c r="AA473" s="41" t="s">
        <v>1781</v>
      </c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</row>
    <row r="474" spans="1:109" ht="26.4" x14ac:dyDescent="0.25">
      <c r="A474" s="32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2"/>
      <c r="Y474" s="32"/>
      <c r="Z474" s="41" t="s">
        <v>1782</v>
      </c>
      <c r="AA474" s="41" t="s">
        <v>1783</v>
      </c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</row>
    <row r="475" spans="1:109" ht="26.4" x14ac:dyDescent="0.25">
      <c r="A475" s="32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2"/>
      <c r="Y475" s="32"/>
      <c r="Z475" s="41" t="s">
        <v>1784</v>
      </c>
      <c r="AA475" s="41" t="s">
        <v>1785</v>
      </c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</row>
    <row r="476" spans="1:109" ht="79.2" x14ac:dyDescent="0.25">
      <c r="A476" s="32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2"/>
      <c r="Y476" s="32"/>
      <c r="Z476" s="41" t="s">
        <v>1786</v>
      </c>
      <c r="AA476" s="41" t="s">
        <v>1787</v>
      </c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</row>
    <row r="477" spans="1:109" ht="92.4" x14ac:dyDescent="0.25">
      <c r="A477" s="32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2"/>
      <c r="Y477" s="32"/>
      <c r="Z477" s="41" t="s">
        <v>1788</v>
      </c>
      <c r="AA477" s="41" t="s">
        <v>1789</v>
      </c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</row>
    <row r="478" spans="1:109" x14ac:dyDescent="0.25">
      <c r="A478" s="32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2"/>
      <c r="Y478" s="32"/>
      <c r="Z478" s="41" t="s">
        <v>1790</v>
      </c>
      <c r="AA478" s="41" t="s">
        <v>1791</v>
      </c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</row>
    <row r="479" spans="1:109" ht="79.2" x14ac:dyDescent="0.25">
      <c r="A479" s="32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2"/>
      <c r="Y479" s="32"/>
      <c r="Z479" s="41" t="s">
        <v>1792</v>
      </c>
      <c r="AA479" s="41" t="s">
        <v>1793</v>
      </c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</row>
    <row r="480" spans="1:109" ht="39.6" x14ac:dyDescent="0.25">
      <c r="A480" s="32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2"/>
      <c r="Y480" s="32"/>
      <c r="Z480" s="41" t="s">
        <v>1794</v>
      </c>
      <c r="AA480" s="41" t="s">
        <v>1795</v>
      </c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</row>
    <row r="481" spans="1:109" x14ac:dyDescent="0.25">
      <c r="A481" s="32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2"/>
      <c r="Y481" s="32"/>
      <c r="Z481" s="41" t="s">
        <v>1796</v>
      </c>
      <c r="AA481" s="41" t="s">
        <v>1797</v>
      </c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</row>
    <row r="482" spans="1:109" ht="39.6" x14ac:dyDescent="0.25">
      <c r="A482" s="32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2"/>
      <c r="Y482" s="32"/>
      <c r="Z482" s="41" t="s">
        <v>1798</v>
      </c>
      <c r="AA482" s="41" t="s">
        <v>1799</v>
      </c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</row>
    <row r="483" spans="1:109" ht="52.8" x14ac:dyDescent="0.25">
      <c r="A483" s="32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2"/>
      <c r="Y483" s="32"/>
      <c r="Z483" s="41" t="s">
        <v>1800</v>
      </c>
      <c r="AA483" s="41" t="s">
        <v>1801</v>
      </c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</row>
    <row r="484" spans="1:109" ht="26.4" x14ac:dyDescent="0.25">
      <c r="A484" s="32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2"/>
      <c r="Y484" s="32"/>
      <c r="Z484" s="41" t="s">
        <v>1802</v>
      </c>
      <c r="AA484" s="41" t="s">
        <v>1803</v>
      </c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</row>
    <row r="485" spans="1:109" ht="52.8" x14ac:dyDescent="0.25">
      <c r="A485" s="32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2"/>
      <c r="Y485" s="32"/>
      <c r="Z485" s="41" t="s">
        <v>1804</v>
      </c>
      <c r="AA485" s="41" t="s">
        <v>1805</v>
      </c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</row>
    <row r="486" spans="1:109" x14ac:dyDescent="0.25">
      <c r="A486" s="32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</row>
    <row r="487" spans="1:109" x14ac:dyDescent="0.25">
      <c r="A487" s="32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</row>
    <row r="488" spans="1:109" x14ac:dyDescent="0.25">
      <c r="A488" s="32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</row>
    <row r="489" spans="1:109" x14ac:dyDescent="0.25">
      <c r="A489" s="32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</row>
    <row r="490" spans="1:109" x14ac:dyDescent="0.25">
      <c r="A490" s="32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</row>
    <row r="491" spans="1:109" x14ac:dyDescent="0.25">
      <c r="A491" s="32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</row>
    <row r="492" spans="1:109" x14ac:dyDescent="0.25">
      <c r="A492" s="32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</row>
    <row r="493" spans="1:109" x14ac:dyDescent="0.25">
      <c r="A493" s="32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</row>
    <row r="494" spans="1:109" x14ac:dyDescent="0.25">
      <c r="A494" s="32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</row>
    <row r="495" spans="1:109" x14ac:dyDescent="0.25">
      <c r="A495" s="32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</row>
    <row r="496" spans="1:109" x14ac:dyDescent="0.25">
      <c r="A496" s="32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</row>
    <row r="497" spans="1:109" x14ac:dyDescent="0.25">
      <c r="A497" s="32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</row>
    <row r="498" spans="1:109" x14ac:dyDescent="0.25">
      <c r="A498" s="32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</row>
    <row r="499" spans="1:109" x14ac:dyDescent="0.25">
      <c r="A499" s="32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</row>
    <row r="500" spans="1:109" x14ac:dyDescent="0.25">
      <c r="A500" s="32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</row>
    <row r="501" spans="1:109" x14ac:dyDescent="0.25">
      <c r="A501" s="32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</row>
    <row r="502" spans="1:109" x14ac:dyDescent="0.25">
      <c r="A502" s="32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</row>
    <row r="503" spans="1:109" x14ac:dyDescent="0.25">
      <c r="A503" s="32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</row>
    <row r="504" spans="1:109" x14ac:dyDescent="0.25">
      <c r="A504" s="32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</row>
    <row r="505" spans="1:109" x14ac:dyDescent="0.25">
      <c r="A505" s="32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</row>
    <row r="506" spans="1:109" x14ac:dyDescent="0.25">
      <c r="A506" s="32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</row>
    <row r="507" spans="1:109" x14ac:dyDescent="0.25">
      <c r="A507" s="32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</row>
    <row r="508" spans="1:109" x14ac:dyDescent="0.25">
      <c r="A508" s="32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</row>
    <row r="509" spans="1:109" x14ac:dyDescent="0.25">
      <c r="A509" s="32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</row>
    <row r="510" spans="1:109" x14ac:dyDescent="0.25">
      <c r="A510" s="32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</row>
    <row r="511" spans="1:109" x14ac:dyDescent="0.25">
      <c r="A511" s="32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</row>
    <row r="512" spans="1:109" x14ac:dyDescent="0.25">
      <c r="A512" s="32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</row>
    <row r="513" spans="1:109" x14ac:dyDescent="0.25">
      <c r="A513" s="32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</row>
    <row r="514" spans="1:109" x14ac:dyDescent="0.25">
      <c r="A514" s="32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</row>
    <row r="515" spans="1:109" x14ac:dyDescent="0.25">
      <c r="A515" s="32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</row>
    <row r="516" spans="1:109" x14ac:dyDescent="0.25">
      <c r="A516" s="32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33"/>
      <c r="CG516" s="33"/>
      <c r="CH516" s="33"/>
      <c r="CI516" s="33"/>
      <c r="CJ516" s="33"/>
      <c r="CK516" s="33"/>
      <c r="CL516" s="33"/>
      <c r="CM516" s="33"/>
      <c r="CN516" s="33"/>
      <c r="CO516" s="33"/>
      <c r="CP516" s="33"/>
      <c r="CQ516" s="33"/>
      <c r="CR516" s="33"/>
      <c r="CS516" s="33"/>
      <c r="CT516" s="33"/>
      <c r="CU516" s="33"/>
      <c r="CV516" s="33"/>
      <c r="CW516" s="33"/>
      <c r="CX516" s="33"/>
      <c r="CY516" s="33"/>
      <c r="CZ516" s="33"/>
      <c r="DA516" s="33"/>
      <c r="DB516" s="33"/>
      <c r="DC516" s="33"/>
      <c r="DD516" s="33"/>
      <c r="DE516" s="33"/>
    </row>
    <row r="517" spans="1:109" x14ac:dyDescent="0.25">
      <c r="A517" s="32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33"/>
      <c r="CG517" s="33"/>
      <c r="CH517" s="33"/>
      <c r="CI517" s="33"/>
      <c r="CJ517" s="33"/>
      <c r="CK517" s="33"/>
      <c r="CL517" s="33"/>
      <c r="CM517" s="33"/>
      <c r="CN517" s="33"/>
      <c r="CO517" s="33"/>
      <c r="CP517" s="33"/>
      <c r="CQ517" s="33"/>
      <c r="CR517" s="33"/>
      <c r="CS517" s="33"/>
      <c r="CT517" s="33"/>
      <c r="CU517" s="33"/>
      <c r="CV517" s="33"/>
      <c r="CW517" s="33"/>
      <c r="CX517" s="33"/>
      <c r="CY517" s="33"/>
      <c r="CZ517" s="33"/>
      <c r="DA517" s="33"/>
      <c r="DB517" s="33"/>
      <c r="DC517" s="33"/>
      <c r="DD517" s="33"/>
      <c r="DE517" s="33"/>
    </row>
    <row r="518" spans="1:109" x14ac:dyDescent="0.25">
      <c r="A518" s="32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33"/>
      <c r="CG518" s="33"/>
      <c r="CH518" s="33"/>
      <c r="CI518" s="33"/>
      <c r="CJ518" s="33"/>
      <c r="CK518" s="33"/>
      <c r="CL518" s="33"/>
      <c r="CM518" s="33"/>
      <c r="CN518" s="33"/>
      <c r="CO518" s="33"/>
      <c r="CP518" s="33"/>
      <c r="CQ518" s="33"/>
      <c r="CR518" s="33"/>
      <c r="CS518" s="33"/>
      <c r="CT518" s="33"/>
      <c r="CU518" s="33"/>
      <c r="CV518" s="33"/>
      <c r="CW518" s="33"/>
      <c r="CX518" s="33"/>
      <c r="CY518" s="33"/>
      <c r="CZ518" s="33"/>
      <c r="DA518" s="33"/>
      <c r="DB518" s="33"/>
      <c r="DC518" s="33"/>
      <c r="DD518" s="33"/>
      <c r="DE518" s="33"/>
    </row>
    <row r="519" spans="1:109" x14ac:dyDescent="0.25">
      <c r="A519" s="32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33"/>
      <c r="CG519" s="33"/>
      <c r="CH519" s="33"/>
      <c r="CI519" s="33"/>
      <c r="CJ519" s="33"/>
      <c r="CK519" s="33"/>
      <c r="CL519" s="33"/>
      <c r="CM519" s="33"/>
      <c r="CN519" s="33"/>
      <c r="CO519" s="33"/>
      <c r="CP519" s="33"/>
      <c r="CQ519" s="33"/>
      <c r="CR519" s="33"/>
      <c r="CS519" s="33"/>
      <c r="CT519" s="33"/>
      <c r="CU519" s="33"/>
      <c r="CV519" s="33"/>
      <c r="CW519" s="33"/>
      <c r="CX519" s="33"/>
      <c r="CY519" s="33"/>
      <c r="CZ519" s="33"/>
      <c r="DA519" s="33"/>
      <c r="DB519" s="33"/>
      <c r="DC519" s="33"/>
      <c r="DD519" s="33"/>
      <c r="DE519" s="33"/>
    </row>
    <row r="520" spans="1:109" x14ac:dyDescent="0.25">
      <c r="A520" s="32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33"/>
      <c r="CG520" s="33"/>
      <c r="CH520" s="33"/>
      <c r="CI520" s="33"/>
      <c r="CJ520" s="33"/>
      <c r="CK520" s="33"/>
      <c r="CL520" s="33"/>
      <c r="CM520" s="33"/>
      <c r="CN520" s="33"/>
      <c r="CO520" s="33"/>
      <c r="CP520" s="33"/>
      <c r="CQ520" s="33"/>
      <c r="CR520" s="33"/>
      <c r="CS520" s="33"/>
      <c r="CT520" s="33"/>
      <c r="CU520" s="33"/>
      <c r="CV520" s="33"/>
      <c r="CW520" s="33"/>
      <c r="CX520" s="33"/>
      <c r="CY520" s="33"/>
      <c r="CZ520" s="33"/>
      <c r="DA520" s="33"/>
      <c r="DB520" s="33"/>
      <c r="DC520" s="33"/>
      <c r="DD520" s="33"/>
      <c r="DE520" s="33"/>
    </row>
    <row r="521" spans="1:109" x14ac:dyDescent="0.25">
      <c r="A521" s="32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33"/>
      <c r="CG521" s="33"/>
      <c r="CH521" s="33"/>
      <c r="CI521" s="33"/>
      <c r="CJ521" s="33"/>
      <c r="CK521" s="33"/>
      <c r="CL521" s="33"/>
      <c r="CM521" s="33"/>
      <c r="CN521" s="33"/>
      <c r="CO521" s="33"/>
      <c r="CP521" s="33"/>
      <c r="CQ521" s="33"/>
      <c r="CR521" s="33"/>
      <c r="CS521" s="33"/>
      <c r="CT521" s="33"/>
      <c r="CU521" s="33"/>
      <c r="CV521" s="33"/>
      <c r="CW521" s="33"/>
      <c r="CX521" s="33"/>
      <c r="CY521" s="33"/>
      <c r="CZ521" s="33"/>
      <c r="DA521" s="33"/>
      <c r="DB521" s="33"/>
      <c r="DC521" s="33"/>
      <c r="DD521" s="33"/>
      <c r="DE521" s="33"/>
    </row>
    <row r="522" spans="1:109" x14ac:dyDescent="0.25">
      <c r="A522" s="32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33"/>
      <c r="CG522" s="33"/>
      <c r="CH522" s="33"/>
      <c r="CI522" s="33"/>
      <c r="CJ522" s="33"/>
      <c r="CK522" s="33"/>
      <c r="CL522" s="33"/>
      <c r="CM522" s="33"/>
      <c r="CN522" s="33"/>
      <c r="CO522" s="33"/>
      <c r="CP522" s="33"/>
      <c r="CQ522" s="33"/>
      <c r="CR522" s="33"/>
      <c r="CS522" s="33"/>
      <c r="CT522" s="33"/>
      <c r="CU522" s="33"/>
      <c r="CV522" s="33"/>
      <c r="CW522" s="33"/>
      <c r="CX522" s="33"/>
      <c r="CY522" s="33"/>
      <c r="CZ522" s="33"/>
      <c r="DA522" s="33"/>
      <c r="DB522" s="33"/>
      <c r="DC522" s="33"/>
      <c r="DD522" s="33"/>
      <c r="DE522" s="33"/>
    </row>
    <row r="523" spans="1:109" x14ac:dyDescent="0.25">
      <c r="A523" s="32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33"/>
      <c r="CG523" s="33"/>
      <c r="CH523" s="33"/>
      <c r="CI523" s="33"/>
      <c r="CJ523" s="33"/>
      <c r="CK523" s="33"/>
      <c r="CL523" s="33"/>
      <c r="CM523" s="33"/>
      <c r="CN523" s="33"/>
      <c r="CO523" s="33"/>
      <c r="CP523" s="33"/>
      <c r="CQ523" s="33"/>
      <c r="CR523" s="33"/>
      <c r="CS523" s="33"/>
      <c r="CT523" s="33"/>
      <c r="CU523" s="33"/>
      <c r="CV523" s="33"/>
      <c r="CW523" s="33"/>
      <c r="CX523" s="33"/>
      <c r="CY523" s="33"/>
      <c r="CZ523" s="33"/>
      <c r="DA523" s="33"/>
      <c r="DB523" s="33"/>
      <c r="DC523" s="33"/>
      <c r="DD523" s="33"/>
      <c r="DE523" s="33"/>
    </row>
    <row r="524" spans="1:109" x14ac:dyDescent="0.25">
      <c r="A524" s="32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33"/>
      <c r="CG524" s="33"/>
      <c r="CH524" s="33"/>
      <c r="CI524" s="33"/>
      <c r="CJ524" s="33"/>
      <c r="CK524" s="33"/>
      <c r="CL524" s="33"/>
      <c r="CM524" s="33"/>
      <c r="CN524" s="33"/>
      <c r="CO524" s="33"/>
      <c r="CP524" s="33"/>
      <c r="CQ524" s="33"/>
      <c r="CR524" s="33"/>
      <c r="CS524" s="33"/>
      <c r="CT524" s="33"/>
      <c r="CU524" s="33"/>
      <c r="CV524" s="33"/>
      <c r="CW524" s="33"/>
      <c r="CX524" s="33"/>
      <c r="CY524" s="33"/>
      <c r="CZ524" s="33"/>
      <c r="DA524" s="33"/>
      <c r="DB524" s="33"/>
      <c r="DC524" s="33"/>
      <c r="DD524" s="33"/>
      <c r="DE524" s="33"/>
    </row>
    <row r="525" spans="1:109" x14ac:dyDescent="0.25">
      <c r="A525" s="32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33"/>
      <c r="CG525" s="33"/>
      <c r="CH525" s="33"/>
      <c r="CI525" s="33"/>
      <c r="CJ525" s="33"/>
      <c r="CK525" s="33"/>
      <c r="CL525" s="33"/>
      <c r="CM525" s="33"/>
      <c r="CN525" s="33"/>
      <c r="CO525" s="33"/>
      <c r="CP525" s="33"/>
      <c r="CQ525" s="33"/>
      <c r="CR525" s="33"/>
      <c r="CS525" s="33"/>
      <c r="CT525" s="33"/>
      <c r="CU525" s="33"/>
      <c r="CV525" s="33"/>
      <c r="CW525" s="33"/>
      <c r="CX525" s="33"/>
      <c r="CY525" s="33"/>
      <c r="CZ525" s="33"/>
      <c r="DA525" s="33"/>
      <c r="DB525" s="33"/>
      <c r="DC525" s="33"/>
      <c r="DD525" s="33"/>
      <c r="DE525" s="33"/>
    </row>
    <row r="526" spans="1:109" x14ac:dyDescent="0.25">
      <c r="A526" s="32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33"/>
      <c r="CG526" s="33"/>
      <c r="CH526" s="33"/>
      <c r="CI526" s="33"/>
      <c r="CJ526" s="33"/>
      <c r="CK526" s="33"/>
      <c r="CL526" s="33"/>
      <c r="CM526" s="33"/>
      <c r="CN526" s="33"/>
      <c r="CO526" s="33"/>
      <c r="CP526" s="33"/>
      <c r="CQ526" s="33"/>
      <c r="CR526" s="33"/>
      <c r="CS526" s="33"/>
      <c r="CT526" s="33"/>
      <c r="CU526" s="33"/>
      <c r="CV526" s="33"/>
      <c r="CW526" s="33"/>
      <c r="CX526" s="33"/>
      <c r="CY526" s="33"/>
      <c r="CZ526" s="33"/>
      <c r="DA526" s="33"/>
      <c r="DB526" s="33"/>
      <c r="DC526" s="33"/>
      <c r="DD526" s="33"/>
      <c r="DE526" s="33"/>
    </row>
    <row r="527" spans="1:109" x14ac:dyDescent="0.25">
      <c r="A527" s="32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33"/>
      <c r="CG527" s="33"/>
      <c r="CH527" s="33"/>
      <c r="CI527" s="33"/>
      <c r="CJ527" s="33"/>
      <c r="CK527" s="33"/>
      <c r="CL527" s="33"/>
      <c r="CM527" s="33"/>
      <c r="CN527" s="33"/>
      <c r="CO527" s="33"/>
      <c r="CP527" s="33"/>
      <c r="CQ527" s="33"/>
      <c r="CR527" s="33"/>
      <c r="CS527" s="33"/>
      <c r="CT527" s="33"/>
      <c r="CU527" s="33"/>
      <c r="CV527" s="33"/>
      <c r="CW527" s="33"/>
      <c r="CX527" s="33"/>
      <c r="CY527" s="33"/>
      <c r="CZ527" s="33"/>
      <c r="DA527" s="33"/>
      <c r="DB527" s="33"/>
      <c r="DC527" s="33"/>
      <c r="DD527" s="33"/>
      <c r="DE527" s="33"/>
    </row>
    <row r="528" spans="1:109" x14ac:dyDescent="0.25">
      <c r="A528" s="32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33"/>
      <c r="CG528" s="33"/>
      <c r="CH528" s="33"/>
      <c r="CI528" s="33"/>
      <c r="CJ528" s="33"/>
      <c r="CK528" s="33"/>
      <c r="CL528" s="33"/>
      <c r="CM528" s="33"/>
      <c r="CN528" s="33"/>
      <c r="CO528" s="33"/>
      <c r="CP528" s="33"/>
      <c r="CQ528" s="33"/>
      <c r="CR528" s="33"/>
      <c r="CS528" s="33"/>
      <c r="CT528" s="33"/>
      <c r="CU528" s="33"/>
      <c r="CV528" s="33"/>
      <c r="CW528" s="33"/>
      <c r="CX528" s="33"/>
      <c r="CY528" s="33"/>
      <c r="CZ528" s="33"/>
      <c r="DA528" s="33"/>
      <c r="DB528" s="33"/>
      <c r="DC528" s="33"/>
      <c r="DD528" s="33"/>
      <c r="DE528" s="33"/>
    </row>
    <row r="529" spans="1:109" x14ac:dyDescent="0.25">
      <c r="A529" s="32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33"/>
      <c r="CG529" s="33"/>
      <c r="CH529" s="33"/>
      <c r="CI529" s="33"/>
      <c r="CJ529" s="33"/>
      <c r="CK529" s="33"/>
      <c r="CL529" s="33"/>
      <c r="CM529" s="33"/>
      <c r="CN529" s="33"/>
      <c r="CO529" s="33"/>
      <c r="CP529" s="33"/>
      <c r="CQ529" s="33"/>
      <c r="CR529" s="33"/>
      <c r="CS529" s="33"/>
      <c r="CT529" s="33"/>
      <c r="CU529" s="33"/>
      <c r="CV529" s="33"/>
      <c r="CW529" s="33"/>
      <c r="CX529" s="33"/>
      <c r="CY529" s="33"/>
      <c r="CZ529" s="33"/>
      <c r="DA529" s="33"/>
      <c r="DB529" s="33"/>
      <c r="DC529" s="33"/>
      <c r="DD529" s="33"/>
      <c r="DE529" s="33"/>
    </row>
    <row r="530" spans="1:109" x14ac:dyDescent="0.25">
      <c r="A530" s="32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33"/>
      <c r="CG530" s="33"/>
      <c r="CH530" s="33"/>
      <c r="CI530" s="33"/>
      <c r="CJ530" s="33"/>
      <c r="CK530" s="33"/>
      <c r="CL530" s="33"/>
      <c r="CM530" s="33"/>
      <c r="CN530" s="33"/>
      <c r="CO530" s="33"/>
      <c r="CP530" s="33"/>
      <c r="CQ530" s="33"/>
      <c r="CR530" s="33"/>
      <c r="CS530" s="33"/>
      <c r="CT530" s="33"/>
      <c r="CU530" s="33"/>
      <c r="CV530" s="33"/>
      <c r="CW530" s="33"/>
      <c r="CX530" s="33"/>
      <c r="CY530" s="33"/>
      <c r="CZ530" s="33"/>
      <c r="DA530" s="33"/>
      <c r="DB530" s="33"/>
      <c r="DC530" s="33"/>
      <c r="DD530" s="33"/>
      <c r="DE530" s="33"/>
    </row>
    <row r="531" spans="1:109" x14ac:dyDescent="0.25">
      <c r="A531" s="32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33"/>
      <c r="CG531" s="33"/>
      <c r="CH531" s="33"/>
      <c r="CI531" s="33"/>
      <c r="CJ531" s="33"/>
      <c r="CK531" s="33"/>
      <c r="CL531" s="33"/>
      <c r="CM531" s="33"/>
      <c r="CN531" s="33"/>
      <c r="CO531" s="33"/>
      <c r="CP531" s="33"/>
      <c r="CQ531" s="33"/>
      <c r="CR531" s="33"/>
      <c r="CS531" s="33"/>
      <c r="CT531" s="33"/>
      <c r="CU531" s="33"/>
      <c r="CV531" s="33"/>
      <c r="CW531" s="33"/>
      <c r="CX531" s="33"/>
      <c r="CY531" s="33"/>
      <c r="CZ531" s="33"/>
      <c r="DA531" s="33"/>
      <c r="DB531" s="33"/>
      <c r="DC531" s="33"/>
      <c r="DD531" s="33"/>
      <c r="DE531" s="33"/>
    </row>
    <row r="532" spans="1:109" x14ac:dyDescent="0.25">
      <c r="A532" s="32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33"/>
      <c r="CG532" s="33"/>
      <c r="CH532" s="33"/>
      <c r="CI532" s="33"/>
      <c r="CJ532" s="33"/>
      <c r="CK532" s="33"/>
      <c r="CL532" s="33"/>
      <c r="CM532" s="33"/>
      <c r="CN532" s="33"/>
      <c r="CO532" s="33"/>
      <c r="CP532" s="33"/>
      <c r="CQ532" s="33"/>
      <c r="CR532" s="33"/>
      <c r="CS532" s="33"/>
      <c r="CT532" s="33"/>
      <c r="CU532" s="33"/>
      <c r="CV532" s="33"/>
      <c r="CW532" s="33"/>
      <c r="CX532" s="33"/>
      <c r="CY532" s="33"/>
      <c r="CZ532" s="33"/>
      <c r="DA532" s="33"/>
      <c r="DB532" s="33"/>
      <c r="DC532" s="33"/>
      <c r="DD532" s="33"/>
      <c r="DE532" s="33"/>
    </row>
    <row r="533" spans="1:109" x14ac:dyDescent="0.25">
      <c r="A533" s="32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33"/>
      <c r="CG533" s="33"/>
      <c r="CH533" s="33"/>
      <c r="CI533" s="33"/>
      <c r="CJ533" s="33"/>
      <c r="CK533" s="33"/>
      <c r="CL533" s="33"/>
      <c r="CM533" s="33"/>
      <c r="CN533" s="33"/>
      <c r="CO533" s="33"/>
      <c r="CP533" s="33"/>
      <c r="CQ533" s="33"/>
      <c r="CR533" s="33"/>
      <c r="CS533" s="33"/>
      <c r="CT533" s="33"/>
      <c r="CU533" s="33"/>
      <c r="CV533" s="33"/>
      <c r="CW533" s="33"/>
      <c r="CX533" s="33"/>
      <c r="CY533" s="33"/>
      <c r="CZ533" s="33"/>
      <c r="DA533" s="33"/>
      <c r="DB533" s="33"/>
      <c r="DC533" s="33"/>
      <c r="DD533" s="33"/>
      <c r="DE533" s="33"/>
    </row>
    <row r="534" spans="1:109" x14ac:dyDescent="0.25">
      <c r="A534" s="32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33"/>
      <c r="CG534" s="33"/>
      <c r="CH534" s="33"/>
      <c r="CI534" s="33"/>
      <c r="CJ534" s="33"/>
      <c r="CK534" s="33"/>
      <c r="CL534" s="33"/>
      <c r="CM534" s="33"/>
      <c r="CN534" s="33"/>
      <c r="CO534" s="33"/>
      <c r="CP534" s="33"/>
      <c r="CQ534" s="33"/>
      <c r="CR534" s="33"/>
      <c r="CS534" s="33"/>
      <c r="CT534" s="33"/>
      <c r="CU534" s="33"/>
      <c r="CV534" s="33"/>
      <c r="CW534" s="33"/>
      <c r="CX534" s="33"/>
      <c r="CY534" s="33"/>
      <c r="CZ534" s="33"/>
      <c r="DA534" s="33"/>
      <c r="DB534" s="33"/>
      <c r="DC534" s="33"/>
      <c r="DD534" s="33"/>
      <c r="DE534" s="33"/>
    </row>
    <row r="535" spans="1:109" x14ac:dyDescent="0.25">
      <c r="A535" s="32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33"/>
      <c r="CG535" s="33"/>
      <c r="CH535" s="33"/>
      <c r="CI535" s="33"/>
      <c r="CJ535" s="33"/>
      <c r="CK535" s="33"/>
      <c r="CL535" s="33"/>
      <c r="CM535" s="33"/>
      <c r="CN535" s="33"/>
      <c r="CO535" s="33"/>
      <c r="CP535" s="33"/>
      <c r="CQ535" s="33"/>
      <c r="CR535" s="33"/>
      <c r="CS535" s="33"/>
      <c r="CT535" s="33"/>
      <c r="CU535" s="33"/>
      <c r="CV535" s="33"/>
      <c r="CW535" s="33"/>
      <c r="CX535" s="33"/>
      <c r="CY535" s="33"/>
      <c r="CZ535" s="33"/>
      <c r="DA535" s="33"/>
      <c r="DB535" s="33"/>
      <c r="DC535" s="33"/>
      <c r="DD535" s="33"/>
      <c r="DE535" s="33"/>
    </row>
    <row r="536" spans="1:109" x14ac:dyDescent="0.25">
      <c r="A536" s="32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33"/>
      <c r="CG536" s="33"/>
      <c r="CH536" s="33"/>
      <c r="CI536" s="33"/>
      <c r="CJ536" s="33"/>
      <c r="CK536" s="33"/>
      <c r="CL536" s="33"/>
      <c r="CM536" s="33"/>
      <c r="CN536" s="33"/>
      <c r="CO536" s="33"/>
      <c r="CP536" s="33"/>
      <c r="CQ536" s="33"/>
      <c r="CR536" s="33"/>
      <c r="CS536" s="33"/>
      <c r="CT536" s="33"/>
      <c r="CU536" s="33"/>
      <c r="CV536" s="33"/>
      <c r="CW536" s="33"/>
      <c r="CX536" s="33"/>
      <c r="CY536" s="33"/>
      <c r="CZ536" s="33"/>
      <c r="DA536" s="33"/>
      <c r="DB536" s="33"/>
      <c r="DC536" s="33"/>
      <c r="DD536" s="33"/>
      <c r="DE536" s="33"/>
    </row>
    <row r="537" spans="1:109" x14ac:dyDescent="0.25">
      <c r="A537" s="32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33"/>
      <c r="CG537" s="33"/>
      <c r="CH537" s="33"/>
      <c r="CI537" s="33"/>
      <c r="CJ537" s="33"/>
      <c r="CK537" s="33"/>
      <c r="CL537" s="33"/>
      <c r="CM537" s="33"/>
      <c r="CN537" s="33"/>
      <c r="CO537" s="33"/>
      <c r="CP537" s="33"/>
      <c r="CQ537" s="33"/>
      <c r="CR537" s="33"/>
      <c r="CS537" s="33"/>
      <c r="CT537" s="33"/>
      <c r="CU537" s="33"/>
      <c r="CV537" s="33"/>
      <c r="CW537" s="33"/>
      <c r="CX537" s="33"/>
      <c r="CY537" s="33"/>
      <c r="CZ537" s="33"/>
      <c r="DA537" s="33"/>
      <c r="DB537" s="33"/>
      <c r="DC537" s="33"/>
      <c r="DD537" s="33"/>
      <c r="DE537" s="33"/>
    </row>
    <row r="538" spans="1:109" x14ac:dyDescent="0.25">
      <c r="A538" s="32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33"/>
      <c r="CG538" s="33"/>
      <c r="CH538" s="33"/>
      <c r="CI538" s="33"/>
      <c r="CJ538" s="33"/>
      <c r="CK538" s="33"/>
      <c r="CL538" s="33"/>
      <c r="CM538" s="33"/>
      <c r="CN538" s="33"/>
      <c r="CO538" s="33"/>
      <c r="CP538" s="33"/>
      <c r="CQ538" s="33"/>
      <c r="CR538" s="33"/>
      <c r="CS538" s="33"/>
      <c r="CT538" s="33"/>
      <c r="CU538" s="33"/>
      <c r="CV538" s="33"/>
      <c r="CW538" s="33"/>
      <c r="CX538" s="33"/>
      <c r="CY538" s="33"/>
      <c r="CZ538" s="33"/>
      <c r="DA538" s="33"/>
      <c r="DB538" s="33"/>
      <c r="DC538" s="33"/>
      <c r="DD538" s="33"/>
      <c r="DE538" s="33"/>
    </row>
    <row r="539" spans="1:109" x14ac:dyDescent="0.25">
      <c r="A539" s="32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33"/>
      <c r="CG539" s="33"/>
      <c r="CH539" s="33"/>
      <c r="CI539" s="33"/>
      <c r="CJ539" s="33"/>
      <c r="CK539" s="33"/>
      <c r="CL539" s="33"/>
      <c r="CM539" s="33"/>
      <c r="CN539" s="33"/>
      <c r="CO539" s="33"/>
      <c r="CP539" s="33"/>
      <c r="CQ539" s="33"/>
      <c r="CR539" s="33"/>
      <c r="CS539" s="33"/>
      <c r="CT539" s="33"/>
      <c r="CU539" s="33"/>
      <c r="CV539" s="33"/>
      <c r="CW539" s="33"/>
      <c r="CX539" s="33"/>
      <c r="CY539" s="33"/>
      <c r="CZ539" s="33"/>
      <c r="DA539" s="33"/>
      <c r="DB539" s="33"/>
      <c r="DC539" s="33"/>
      <c r="DD539" s="33"/>
      <c r="DE539" s="33"/>
    </row>
    <row r="540" spans="1:109" x14ac:dyDescent="0.25">
      <c r="A540" s="32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33"/>
      <c r="CG540" s="33"/>
      <c r="CH540" s="33"/>
      <c r="CI540" s="33"/>
      <c r="CJ540" s="33"/>
      <c r="CK540" s="33"/>
      <c r="CL540" s="33"/>
      <c r="CM540" s="33"/>
      <c r="CN540" s="33"/>
      <c r="CO540" s="33"/>
      <c r="CP540" s="33"/>
      <c r="CQ540" s="33"/>
      <c r="CR540" s="33"/>
      <c r="CS540" s="33"/>
      <c r="CT540" s="33"/>
      <c r="CU540" s="33"/>
      <c r="CV540" s="33"/>
      <c r="CW540" s="33"/>
      <c r="CX540" s="33"/>
      <c r="CY540" s="33"/>
      <c r="CZ540" s="33"/>
      <c r="DA540" s="33"/>
      <c r="DB540" s="33"/>
      <c r="DC540" s="33"/>
      <c r="DD540" s="33"/>
      <c r="DE540" s="33"/>
    </row>
    <row r="541" spans="1:109" x14ac:dyDescent="0.25">
      <c r="A541" s="32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33"/>
      <c r="CG541" s="33"/>
      <c r="CH541" s="33"/>
      <c r="CI541" s="33"/>
      <c r="CJ541" s="33"/>
      <c r="CK541" s="33"/>
      <c r="CL541" s="33"/>
      <c r="CM541" s="33"/>
      <c r="CN541" s="33"/>
      <c r="CO541" s="33"/>
      <c r="CP541" s="33"/>
      <c r="CQ541" s="33"/>
      <c r="CR541" s="33"/>
      <c r="CS541" s="33"/>
      <c r="CT541" s="33"/>
      <c r="CU541" s="33"/>
      <c r="CV541" s="33"/>
      <c r="CW541" s="33"/>
      <c r="CX541" s="33"/>
      <c r="CY541" s="33"/>
      <c r="CZ541" s="33"/>
      <c r="DA541" s="33"/>
      <c r="DB541" s="33"/>
      <c r="DC541" s="33"/>
      <c r="DD541" s="33"/>
      <c r="DE541" s="33"/>
    </row>
    <row r="542" spans="1:109" x14ac:dyDescent="0.25">
      <c r="A542" s="32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33"/>
      <c r="CG542" s="33"/>
      <c r="CH542" s="33"/>
      <c r="CI542" s="33"/>
      <c r="CJ542" s="33"/>
      <c r="CK542" s="33"/>
      <c r="CL542" s="33"/>
      <c r="CM542" s="33"/>
      <c r="CN542" s="33"/>
      <c r="CO542" s="33"/>
      <c r="CP542" s="33"/>
      <c r="CQ542" s="33"/>
      <c r="CR542" s="33"/>
      <c r="CS542" s="33"/>
      <c r="CT542" s="33"/>
      <c r="CU542" s="33"/>
      <c r="CV542" s="33"/>
      <c r="CW542" s="33"/>
      <c r="CX542" s="33"/>
      <c r="CY542" s="33"/>
      <c r="CZ542" s="33"/>
      <c r="DA542" s="33"/>
      <c r="DB542" s="33"/>
      <c r="DC542" s="33"/>
      <c r="DD542" s="33"/>
      <c r="DE542" s="33"/>
    </row>
    <row r="543" spans="1:109" x14ac:dyDescent="0.25">
      <c r="A543" s="32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33"/>
      <c r="CG543" s="33"/>
      <c r="CH543" s="33"/>
      <c r="CI543" s="33"/>
      <c r="CJ543" s="33"/>
      <c r="CK543" s="33"/>
      <c r="CL543" s="33"/>
      <c r="CM543" s="33"/>
      <c r="CN543" s="33"/>
      <c r="CO543" s="33"/>
      <c r="CP543" s="33"/>
      <c r="CQ543" s="33"/>
      <c r="CR543" s="33"/>
      <c r="CS543" s="33"/>
      <c r="CT543" s="33"/>
      <c r="CU543" s="33"/>
      <c r="CV543" s="33"/>
      <c r="CW543" s="33"/>
      <c r="CX543" s="33"/>
      <c r="CY543" s="33"/>
      <c r="CZ543" s="33"/>
      <c r="DA543" s="33"/>
      <c r="DB543" s="33"/>
      <c r="DC543" s="33"/>
      <c r="DD543" s="33"/>
      <c r="DE543" s="33"/>
    </row>
    <row r="544" spans="1:109" x14ac:dyDescent="0.25">
      <c r="A544" s="32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33"/>
      <c r="CG544" s="33"/>
      <c r="CH544" s="33"/>
      <c r="CI544" s="33"/>
      <c r="CJ544" s="33"/>
      <c r="CK544" s="33"/>
      <c r="CL544" s="33"/>
      <c r="CM544" s="33"/>
      <c r="CN544" s="33"/>
      <c r="CO544" s="33"/>
      <c r="CP544" s="33"/>
      <c r="CQ544" s="33"/>
      <c r="CR544" s="33"/>
      <c r="CS544" s="33"/>
      <c r="CT544" s="33"/>
      <c r="CU544" s="33"/>
      <c r="CV544" s="33"/>
      <c r="CW544" s="33"/>
      <c r="CX544" s="33"/>
      <c r="CY544" s="33"/>
      <c r="CZ544" s="33"/>
      <c r="DA544" s="33"/>
      <c r="DB544" s="33"/>
      <c r="DC544" s="33"/>
      <c r="DD544" s="33"/>
      <c r="DE544" s="33"/>
    </row>
    <row r="545" spans="1:109" x14ac:dyDescent="0.25">
      <c r="A545" s="32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33"/>
      <c r="CG545" s="33"/>
      <c r="CH545" s="33"/>
      <c r="CI545" s="33"/>
      <c r="CJ545" s="33"/>
      <c r="CK545" s="33"/>
      <c r="CL545" s="33"/>
      <c r="CM545" s="33"/>
      <c r="CN545" s="33"/>
      <c r="CO545" s="33"/>
      <c r="CP545" s="33"/>
      <c r="CQ545" s="33"/>
      <c r="CR545" s="33"/>
      <c r="CS545" s="33"/>
      <c r="CT545" s="33"/>
      <c r="CU545" s="33"/>
      <c r="CV545" s="33"/>
      <c r="CW545" s="33"/>
      <c r="CX545" s="33"/>
      <c r="CY545" s="33"/>
      <c r="CZ545" s="33"/>
      <c r="DA545" s="33"/>
      <c r="DB545" s="33"/>
      <c r="DC545" s="33"/>
      <c r="DD545" s="33"/>
      <c r="DE545" s="33"/>
    </row>
    <row r="546" spans="1:109" x14ac:dyDescent="0.25">
      <c r="A546" s="32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33"/>
      <c r="CG546" s="33"/>
      <c r="CH546" s="33"/>
      <c r="CI546" s="33"/>
      <c r="CJ546" s="33"/>
      <c r="CK546" s="33"/>
      <c r="CL546" s="33"/>
      <c r="CM546" s="33"/>
      <c r="CN546" s="33"/>
      <c r="CO546" s="33"/>
      <c r="CP546" s="33"/>
      <c r="CQ546" s="33"/>
      <c r="CR546" s="33"/>
      <c r="CS546" s="33"/>
      <c r="CT546" s="33"/>
      <c r="CU546" s="33"/>
      <c r="CV546" s="33"/>
      <c r="CW546" s="33"/>
      <c r="CX546" s="33"/>
      <c r="CY546" s="33"/>
      <c r="CZ546" s="33"/>
      <c r="DA546" s="33"/>
      <c r="DB546" s="33"/>
      <c r="DC546" s="33"/>
      <c r="DD546" s="33"/>
      <c r="DE546" s="33"/>
    </row>
    <row r="547" spans="1:109" x14ac:dyDescent="0.25">
      <c r="A547" s="32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  <c r="BS547" s="33"/>
      <c r="BT547" s="33"/>
      <c r="BU547" s="33"/>
      <c r="BV547" s="33"/>
      <c r="BW547" s="33"/>
      <c r="BX547" s="33"/>
      <c r="BY547" s="33"/>
      <c r="BZ547" s="33"/>
      <c r="CA547" s="33"/>
      <c r="CB547" s="33"/>
      <c r="CC547" s="33"/>
      <c r="CD547" s="33"/>
      <c r="CE547" s="33"/>
      <c r="CF547" s="33"/>
      <c r="CG547" s="33"/>
      <c r="CH547" s="33"/>
      <c r="CI547" s="33"/>
      <c r="CJ547" s="33"/>
      <c r="CK547" s="33"/>
      <c r="CL547" s="33"/>
      <c r="CM547" s="33"/>
      <c r="CN547" s="33"/>
      <c r="CO547" s="33"/>
      <c r="CP547" s="33"/>
      <c r="CQ547" s="33"/>
      <c r="CR547" s="33"/>
      <c r="CS547" s="33"/>
      <c r="CT547" s="33"/>
      <c r="CU547" s="33"/>
      <c r="CV547" s="33"/>
      <c r="CW547" s="33"/>
      <c r="CX547" s="33"/>
      <c r="CY547" s="33"/>
      <c r="CZ547" s="33"/>
      <c r="DA547" s="33"/>
      <c r="DB547" s="33"/>
      <c r="DC547" s="33"/>
      <c r="DD547" s="33"/>
      <c r="DE547" s="33"/>
    </row>
    <row r="548" spans="1:109" x14ac:dyDescent="0.25">
      <c r="A548" s="32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  <c r="BS548" s="33"/>
      <c r="BT548" s="33"/>
      <c r="BU548" s="33"/>
      <c r="BV548" s="33"/>
      <c r="BW548" s="33"/>
      <c r="BX548" s="33"/>
      <c r="BY548" s="33"/>
      <c r="BZ548" s="33"/>
      <c r="CA548" s="33"/>
      <c r="CB548" s="33"/>
      <c r="CC548" s="33"/>
      <c r="CD548" s="33"/>
      <c r="CE548" s="33"/>
      <c r="CF548" s="33"/>
      <c r="CG548" s="33"/>
      <c r="CH548" s="33"/>
      <c r="CI548" s="33"/>
      <c r="CJ548" s="33"/>
      <c r="CK548" s="33"/>
      <c r="CL548" s="33"/>
      <c r="CM548" s="33"/>
      <c r="CN548" s="33"/>
      <c r="CO548" s="33"/>
      <c r="CP548" s="33"/>
      <c r="CQ548" s="33"/>
      <c r="CR548" s="33"/>
      <c r="CS548" s="33"/>
      <c r="CT548" s="33"/>
      <c r="CU548" s="33"/>
      <c r="CV548" s="33"/>
      <c r="CW548" s="33"/>
      <c r="CX548" s="33"/>
      <c r="CY548" s="33"/>
      <c r="CZ548" s="33"/>
      <c r="DA548" s="33"/>
      <c r="DB548" s="33"/>
      <c r="DC548" s="33"/>
      <c r="DD548" s="33"/>
      <c r="DE548" s="33"/>
    </row>
    <row r="549" spans="1:109" x14ac:dyDescent="0.25">
      <c r="A549" s="32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  <c r="BS549" s="33"/>
      <c r="BT549" s="33"/>
      <c r="BU549" s="33"/>
      <c r="BV549" s="33"/>
      <c r="BW549" s="33"/>
      <c r="BX549" s="33"/>
      <c r="BY549" s="33"/>
      <c r="BZ549" s="33"/>
      <c r="CA549" s="33"/>
      <c r="CB549" s="33"/>
      <c r="CC549" s="33"/>
      <c r="CD549" s="33"/>
      <c r="CE549" s="33"/>
      <c r="CF549" s="33"/>
      <c r="CG549" s="33"/>
      <c r="CH549" s="33"/>
      <c r="CI549" s="33"/>
      <c r="CJ549" s="33"/>
      <c r="CK549" s="33"/>
      <c r="CL549" s="33"/>
      <c r="CM549" s="33"/>
      <c r="CN549" s="33"/>
      <c r="CO549" s="33"/>
      <c r="CP549" s="33"/>
      <c r="CQ549" s="33"/>
      <c r="CR549" s="33"/>
      <c r="CS549" s="33"/>
      <c r="CT549" s="33"/>
      <c r="CU549" s="33"/>
      <c r="CV549" s="33"/>
      <c r="CW549" s="33"/>
      <c r="CX549" s="33"/>
      <c r="CY549" s="33"/>
      <c r="CZ549" s="33"/>
      <c r="DA549" s="33"/>
      <c r="DB549" s="33"/>
      <c r="DC549" s="33"/>
      <c r="DD549" s="33"/>
      <c r="DE549" s="33"/>
    </row>
    <row r="550" spans="1:109" x14ac:dyDescent="0.25">
      <c r="A550" s="32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  <c r="BS550" s="33"/>
      <c r="BT550" s="33"/>
      <c r="BU550" s="33"/>
      <c r="BV550" s="33"/>
      <c r="BW550" s="33"/>
      <c r="BX550" s="33"/>
      <c r="BY550" s="33"/>
      <c r="BZ550" s="33"/>
      <c r="CA550" s="33"/>
      <c r="CB550" s="33"/>
      <c r="CC550" s="33"/>
      <c r="CD550" s="33"/>
      <c r="CE550" s="33"/>
      <c r="CF550" s="33"/>
      <c r="CG550" s="33"/>
      <c r="CH550" s="33"/>
      <c r="CI550" s="33"/>
      <c r="CJ550" s="33"/>
      <c r="CK550" s="33"/>
      <c r="CL550" s="33"/>
      <c r="CM550" s="33"/>
      <c r="CN550" s="33"/>
      <c r="CO550" s="33"/>
      <c r="CP550" s="33"/>
      <c r="CQ550" s="33"/>
      <c r="CR550" s="33"/>
      <c r="CS550" s="33"/>
      <c r="CT550" s="33"/>
      <c r="CU550" s="33"/>
      <c r="CV550" s="33"/>
      <c r="CW550" s="33"/>
      <c r="CX550" s="33"/>
      <c r="CY550" s="33"/>
      <c r="CZ550" s="33"/>
      <c r="DA550" s="33"/>
      <c r="DB550" s="33"/>
      <c r="DC550" s="33"/>
      <c r="DD550" s="33"/>
      <c r="DE550" s="33"/>
    </row>
    <row r="551" spans="1:109" x14ac:dyDescent="0.25">
      <c r="A551" s="32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  <c r="BS551" s="33"/>
      <c r="BT551" s="33"/>
      <c r="BU551" s="33"/>
      <c r="BV551" s="33"/>
      <c r="BW551" s="33"/>
      <c r="BX551" s="33"/>
      <c r="BY551" s="33"/>
      <c r="BZ551" s="33"/>
      <c r="CA551" s="33"/>
      <c r="CB551" s="33"/>
      <c r="CC551" s="33"/>
      <c r="CD551" s="33"/>
      <c r="CE551" s="33"/>
      <c r="CF551" s="33"/>
      <c r="CG551" s="33"/>
      <c r="CH551" s="33"/>
      <c r="CI551" s="33"/>
      <c r="CJ551" s="33"/>
      <c r="CK551" s="33"/>
      <c r="CL551" s="33"/>
      <c r="CM551" s="33"/>
      <c r="CN551" s="33"/>
      <c r="CO551" s="33"/>
      <c r="CP551" s="33"/>
      <c r="CQ551" s="33"/>
      <c r="CR551" s="33"/>
      <c r="CS551" s="33"/>
      <c r="CT551" s="33"/>
      <c r="CU551" s="33"/>
      <c r="CV551" s="33"/>
      <c r="CW551" s="33"/>
      <c r="CX551" s="33"/>
      <c r="CY551" s="33"/>
      <c r="CZ551" s="33"/>
      <c r="DA551" s="33"/>
      <c r="DB551" s="33"/>
      <c r="DC551" s="33"/>
      <c r="DD551" s="33"/>
      <c r="DE551" s="33"/>
    </row>
    <row r="552" spans="1:109" x14ac:dyDescent="0.25">
      <c r="A552" s="32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  <c r="BS552" s="33"/>
      <c r="BT552" s="33"/>
      <c r="BU552" s="33"/>
      <c r="BV552" s="33"/>
      <c r="BW552" s="33"/>
      <c r="BX552" s="33"/>
      <c r="BY552" s="33"/>
      <c r="BZ552" s="33"/>
      <c r="CA552" s="33"/>
      <c r="CB552" s="33"/>
      <c r="CC552" s="33"/>
      <c r="CD552" s="33"/>
      <c r="CE552" s="33"/>
      <c r="CF552" s="33"/>
      <c r="CG552" s="33"/>
      <c r="CH552" s="33"/>
      <c r="CI552" s="33"/>
      <c r="CJ552" s="33"/>
      <c r="CK552" s="33"/>
      <c r="CL552" s="33"/>
      <c r="CM552" s="33"/>
      <c r="CN552" s="33"/>
      <c r="CO552" s="33"/>
      <c r="CP552" s="33"/>
      <c r="CQ552" s="33"/>
      <c r="CR552" s="33"/>
      <c r="CS552" s="33"/>
      <c r="CT552" s="33"/>
      <c r="CU552" s="33"/>
      <c r="CV552" s="33"/>
      <c r="CW552" s="33"/>
      <c r="CX552" s="33"/>
      <c r="CY552" s="33"/>
      <c r="CZ552" s="33"/>
      <c r="DA552" s="33"/>
      <c r="DB552" s="33"/>
      <c r="DC552" s="33"/>
      <c r="DD552" s="33"/>
      <c r="DE552" s="33"/>
    </row>
    <row r="553" spans="1:109" x14ac:dyDescent="0.25">
      <c r="A553" s="32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  <c r="BS553" s="33"/>
      <c r="BT553" s="33"/>
      <c r="BU553" s="33"/>
      <c r="BV553" s="33"/>
      <c r="BW553" s="33"/>
      <c r="BX553" s="33"/>
      <c r="BY553" s="33"/>
      <c r="BZ553" s="33"/>
      <c r="CA553" s="33"/>
      <c r="CB553" s="33"/>
      <c r="CC553" s="33"/>
      <c r="CD553" s="33"/>
      <c r="CE553" s="33"/>
      <c r="CF553" s="33"/>
      <c r="CG553" s="33"/>
      <c r="CH553" s="33"/>
      <c r="CI553" s="33"/>
      <c r="CJ553" s="33"/>
      <c r="CK553" s="33"/>
      <c r="CL553" s="33"/>
      <c r="CM553" s="33"/>
      <c r="CN553" s="33"/>
      <c r="CO553" s="33"/>
      <c r="CP553" s="33"/>
      <c r="CQ553" s="33"/>
      <c r="CR553" s="33"/>
      <c r="CS553" s="33"/>
      <c r="CT553" s="33"/>
      <c r="CU553" s="33"/>
      <c r="CV553" s="33"/>
      <c r="CW553" s="33"/>
      <c r="CX553" s="33"/>
      <c r="CY553" s="33"/>
      <c r="CZ553" s="33"/>
      <c r="DA553" s="33"/>
      <c r="DB553" s="33"/>
      <c r="DC553" s="33"/>
      <c r="DD553" s="33"/>
      <c r="DE553" s="33"/>
    </row>
    <row r="554" spans="1:109" x14ac:dyDescent="0.25">
      <c r="A554" s="32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  <c r="BS554" s="33"/>
      <c r="BT554" s="33"/>
      <c r="BU554" s="33"/>
      <c r="BV554" s="33"/>
      <c r="BW554" s="33"/>
      <c r="BX554" s="33"/>
      <c r="BY554" s="33"/>
      <c r="BZ554" s="33"/>
      <c r="CA554" s="33"/>
      <c r="CB554" s="33"/>
      <c r="CC554" s="33"/>
      <c r="CD554" s="33"/>
      <c r="CE554" s="33"/>
      <c r="CF554" s="33"/>
      <c r="CG554" s="33"/>
      <c r="CH554" s="33"/>
      <c r="CI554" s="33"/>
      <c r="CJ554" s="33"/>
      <c r="CK554" s="33"/>
      <c r="CL554" s="33"/>
      <c r="CM554" s="33"/>
      <c r="CN554" s="33"/>
      <c r="CO554" s="33"/>
      <c r="CP554" s="33"/>
      <c r="CQ554" s="33"/>
      <c r="CR554" s="33"/>
      <c r="CS554" s="33"/>
      <c r="CT554" s="33"/>
      <c r="CU554" s="33"/>
      <c r="CV554" s="33"/>
      <c r="CW554" s="33"/>
      <c r="CX554" s="33"/>
      <c r="CY554" s="33"/>
      <c r="CZ554" s="33"/>
      <c r="DA554" s="33"/>
      <c r="DB554" s="33"/>
      <c r="DC554" s="33"/>
      <c r="DD554" s="33"/>
      <c r="DE554" s="33"/>
    </row>
    <row r="555" spans="1:109" x14ac:dyDescent="0.25">
      <c r="A555" s="32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  <c r="BS555" s="33"/>
      <c r="BT555" s="33"/>
      <c r="BU555" s="33"/>
      <c r="BV555" s="33"/>
      <c r="BW555" s="33"/>
      <c r="BX555" s="33"/>
      <c r="BY555" s="33"/>
      <c r="BZ555" s="33"/>
      <c r="CA555" s="33"/>
      <c r="CB555" s="33"/>
      <c r="CC555" s="33"/>
      <c r="CD555" s="33"/>
      <c r="CE555" s="33"/>
      <c r="CF555" s="33"/>
      <c r="CG555" s="33"/>
      <c r="CH555" s="33"/>
      <c r="CI555" s="33"/>
      <c r="CJ555" s="33"/>
      <c r="CK555" s="33"/>
      <c r="CL555" s="33"/>
      <c r="CM555" s="33"/>
      <c r="CN555" s="33"/>
      <c r="CO555" s="33"/>
      <c r="CP555" s="33"/>
      <c r="CQ555" s="33"/>
      <c r="CR555" s="33"/>
      <c r="CS555" s="33"/>
      <c r="CT555" s="33"/>
      <c r="CU555" s="33"/>
      <c r="CV555" s="33"/>
      <c r="CW555" s="33"/>
      <c r="CX555" s="33"/>
      <c r="CY555" s="33"/>
      <c r="CZ555" s="33"/>
      <c r="DA555" s="33"/>
      <c r="DB555" s="33"/>
      <c r="DC555" s="33"/>
      <c r="DD555" s="33"/>
      <c r="DE555" s="33"/>
    </row>
    <row r="556" spans="1:109" x14ac:dyDescent="0.25">
      <c r="A556" s="32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  <c r="BS556" s="33"/>
      <c r="BT556" s="33"/>
      <c r="BU556" s="33"/>
      <c r="BV556" s="33"/>
      <c r="BW556" s="33"/>
      <c r="BX556" s="33"/>
      <c r="BY556" s="33"/>
      <c r="BZ556" s="33"/>
      <c r="CA556" s="33"/>
      <c r="CB556" s="33"/>
      <c r="CC556" s="33"/>
      <c r="CD556" s="33"/>
      <c r="CE556" s="33"/>
      <c r="CF556" s="33"/>
      <c r="CG556" s="33"/>
      <c r="CH556" s="33"/>
      <c r="CI556" s="33"/>
      <c r="CJ556" s="33"/>
      <c r="CK556" s="33"/>
      <c r="CL556" s="33"/>
      <c r="CM556" s="33"/>
      <c r="CN556" s="33"/>
      <c r="CO556" s="33"/>
      <c r="CP556" s="33"/>
      <c r="CQ556" s="33"/>
      <c r="CR556" s="33"/>
      <c r="CS556" s="33"/>
      <c r="CT556" s="33"/>
      <c r="CU556" s="33"/>
      <c r="CV556" s="33"/>
      <c r="CW556" s="33"/>
      <c r="CX556" s="33"/>
      <c r="CY556" s="33"/>
      <c r="CZ556" s="33"/>
      <c r="DA556" s="33"/>
      <c r="DB556" s="33"/>
      <c r="DC556" s="33"/>
      <c r="DD556" s="33"/>
      <c r="DE556" s="33"/>
    </row>
    <row r="557" spans="1:109" x14ac:dyDescent="0.25">
      <c r="A557" s="32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  <c r="BS557" s="33"/>
      <c r="BT557" s="33"/>
      <c r="BU557" s="33"/>
      <c r="BV557" s="33"/>
      <c r="BW557" s="33"/>
      <c r="BX557" s="33"/>
      <c r="BY557" s="33"/>
      <c r="BZ557" s="33"/>
      <c r="CA557" s="33"/>
      <c r="CB557" s="33"/>
      <c r="CC557" s="33"/>
      <c r="CD557" s="33"/>
      <c r="CE557" s="33"/>
      <c r="CF557" s="33"/>
      <c r="CG557" s="33"/>
      <c r="CH557" s="33"/>
      <c r="CI557" s="33"/>
      <c r="CJ557" s="33"/>
      <c r="CK557" s="33"/>
      <c r="CL557" s="33"/>
      <c r="CM557" s="33"/>
      <c r="CN557" s="33"/>
      <c r="CO557" s="33"/>
      <c r="CP557" s="33"/>
      <c r="CQ557" s="33"/>
      <c r="CR557" s="33"/>
      <c r="CS557" s="33"/>
      <c r="CT557" s="33"/>
      <c r="CU557" s="33"/>
      <c r="CV557" s="33"/>
      <c r="CW557" s="33"/>
      <c r="CX557" s="33"/>
      <c r="CY557" s="33"/>
      <c r="CZ557" s="33"/>
      <c r="DA557" s="33"/>
      <c r="DB557" s="33"/>
      <c r="DC557" s="33"/>
      <c r="DD557" s="33"/>
      <c r="DE557" s="33"/>
    </row>
    <row r="558" spans="1:109" x14ac:dyDescent="0.25">
      <c r="A558" s="32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  <c r="BS558" s="33"/>
      <c r="BT558" s="33"/>
      <c r="BU558" s="33"/>
      <c r="BV558" s="33"/>
      <c r="BW558" s="33"/>
      <c r="BX558" s="33"/>
      <c r="BY558" s="33"/>
      <c r="BZ558" s="33"/>
      <c r="CA558" s="33"/>
      <c r="CB558" s="33"/>
      <c r="CC558" s="33"/>
      <c r="CD558" s="33"/>
      <c r="CE558" s="33"/>
      <c r="CF558" s="33"/>
      <c r="CG558" s="33"/>
      <c r="CH558" s="33"/>
      <c r="CI558" s="33"/>
      <c r="CJ558" s="33"/>
      <c r="CK558" s="33"/>
      <c r="CL558" s="33"/>
      <c r="CM558" s="33"/>
      <c r="CN558" s="33"/>
      <c r="CO558" s="33"/>
      <c r="CP558" s="33"/>
      <c r="CQ558" s="33"/>
      <c r="CR558" s="33"/>
      <c r="CS558" s="33"/>
      <c r="CT558" s="33"/>
      <c r="CU558" s="33"/>
      <c r="CV558" s="33"/>
      <c r="CW558" s="33"/>
      <c r="CX558" s="33"/>
      <c r="CY558" s="33"/>
      <c r="CZ558" s="33"/>
      <c r="DA558" s="33"/>
      <c r="DB558" s="33"/>
      <c r="DC558" s="33"/>
      <c r="DD558" s="33"/>
      <c r="DE558" s="33"/>
    </row>
    <row r="559" spans="1:109" x14ac:dyDescent="0.25">
      <c r="A559" s="32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  <c r="BS559" s="33"/>
      <c r="BT559" s="33"/>
      <c r="BU559" s="33"/>
      <c r="BV559" s="33"/>
      <c r="BW559" s="33"/>
      <c r="BX559" s="33"/>
      <c r="BY559" s="33"/>
      <c r="BZ559" s="33"/>
      <c r="CA559" s="33"/>
      <c r="CB559" s="33"/>
      <c r="CC559" s="33"/>
      <c r="CD559" s="33"/>
      <c r="CE559" s="33"/>
      <c r="CF559" s="33"/>
      <c r="CG559" s="33"/>
      <c r="CH559" s="33"/>
      <c r="CI559" s="33"/>
      <c r="CJ559" s="33"/>
      <c r="CK559" s="33"/>
      <c r="CL559" s="33"/>
      <c r="CM559" s="33"/>
      <c r="CN559" s="33"/>
      <c r="CO559" s="33"/>
      <c r="CP559" s="33"/>
      <c r="CQ559" s="33"/>
      <c r="CR559" s="33"/>
      <c r="CS559" s="33"/>
      <c r="CT559" s="33"/>
      <c r="CU559" s="33"/>
      <c r="CV559" s="33"/>
      <c r="CW559" s="33"/>
      <c r="CX559" s="33"/>
      <c r="CY559" s="33"/>
      <c r="CZ559" s="33"/>
      <c r="DA559" s="33"/>
      <c r="DB559" s="33"/>
      <c r="DC559" s="33"/>
      <c r="DD559" s="33"/>
      <c r="DE559" s="33"/>
    </row>
    <row r="560" spans="1:109" x14ac:dyDescent="0.25">
      <c r="A560" s="32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  <c r="BS560" s="33"/>
      <c r="BT560" s="33"/>
      <c r="BU560" s="33"/>
      <c r="BV560" s="33"/>
      <c r="BW560" s="33"/>
      <c r="BX560" s="33"/>
      <c r="BY560" s="33"/>
      <c r="BZ560" s="33"/>
      <c r="CA560" s="33"/>
      <c r="CB560" s="33"/>
      <c r="CC560" s="33"/>
      <c r="CD560" s="33"/>
      <c r="CE560" s="33"/>
      <c r="CF560" s="33"/>
      <c r="CG560" s="33"/>
      <c r="CH560" s="33"/>
      <c r="CI560" s="33"/>
      <c r="CJ560" s="33"/>
      <c r="CK560" s="33"/>
      <c r="CL560" s="33"/>
      <c r="CM560" s="33"/>
      <c r="CN560" s="33"/>
      <c r="CO560" s="33"/>
      <c r="CP560" s="33"/>
      <c r="CQ560" s="33"/>
      <c r="CR560" s="33"/>
      <c r="CS560" s="33"/>
      <c r="CT560" s="33"/>
      <c r="CU560" s="33"/>
      <c r="CV560" s="33"/>
      <c r="CW560" s="33"/>
      <c r="CX560" s="33"/>
      <c r="CY560" s="33"/>
      <c r="CZ560" s="33"/>
      <c r="DA560" s="33"/>
      <c r="DB560" s="33"/>
      <c r="DC560" s="33"/>
      <c r="DD560" s="33"/>
      <c r="DE560" s="33"/>
    </row>
    <row r="561" spans="1:109" x14ac:dyDescent="0.25">
      <c r="A561" s="32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  <c r="CH561" s="33"/>
      <c r="CI561" s="33"/>
      <c r="CJ561" s="33"/>
      <c r="CK561" s="33"/>
      <c r="CL561" s="33"/>
      <c r="CM561" s="33"/>
      <c r="CN561" s="33"/>
      <c r="CO561" s="33"/>
      <c r="CP561" s="33"/>
      <c r="CQ561" s="33"/>
      <c r="CR561" s="33"/>
      <c r="CS561" s="33"/>
      <c r="CT561" s="33"/>
      <c r="CU561" s="33"/>
      <c r="CV561" s="33"/>
      <c r="CW561" s="33"/>
      <c r="CX561" s="33"/>
      <c r="CY561" s="33"/>
      <c r="CZ561" s="33"/>
      <c r="DA561" s="33"/>
      <c r="DB561" s="33"/>
      <c r="DC561" s="33"/>
      <c r="DD561" s="33"/>
      <c r="DE561" s="33"/>
    </row>
    <row r="562" spans="1:109" x14ac:dyDescent="0.25">
      <c r="A562" s="32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  <c r="BS562" s="33"/>
      <c r="BT562" s="33"/>
      <c r="BU562" s="33"/>
      <c r="BV562" s="33"/>
      <c r="BW562" s="33"/>
      <c r="BX562" s="33"/>
      <c r="BY562" s="33"/>
      <c r="BZ562" s="33"/>
      <c r="CA562" s="33"/>
      <c r="CB562" s="33"/>
      <c r="CC562" s="33"/>
      <c r="CD562" s="33"/>
      <c r="CE562" s="33"/>
      <c r="CF562" s="33"/>
      <c r="CG562" s="33"/>
      <c r="CH562" s="33"/>
      <c r="CI562" s="33"/>
      <c r="CJ562" s="33"/>
      <c r="CK562" s="33"/>
      <c r="CL562" s="33"/>
      <c r="CM562" s="33"/>
      <c r="CN562" s="33"/>
      <c r="CO562" s="33"/>
      <c r="CP562" s="33"/>
      <c r="CQ562" s="33"/>
      <c r="CR562" s="33"/>
      <c r="CS562" s="33"/>
      <c r="CT562" s="33"/>
      <c r="CU562" s="33"/>
      <c r="CV562" s="33"/>
      <c r="CW562" s="33"/>
      <c r="CX562" s="33"/>
      <c r="CY562" s="33"/>
      <c r="CZ562" s="33"/>
      <c r="DA562" s="33"/>
      <c r="DB562" s="33"/>
      <c r="DC562" s="33"/>
      <c r="DD562" s="33"/>
      <c r="DE562" s="33"/>
    </row>
    <row r="563" spans="1:109" x14ac:dyDescent="0.25">
      <c r="A563" s="32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  <c r="CH563" s="33"/>
      <c r="CI563" s="33"/>
      <c r="CJ563" s="33"/>
      <c r="CK563" s="33"/>
      <c r="CL563" s="33"/>
      <c r="CM563" s="33"/>
      <c r="CN563" s="33"/>
      <c r="CO563" s="33"/>
      <c r="CP563" s="33"/>
      <c r="CQ563" s="33"/>
      <c r="CR563" s="33"/>
      <c r="CS563" s="33"/>
      <c r="CT563" s="33"/>
      <c r="CU563" s="33"/>
      <c r="CV563" s="33"/>
      <c r="CW563" s="33"/>
      <c r="CX563" s="33"/>
      <c r="CY563" s="33"/>
      <c r="CZ563" s="33"/>
      <c r="DA563" s="33"/>
      <c r="DB563" s="33"/>
      <c r="DC563" s="33"/>
      <c r="DD563" s="33"/>
      <c r="DE563" s="33"/>
    </row>
    <row r="564" spans="1:109" x14ac:dyDescent="0.25">
      <c r="A564" s="32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  <c r="BS564" s="33"/>
      <c r="BT564" s="33"/>
      <c r="BU564" s="33"/>
      <c r="BV564" s="33"/>
      <c r="BW564" s="33"/>
      <c r="BX564" s="33"/>
      <c r="BY564" s="33"/>
      <c r="BZ564" s="33"/>
      <c r="CA564" s="33"/>
      <c r="CB564" s="33"/>
      <c r="CC564" s="33"/>
      <c r="CD564" s="33"/>
      <c r="CE564" s="33"/>
      <c r="CF564" s="33"/>
      <c r="CG564" s="33"/>
      <c r="CH564" s="33"/>
      <c r="CI564" s="33"/>
      <c r="CJ564" s="33"/>
      <c r="CK564" s="33"/>
      <c r="CL564" s="33"/>
      <c r="CM564" s="33"/>
      <c r="CN564" s="33"/>
      <c r="CO564" s="33"/>
      <c r="CP564" s="33"/>
      <c r="CQ564" s="33"/>
      <c r="CR564" s="33"/>
      <c r="CS564" s="33"/>
      <c r="CT564" s="33"/>
      <c r="CU564" s="33"/>
      <c r="CV564" s="33"/>
      <c r="CW564" s="33"/>
      <c r="CX564" s="33"/>
      <c r="CY564" s="33"/>
      <c r="CZ564" s="33"/>
      <c r="DA564" s="33"/>
      <c r="DB564" s="33"/>
      <c r="DC564" s="33"/>
      <c r="DD564" s="33"/>
      <c r="DE564" s="33"/>
    </row>
    <row r="565" spans="1:109" x14ac:dyDescent="0.25">
      <c r="A565" s="32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  <c r="BS565" s="33"/>
      <c r="BT565" s="33"/>
      <c r="BU565" s="33"/>
      <c r="BV565" s="33"/>
      <c r="BW565" s="33"/>
      <c r="BX565" s="33"/>
      <c r="BY565" s="33"/>
      <c r="BZ565" s="33"/>
      <c r="CA565" s="33"/>
      <c r="CB565" s="33"/>
      <c r="CC565" s="33"/>
      <c r="CD565" s="33"/>
      <c r="CE565" s="33"/>
      <c r="CF565" s="33"/>
      <c r="CG565" s="33"/>
      <c r="CH565" s="33"/>
      <c r="CI565" s="33"/>
      <c r="CJ565" s="33"/>
      <c r="CK565" s="33"/>
      <c r="CL565" s="33"/>
      <c r="CM565" s="33"/>
      <c r="CN565" s="33"/>
      <c r="CO565" s="33"/>
      <c r="CP565" s="33"/>
      <c r="CQ565" s="33"/>
      <c r="CR565" s="33"/>
      <c r="CS565" s="33"/>
      <c r="CT565" s="33"/>
      <c r="CU565" s="33"/>
      <c r="CV565" s="33"/>
      <c r="CW565" s="33"/>
      <c r="CX565" s="33"/>
      <c r="CY565" s="33"/>
      <c r="CZ565" s="33"/>
      <c r="DA565" s="33"/>
      <c r="DB565" s="33"/>
      <c r="DC565" s="33"/>
      <c r="DD565" s="33"/>
      <c r="DE565" s="33"/>
    </row>
    <row r="566" spans="1:109" x14ac:dyDescent="0.25">
      <c r="A566" s="32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  <c r="CH566" s="33"/>
      <c r="CI566" s="33"/>
      <c r="CJ566" s="33"/>
      <c r="CK566" s="33"/>
      <c r="CL566" s="33"/>
      <c r="CM566" s="33"/>
      <c r="CN566" s="33"/>
      <c r="CO566" s="33"/>
      <c r="CP566" s="33"/>
      <c r="CQ566" s="33"/>
      <c r="CR566" s="33"/>
      <c r="CS566" s="33"/>
      <c r="CT566" s="33"/>
      <c r="CU566" s="33"/>
      <c r="CV566" s="33"/>
      <c r="CW566" s="33"/>
      <c r="CX566" s="33"/>
      <c r="CY566" s="33"/>
      <c r="CZ566" s="33"/>
      <c r="DA566" s="33"/>
      <c r="DB566" s="33"/>
      <c r="DC566" s="33"/>
      <c r="DD566" s="33"/>
      <c r="DE566" s="33"/>
    </row>
    <row r="567" spans="1:109" x14ac:dyDescent="0.25">
      <c r="A567" s="32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  <c r="CH567" s="33"/>
      <c r="CI567" s="33"/>
      <c r="CJ567" s="33"/>
      <c r="CK567" s="33"/>
      <c r="CL567" s="33"/>
      <c r="CM567" s="33"/>
      <c r="CN567" s="33"/>
      <c r="CO567" s="33"/>
      <c r="CP567" s="33"/>
      <c r="CQ567" s="33"/>
      <c r="CR567" s="33"/>
      <c r="CS567" s="33"/>
      <c r="CT567" s="33"/>
      <c r="CU567" s="33"/>
      <c r="CV567" s="33"/>
      <c r="CW567" s="33"/>
      <c r="CX567" s="33"/>
      <c r="CY567" s="33"/>
      <c r="CZ567" s="33"/>
      <c r="DA567" s="33"/>
      <c r="DB567" s="33"/>
      <c r="DC567" s="33"/>
      <c r="DD567" s="33"/>
      <c r="DE567" s="33"/>
    </row>
    <row r="568" spans="1:109" x14ac:dyDescent="0.25">
      <c r="A568" s="32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  <c r="BS568" s="33"/>
      <c r="BT568" s="33"/>
      <c r="BU568" s="33"/>
      <c r="BV568" s="33"/>
      <c r="BW568" s="33"/>
      <c r="BX568" s="33"/>
      <c r="BY568" s="33"/>
      <c r="BZ568" s="33"/>
      <c r="CA568" s="33"/>
      <c r="CB568" s="33"/>
      <c r="CC568" s="33"/>
      <c r="CD568" s="33"/>
      <c r="CE568" s="33"/>
      <c r="CF568" s="33"/>
      <c r="CG568" s="33"/>
      <c r="CH568" s="33"/>
      <c r="CI568" s="33"/>
      <c r="CJ568" s="33"/>
      <c r="CK568" s="33"/>
      <c r="CL568" s="33"/>
      <c r="CM568" s="33"/>
      <c r="CN568" s="33"/>
      <c r="CO568" s="33"/>
      <c r="CP568" s="33"/>
      <c r="CQ568" s="33"/>
      <c r="CR568" s="33"/>
      <c r="CS568" s="33"/>
      <c r="CT568" s="33"/>
      <c r="CU568" s="33"/>
      <c r="CV568" s="33"/>
      <c r="CW568" s="33"/>
      <c r="CX568" s="33"/>
      <c r="CY568" s="33"/>
      <c r="CZ568" s="33"/>
      <c r="DA568" s="33"/>
      <c r="DB568" s="33"/>
      <c r="DC568" s="33"/>
      <c r="DD568" s="33"/>
      <c r="DE568" s="33"/>
    </row>
    <row r="569" spans="1:109" x14ac:dyDescent="0.25">
      <c r="A569" s="32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  <c r="BS569" s="33"/>
      <c r="BT569" s="33"/>
      <c r="BU569" s="33"/>
      <c r="BV569" s="33"/>
      <c r="BW569" s="33"/>
      <c r="BX569" s="33"/>
      <c r="BY569" s="33"/>
      <c r="BZ569" s="33"/>
      <c r="CA569" s="33"/>
      <c r="CB569" s="33"/>
      <c r="CC569" s="33"/>
      <c r="CD569" s="33"/>
      <c r="CE569" s="33"/>
      <c r="CF569" s="33"/>
      <c r="CG569" s="33"/>
      <c r="CH569" s="33"/>
      <c r="CI569" s="33"/>
      <c r="CJ569" s="33"/>
      <c r="CK569" s="33"/>
      <c r="CL569" s="33"/>
      <c r="CM569" s="33"/>
      <c r="CN569" s="33"/>
      <c r="CO569" s="33"/>
      <c r="CP569" s="33"/>
      <c r="CQ569" s="33"/>
      <c r="CR569" s="33"/>
      <c r="CS569" s="33"/>
      <c r="CT569" s="33"/>
      <c r="CU569" s="33"/>
      <c r="CV569" s="33"/>
      <c r="CW569" s="33"/>
      <c r="CX569" s="33"/>
      <c r="CY569" s="33"/>
      <c r="CZ569" s="33"/>
      <c r="DA569" s="33"/>
      <c r="DB569" s="33"/>
      <c r="DC569" s="33"/>
      <c r="DD569" s="33"/>
      <c r="DE569" s="33"/>
    </row>
    <row r="570" spans="1:109" x14ac:dyDescent="0.25">
      <c r="A570" s="32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  <c r="BS570" s="33"/>
      <c r="BT570" s="33"/>
      <c r="BU570" s="33"/>
      <c r="BV570" s="33"/>
      <c r="BW570" s="33"/>
      <c r="BX570" s="33"/>
      <c r="BY570" s="33"/>
      <c r="BZ570" s="33"/>
      <c r="CA570" s="33"/>
      <c r="CB570" s="33"/>
      <c r="CC570" s="33"/>
      <c r="CD570" s="33"/>
      <c r="CE570" s="33"/>
      <c r="CF570" s="33"/>
      <c r="CG570" s="33"/>
      <c r="CH570" s="33"/>
      <c r="CI570" s="33"/>
      <c r="CJ570" s="33"/>
      <c r="CK570" s="33"/>
      <c r="CL570" s="33"/>
      <c r="CM570" s="33"/>
      <c r="CN570" s="33"/>
      <c r="CO570" s="33"/>
      <c r="CP570" s="33"/>
      <c r="CQ570" s="33"/>
      <c r="CR570" s="33"/>
      <c r="CS570" s="33"/>
      <c r="CT570" s="33"/>
      <c r="CU570" s="33"/>
      <c r="CV570" s="33"/>
      <c r="CW570" s="33"/>
      <c r="CX570" s="33"/>
      <c r="CY570" s="33"/>
      <c r="CZ570" s="33"/>
      <c r="DA570" s="33"/>
      <c r="DB570" s="33"/>
      <c r="DC570" s="33"/>
      <c r="DD570" s="33"/>
      <c r="DE570" s="33"/>
    </row>
    <row r="571" spans="1:109" x14ac:dyDescent="0.25">
      <c r="A571" s="32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  <c r="CH571" s="33"/>
      <c r="CI571" s="33"/>
      <c r="CJ571" s="33"/>
      <c r="CK571" s="33"/>
      <c r="CL571" s="33"/>
      <c r="CM571" s="33"/>
      <c r="CN571" s="33"/>
      <c r="CO571" s="33"/>
      <c r="CP571" s="33"/>
      <c r="CQ571" s="33"/>
      <c r="CR571" s="33"/>
      <c r="CS571" s="33"/>
      <c r="CT571" s="33"/>
      <c r="CU571" s="33"/>
      <c r="CV571" s="33"/>
      <c r="CW571" s="33"/>
      <c r="CX571" s="33"/>
      <c r="CY571" s="33"/>
      <c r="CZ571" s="33"/>
      <c r="DA571" s="33"/>
      <c r="DB571" s="33"/>
      <c r="DC571" s="33"/>
      <c r="DD571" s="33"/>
      <c r="DE571" s="33"/>
    </row>
    <row r="572" spans="1:109" x14ac:dyDescent="0.25">
      <c r="A572" s="32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  <c r="CH572" s="33"/>
      <c r="CI572" s="33"/>
      <c r="CJ572" s="33"/>
      <c r="CK572" s="33"/>
      <c r="CL572" s="33"/>
      <c r="CM572" s="33"/>
      <c r="CN572" s="33"/>
      <c r="CO572" s="33"/>
      <c r="CP572" s="33"/>
      <c r="CQ572" s="33"/>
      <c r="CR572" s="33"/>
      <c r="CS572" s="33"/>
      <c r="CT572" s="33"/>
      <c r="CU572" s="33"/>
      <c r="CV572" s="33"/>
      <c r="CW572" s="33"/>
      <c r="CX572" s="33"/>
      <c r="CY572" s="33"/>
      <c r="CZ572" s="33"/>
      <c r="DA572" s="33"/>
      <c r="DB572" s="33"/>
      <c r="DC572" s="33"/>
      <c r="DD572" s="33"/>
      <c r="DE572" s="33"/>
    </row>
    <row r="573" spans="1:109" x14ac:dyDescent="0.25">
      <c r="A573" s="32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  <c r="CH573" s="33"/>
      <c r="CI573" s="33"/>
      <c r="CJ573" s="33"/>
      <c r="CK573" s="33"/>
      <c r="CL573" s="33"/>
      <c r="CM573" s="33"/>
      <c r="CN573" s="33"/>
      <c r="CO573" s="33"/>
      <c r="CP573" s="33"/>
      <c r="CQ573" s="33"/>
      <c r="CR573" s="33"/>
      <c r="CS573" s="33"/>
      <c r="CT573" s="33"/>
      <c r="CU573" s="33"/>
      <c r="CV573" s="33"/>
      <c r="CW573" s="33"/>
      <c r="CX573" s="33"/>
      <c r="CY573" s="33"/>
      <c r="CZ573" s="33"/>
      <c r="DA573" s="33"/>
      <c r="DB573" s="33"/>
      <c r="DC573" s="33"/>
      <c r="DD573" s="33"/>
      <c r="DE573" s="33"/>
    </row>
    <row r="574" spans="1:109" x14ac:dyDescent="0.25">
      <c r="A574" s="32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  <c r="BS574" s="33"/>
      <c r="BT574" s="33"/>
      <c r="BU574" s="33"/>
      <c r="BV574" s="33"/>
      <c r="BW574" s="33"/>
      <c r="BX574" s="33"/>
      <c r="BY574" s="33"/>
      <c r="BZ574" s="33"/>
      <c r="CA574" s="33"/>
      <c r="CB574" s="33"/>
      <c r="CC574" s="33"/>
      <c r="CD574" s="33"/>
      <c r="CE574" s="33"/>
      <c r="CF574" s="33"/>
      <c r="CG574" s="33"/>
      <c r="CH574" s="33"/>
      <c r="CI574" s="33"/>
      <c r="CJ574" s="33"/>
      <c r="CK574" s="33"/>
      <c r="CL574" s="33"/>
      <c r="CM574" s="33"/>
      <c r="CN574" s="33"/>
      <c r="CO574" s="33"/>
      <c r="CP574" s="33"/>
      <c r="CQ574" s="33"/>
      <c r="CR574" s="33"/>
      <c r="CS574" s="33"/>
      <c r="CT574" s="33"/>
      <c r="CU574" s="33"/>
      <c r="CV574" s="33"/>
      <c r="CW574" s="33"/>
      <c r="CX574" s="33"/>
      <c r="CY574" s="33"/>
      <c r="CZ574" s="33"/>
      <c r="DA574" s="33"/>
      <c r="DB574" s="33"/>
      <c r="DC574" s="33"/>
      <c r="DD574" s="33"/>
      <c r="DE574" s="33"/>
    </row>
    <row r="575" spans="1:109" x14ac:dyDescent="0.25">
      <c r="A575" s="32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  <c r="BS575" s="33"/>
      <c r="BT575" s="33"/>
      <c r="BU575" s="33"/>
      <c r="BV575" s="33"/>
      <c r="BW575" s="33"/>
      <c r="BX575" s="33"/>
      <c r="BY575" s="33"/>
      <c r="BZ575" s="33"/>
      <c r="CA575" s="33"/>
      <c r="CB575" s="33"/>
      <c r="CC575" s="33"/>
      <c r="CD575" s="33"/>
      <c r="CE575" s="33"/>
      <c r="CF575" s="33"/>
      <c r="CG575" s="33"/>
      <c r="CH575" s="33"/>
      <c r="CI575" s="33"/>
      <c r="CJ575" s="33"/>
      <c r="CK575" s="33"/>
      <c r="CL575" s="33"/>
      <c r="CM575" s="33"/>
      <c r="CN575" s="33"/>
      <c r="CO575" s="33"/>
      <c r="CP575" s="33"/>
      <c r="CQ575" s="33"/>
      <c r="CR575" s="33"/>
      <c r="CS575" s="33"/>
      <c r="CT575" s="33"/>
      <c r="CU575" s="33"/>
      <c r="CV575" s="33"/>
      <c r="CW575" s="33"/>
      <c r="CX575" s="33"/>
      <c r="CY575" s="33"/>
      <c r="CZ575" s="33"/>
      <c r="DA575" s="33"/>
      <c r="DB575" s="33"/>
      <c r="DC575" s="33"/>
      <c r="DD575" s="33"/>
      <c r="DE575" s="33"/>
    </row>
    <row r="576" spans="1:109" x14ac:dyDescent="0.25">
      <c r="A576" s="32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  <c r="BS576" s="33"/>
      <c r="BT576" s="33"/>
      <c r="BU576" s="33"/>
      <c r="BV576" s="33"/>
      <c r="BW576" s="33"/>
      <c r="BX576" s="33"/>
      <c r="BY576" s="33"/>
      <c r="BZ576" s="33"/>
      <c r="CA576" s="33"/>
      <c r="CB576" s="33"/>
      <c r="CC576" s="33"/>
      <c r="CD576" s="33"/>
      <c r="CE576" s="33"/>
      <c r="CF576" s="33"/>
      <c r="CG576" s="33"/>
      <c r="CH576" s="33"/>
      <c r="CI576" s="33"/>
      <c r="CJ576" s="33"/>
      <c r="CK576" s="33"/>
      <c r="CL576" s="33"/>
      <c r="CM576" s="33"/>
      <c r="CN576" s="33"/>
      <c r="CO576" s="33"/>
      <c r="CP576" s="33"/>
      <c r="CQ576" s="33"/>
      <c r="CR576" s="33"/>
      <c r="CS576" s="33"/>
      <c r="CT576" s="33"/>
      <c r="CU576" s="33"/>
      <c r="CV576" s="33"/>
      <c r="CW576" s="33"/>
      <c r="CX576" s="33"/>
      <c r="CY576" s="33"/>
      <c r="CZ576" s="33"/>
      <c r="DA576" s="33"/>
      <c r="DB576" s="33"/>
      <c r="DC576" s="33"/>
      <c r="DD576" s="33"/>
      <c r="DE576" s="33"/>
    </row>
    <row r="577" spans="1:109" x14ac:dyDescent="0.25">
      <c r="A577" s="32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  <c r="CH577" s="33"/>
      <c r="CI577" s="33"/>
      <c r="CJ577" s="33"/>
      <c r="CK577" s="33"/>
      <c r="CL577" s="33"/>
      <c r="CM577" s="33"/>
      <c r="CN577" s="33"/>
      <c r="CO577" s="33"/>
      <c r="CP577" s="33"/>
      <c r="CQ577" s="33"/>
      <c r="CR577" s="33"/>
      <c r="CS577" s="33"/>
      <c r="CT577" s="33"/>
      <c r="CU577" s="33"/>
      <c r="CV577" s="33"/>
      <c r="CW577" s="33"/>
      <c r="CX577" s="33"/>
      <c r="CY577" s="33"/>
      <c r="CZ577" s="33"/>
      <c r="DA577" s="33"/>
      <c r="DB577" s="33"/>
      <c r="DC577" s="33"/>
      <c r="DD577" s="33"/>
      <c r="DE577" s="33"/>
    </row>
    <row r="578" spans="1:109" x14ac:dyDescent="0.25">
      <c r="A578" s="32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  <c r="CH578" s="33"/>
      <c r="CI578" s="33"/>
      <c r="CJ578" s="33"/>
      <c r="CK578" s="33"/>
      <c r="CL578" s="33"/>
      <c r="CM578" s="33"/>
      <c r="CN578" s="33"/>
      <c r="CO578" s="33"/>
      <c r="CP578" s="33"/>
      <c r="CQ578" s="33"/>
      <c r="CR578" s="33"/>
      <c r="CS578" s="33"/>
      <c r="CT578" s="33"/>
      <c r="CU578" s="33"/>
      <c r="CV578" s="33"/>
      <c r="CW578" s="33"/>
      <c r="CX578" s="33"/>
      <c r="CY578" s="33"/>
      <c r="CZ578" s="33"/>
      <c r="DA578" s="33"/>
      <c r="DB578" s="33"/>
      <c r="DC578" s="33"/>
      <c r="DD578" s="33"/>
      <c r="DE578" s="33"/>
    </row>
    <row r="579" spans="1:109" x14ac:dyDescent="0.25">
      <c r="A579" s="32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  <c r="BS579" s="33"/>
      <c r="BT579" s="33"/>
      <c r="BU579" s="33"/>
      <c r="BV579" s="33"/>
      <c r="BW579" s="33"/>
      <c r="BX579" s="33"/>
      <c r="BY579" s="33"/>
      <c r="BZ579" s="33"/>
      <c r="CA579" s="33"/>
      <c r="CB579" s="33"/>
      <c r="CC579" s="33"/>
      <c r="CD579" s="33"/>
      <c r="CE579" s="33"/>
      <c r="CF579" s="33"/>
      <c r="CG579" s="33"/>
      <c r="CH579" s="33"/>
      <c r="CI579" s="33"/>
      <c r="CJ579" s="33"/>
      <c r="CK579" s="33"/>
      <c r="CL579" s="33"/>
      <c r="CM579" s="33"/>
      <c r="CN579" s="33"/>
      <c r="CO579" s="33"/>
      <c r="CP579" s="33"/>
      <c r="CQ579" s="33"/>
      <c r="CR579" s="33"/>
      <c r="CS579" s="33"/>
      <c r="CT579" s="33"/>
      <c r="CU579" s="33"/>
      <c r="CV579" s="33"/>
      <c r="CW579" s="33"/>
      <c r="CX579" s="33"/>
      <c r="CY579" s="33"/>
      <c r="CZ579" s="33"/>
      <c r="DA579" s="33"/>
      <c r="DB579" s="33"/>
      <c r="DC579" s="33"/>
      <c r="DD579" s="33"/>
      <c r="DE579" s="33"/>
    </row>
    <row r="580" spans="1:109" x14ac:dyDescent="0.25">
      <c r="A580" s="32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  <c r="BS580" s="33"/>
      <c r="BT580" s="33"/>
      <c r="BU580" s="33"/>
      <c r="BV580" s="33"/>
      <c r="BW580" s="33"/>
      <c r="BX580" s="33"/>
      <c r="BY580" s="33"/>
      <c r="BZ580" s="33"/>
      <c r="CA580" s="33"/>
      <c r="CB580" s="33"/>
      <c r="CC580" s="33"/>
      <c r="CD580" s="33"/>
      <c r="CE580" s="33"/>
      <c r="CF580" s="33"/>
      <c r="CG580" s="33"/>
      <c r="CH580" s="33"/>
      <c r="CI580" s="33"/>
      <c r="CJ580" s="33"/>
      <c r="CK580" s="33"/>
      <c r="CL580" s="33"/>
      <c r="CM580" s="33"/>
      <c r="CN580" s="33"/>
      <c r="CO580" s="33"/>
      <c r="CP580" s="33"/>
      <c r="CQ580" s="33"/>
      <c r="CR580" s="33"/>
      <c r="CS580" s="33"/>
      <c r="CT580" s="33"/>
      <c r="CU580" s="33"/>
      <c r="CV580" s="33"/>
      <c r="CW580" s="33"/>
      <c r="CX580" s="33"/>
      <c r="CY580" s="33"/>
      <c r="CZ580" s="33"/>
      <c r="DA580" s="33"/>
      <c r="DB580" s="33"/>
      <c r="DC580" s="33"/>
      <c r="DD580" s="33"/>
      <c r="DE580" s="33"/>
    </row>
    <row r="581" spans="1:109" x14ac:dyDescent="0.25">
      <c r="A581" s="32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  <c r="BS581" s="33"/>
      <c r="BT581" s="33"/>
      <c r="BU581" s="33"/>
      <c r="BV581" s="33"/>
      <c r="BW581" s="33"/>
      <c r="BX581" s="33"/>
      <c r="BY581" s="33"/>
      <c r="BZ581" s="33"/>
      <c r="CA581" s="33"/>
      <c r="CB581" s="33"/>
      <c r="CC581" s="33"/>
      <c r="CD581" s="33"/>
      <c r="CE581" s="33"/>
      <c r="CF581" s="33"/>
      <c r="CG581" s="33"/>
      <c r="CH581" s="33"/>
      <c r="CI581" s="33"/>
      <c r="CJ581" s="33"/>
      <c r="CK581" s="33"/>
      <c r="CL581" s="33"/>
      <c r="CM581" s="33"/>
      <c r="CN581" s="33"/>
      <c r="CO581" s="33"/>
      <c r="CP581" s="33"/>
      <c r="CQ581" s="33"/>
      <c r="CR581" s="33"/>
      <c r="CS581" s="33"/>
      <c r="CT581" s="33"/>
      <c r="CU581" s="33"/>
      <c r="CV581" s="33"/>
      <c r="CW581" s="33"/>
      <c r="CX581" s="33"/>
      <c r="CY581" s="33"/>
      <c r="CZ581" s="33"/>
      <c r="DA581" s="33"/>
      <c r="DB581" s="33"/>
      <c r="DC581" s="33"/>
      <c r="DD581" s="33"/>
      <c r="DE581" s="33"/>
    </row>
    <row r="582" spans="1:109" x14ac:dyDescent="0.25">
      <c r="A582" s="32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  <c r="CS582" s="33"/>
      <c r="CT582" s="33"/>
      <c r="CU582" s="33"/>
      <c r="CV582" s="33"/>
      <c r="CW582" s="33"/>
      <c r="CX582" s="33"/>
      <c r="CY582" s="33"/>
      <c r="CZ582" s="33"/>
      <c r="DA582" s="33"/>
      <c r="DB582" s="33"/>
      <c r="DC582" s="33"/>
      <c r="DD582" s="33"/>
      <c r="DE582" s="33"/>
    </row>
    <row r="583" spans="1:109" x14ac:dyDescent="0.25">
      <c r="A583" s="32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  <c r="CS583" s="33"/>
      <c r="CT583" s="33"/>
      <c r="CU583" s="33"/>
      <c r="CV583" s="33"/>
      <c r="CW583" s="33"/>
      <c r="CX583" s="33"/>
      <c r="CY583" s="33"/>
      <c r="CZ583" s="33"/>
      <c r="DA583" s="33"/>
      <c r="DB583" s="33"/>
      <c r="DC583" s="33"/>
      <c r="DD583" s="33"/>
      <c r="DE583" s="33"/>
    </row>
    <row r="584" spans="1:109" x14ac:dyDescent="0.25">
      <c r="A584" s="32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  <c r="CS584" s="33"/>
      <c r="CT584" s="33"/>
      <c r="CU584" s="33"/>
      <c r="CV584" s="33"/>
      <c r="CW584" s="33"/>
      <c r="CX584" s="33"/>
      <c r="CY584" s="33"/>
      <c r="CZ584" s="33"/>
      <c r="DA584" s="33"/>
      <c r="DB584" s="33"/>
      <c r="DC584" s="33"/>
      <c r="DD584" s="33"/>
      <c r="DE584" s="33"/>
    </row>
    <row r="585" spans="1:109" x14ac:dyDescent="0.25">
      <c r="A585" s="32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  <c r="CP585" s="33"/>
      <c r="CQ585" s="33"/>
      <c r="CR585" s="33"/>
      <c r="CS585" s="33"/>
      <c r="CT585" s="33"/>
      <c r="CU585" s="33"/>
      <c r="CV585" s="33"/>
      <c r="CW585" s="33"/>
      <c r="CX585" s="33"/>
      <c r="CY585" s="33"/>
      <c r="CZ585" s="33"/>
      <c r="DA585" s="33"/>
      <c r="DB585" s="33"/>
      <c r="DC585" s="33"/>
      <c r="DD585" s="33"/>
      <c r="DE585" s="33"/>
    </row>
    <row r="586" spans="1:109" x14ac:dyDescent="0.25">
      <c r="A586" s="32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  <c r="CP586" s="33"/>
      <c r="CQ586" s="33"/>
      <c r="CR586" s="33"/>
      <c r="CS586" s="33"/>
      <c r="CT586" s="33"/>
      <c r="CU586" s="33"/>
      <c r="CV586" s="33"/>
      <c r="CW586" s="33"/>
      <c r="CX586" s="33"/>
      <c r="CY586" s="33"/>
      <c r="CZ586" s="33"/>
      <c r="DA586" s="33"/>
      <c r="DB586" s="33"/>
      <c r="DC586" s="33"/>
      <c r="DD586" s="33"/>
      <c r="DE586" s="33"/>
    </row>
    <row r="587" spans="1:109" x14ac:dyDescent="0.25">
      <c r="A587" s="32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  <c r="CP587" s="33"/>
      <c r="CQ587" s="33"/>
      <c r="CR587" s="33"/>
      <c r="CS587" s="33"/>
      <c r="CT587" s="33"/>
      <c r="CU587" s="33"/>
      <c r="CV587" s="33"/>
      <c r="CW587" s="33"/>
      <c r="CX587" s="33"/>
      <c r="CY587" s="33"/>
      <c r="CZ587" s="33"/>
      <c r="DA587" s="33"/>
      <c r="DB587" s="33"/>
      <c r="DC587" s="33"/>
      <c r="DD587" s="33"/>
      <c r="DE587" s="33"/>
    </row>
    <row r="588" spans="1:109" x14ac:dyDescent="0.25">
      <c r="A588" s="32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  <c r="BS588" s="33"/>
      <c r="BT588" s="33"/>
      <c r="BU588" s="33"/>
      <c r="BV588" s="33"/>
      <c r="BW588" s="33"/>
      <c r="BX588" s="33"/>
      <c r="BY588" s="33"/>
      <c r="BZ588" s="33"/>
      <c r="CA588" s="33"/>
      <c r="CB588" s="33"/>
      <c r="CC588" s="33"/>
      <c r="CD588" s="33"/>
      <c r="CE588" s="33"/>
      <c r="CF588" s="33"/>
      <c r="CG588" s="33"/>
      <c r="CH588" s="33"/>
      <c r="CI588" s="33"/>
      <c r="CJ588" s="33"/>
      <c r="CK588" s="33"/>
      <c r="CL588" s="33"/>
      <c r="CM588" s="33"/>
      <c r="CN588" s="33"/>
      <c r="CO588" s="33"/>
      <c r="CP588" s="33"/>
      <c r="CQ588" s="33"/>
      <c r="CR588" s="33"/>
      <c r="CS588" s="33"/>
      <c r="CT588" s="33"/>
      <c r="CU588" s="33"/>
      <c r="CV588" s="33"/>
      <c r="CW588" s="33"/>
      <c r="CX588" s="33"/>
      <c r="CY588" s="33"/>
      <c r="CZ588" s="33"/>
      <c r="DA588" s="33"/>
      <c r="DB588" s="33"/>
      <c r="DC588" s="33"/>
      <c r="DD588" s="33"/>
      <c r="DE588" s="33"/>
    </row>
    <row r="589" spans="1:109" x14ac:dyDescent="0.25">
      <c r="A589" s="32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  <c r="BS589" s="33"/>
      <c r="BT589" s="33"/>
      <c r="BU589" s="33"/>
      <c r="BV589" s="33"/>
      <c r="BW589" s="33"/>
      <c r="BX589" s="33"/>
      <c r="BY589" s="33"/>
      <c r="BZ589" s="33"/>
      <c r="CA589" s="33"/>
      <c r="CB589" s="33"/>
      <c r="CC589" s="33"/>
      <c r="CD589" s="33"/>
      <c r="CE589" s="33"/>
      <c r="CF589" s="33"/>
      <c r="CG589" s="33"/>
      <c r="CH589" s="33"/>
      <c r="CI589" s="33"/>
      <c r="CJ589" s="33"/>
      <c r="CK589" s="33"/>
      <c r="CL589" s="33"/>
      <c r="CM589" s="33"/>
      <c r="CN589" s="33"/>
      <c r="CO589" s="33"/>
      <c r="CP589" s="33"/>
      <c r="CQ589" s="33"/>
      <c r="CR589" s="33"/>
      <c r="CS589" s="33"/>
      <c r="CT589" s="33"/>
      <c r="CU589" s="33"/>
      <c r="CV589" s="33"/>
      <c r="CW589" s="33"/>
      <c r="CX589" s="33"/>
      <c r="CY589" s="33"/>
      <c r="CZ589" s="33"/>
      <c r="DA589" s="33"/>
      <c r="DB589" s="33"/>
      <c r="DC589" s="33"/>
      <c r="DD589" s="33"/>
      <c r="DE589" s="33"/>
    </row>
    <row r="590" spans="1:109" x14ac:dyDescent="0.25">
      <c r="A590" s="32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3"/>
      <c r="CQ590" s="33"/>
      <c r="CR590" s="33"/>
      <c r="CS590" s="33"/>
      <c r="CT590" s="33"/>
      <c r="CU590" s="33"/>
      <c r="CV590" s="33"/>
      <c r="CW590" s="33"/>
      <c r="CX590" s="33"/>
      <c r="CY590" s="33"/>
      <c r="CZ590" s="33"/>
      <c r="DA590" s="33"/>
      <c r="DB590" s="33"/>
      <c r="DC590" s="33"/>
      <c r="DD590" s="33"/>
      <c r="DE590" s="33"/>
    </row>
    <row r="591" spans="1:109" x14ac:dyDescent="0.25">
      <c r="A591" s="32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  <c r="CP591" s="33"/>
      <c r="CQ591" s="33"/>
      <c r="CR591" s="33"/>
      <c r="CS591" s="33"/>
      <c r="CT591" s="33"/>
      <c r="CU591" s="33"/>
      <c r="CV591" s="33"/>
      <c r="CW591" s="33"/>
      <c r="CX591" s="33"/>
      <c r="CY591" s="33"/>
      <c r="CZ591" s="33"/>
      <c r="DA591" s="33"/>
      <c r="DB591" s="33"/>
      <c r="DC591" s="33"/>
      <c r="DD591" s="33"/>
      <c r="DE591" s="33"/>
    </row>
    <row r="592" spans="1:109" x14ac:dyDescent="0.25">
      <c r="A592" s="32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3"/>
      <c r="CP592" s="33"/>
      <c r="CQ592" s="33"/>
      <c r="CR592" s="33"/>
      <c r="CS592" s="33"/>
      <c r="CT592" s="33"/>
      <c r="CU592" s="33"/>
      <c r="CV592" s="33"/>
      <c r="CW592" s="33"/>
      <c r="CX592" s="33"/>
      <c r="CY592" s="33"/>
      <c r="CZ592" s="33"/>
      <c r="DA592" s="33"/>
      <c r="DB592" s="33"/>
      <c r="DC592" s="33"/>
      <c r="DD592" s="33"/>
      <c r="DE592" s="33"/>
    </row>
    <row r="593" spans="1:109" x14ac:dyDescent="0.25">
      <c r="A593" s="32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  <c r="BS593" s="33"/>
      <c r="BT593" s="33"/>
      <c r="BU593" s="33"/>
      <c r="BV593" s="33"/>
      <c r="BW593" s="33"/>
      <c r="BX593" s="33"/>
      <c r="BY593" s="33"/>
      <c r="BZ593" s="33"/>
      <c r="CA593" s="33"/>
      <c r="CB593" s="33"/>
      <c r="CC593" s="33"/>
      <c r="CD593" s="33"/>
      <c r="CE593" s="33"/>
      <c r="CF593" s="33"/>
      <c r="CG593" s="33"/>
      <c r="CH593" s="33"/>
      <c r="CI593" s="33"/>
      <c r="CJ593" s="33"/>
      <c r="CK593" s="33"/>
      <c r="CL593" s="33"/>
      <c r="CM593" s="33"/>
      <c r="CN593" s="33"/>
      <c r="CO593" s="33"/>
      <c r="CP593" s="33"/>
      <c r="CQ593" s="33"/>
      <c r="CR593" s="33"/>
      <c r="CS593" s="33"/>
      <c r="CT593" s="33"/>
      <c r="CU593" s="33"/>
      <c r="CV593" s="33"/>
      <c r="CW593" s="33"/>
      <c r="CX593" s="33"/>
      <c r="CY593" s="33"/>
      <c r="CZ593" s="33"/>
      <c r="DA593" s="33"/>
      <c r="DB593" s="33"/>
      <c r="DC593" s="33"/>
      <c r="DD593" s="33"/>
      <c r="DE593" s="33"/>
    </row>
    <row r="594" spans="1:109" x14ac:dyDescent="0.25">
      <c r="A594" s="32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  <c r="BS594" s="33"/>
      <c r="BT594" s="33"/>
      <c r="BU594" s="33"/>
      <c r="BV594" s="33"/>
      <c r="BW594" s="33"/>
      <c r="BX594" s="33"/>
      <c r="BY594" s="33"/>
      <c r="BZ594" s="33"/>
      <c r="CA594" s="33"/>
      <c r="CB594" s="33"/>
      <c r="CC594" s="33"/>
      <c r="CD594" s="33"/>
      <c r="CE594" s="33"/>
      <c r="CF594" s="33"/>
      <c r="CG594" s="33"/>
      <c r="CH594" s="33"/>
      <c r="CI594" s="33"/>
      <c r="CJ594" s="33"/>
      <c r="CK594" s="33"/>
      <c r="CL594" s="33"/>
      <c r="CM594" s="33"/>
      <c r="CN594" s="33"/>
      <c r="CO594" s="33"/>
      <c r="CP594" s="33"/>
      <c r="CQ594" s="33"/>
      <c r="CR594" s="33"/>
      <c r="CS594" s="33"/>
      <c r="CT594" s="33"/>
      <c r="CU594" s="33"/>
      <c r="CV594" s="33"/>
      <c r="CW594" s="33"/>
      <c r="CX594" s="33"/>
      <c r="CY594" s="33"/>
      <c r="CZ594" s="33"/>
      <c r="DA594" s="33"/>
      <c r="DB594" s="33"/>
      <c r="DC594" s="33"/>
      <c r="DD594" s="33"/>
      <c r="DE594" s="33"/>
    </row>
    <row r="595" spans="1:109" x14ac:dyDescent="0.25">
      <c r="A595" s="32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  <c r="BS595" s="33"/>
      <c r="BT595" s="33"/>
      <c r="BU595" s="33"/>
      <c r="BV595" s="33"/>
      <c r="BW595" s="33"/>
      <c r="BX595" s="33"/>
      <c r="BY595" s="33"/>
      <c r="BZ595" s="33"/>
      <c r="CA595" s="33"/>
      <c r="CB595" s="33"/>
      <c r="CC595" s="33"/>
      <c r="CD595" s="33"/>
      <c r="CE595" s="33"/>
      <c r="CF595" s="33"/>
      <c r="CG595" s="33"/>
      <c r="CH595" s="33"/>
      <c r="CI595" s="33"/>
      <c r="CJ595" s="33"/>
      <c r="CK595" s="33"/>
      <c r="CL595" s="33"/>
      <c r="CM595" s="33"/>
      <c r="CN595" s="33"/>
      <c r="CO595" s="33"/>
      <c r="CP595" s="33"/>
      <c r="CQ595" s="33"/>
      <c r="CR595" s="33"/>
      <c r="CS595" s="33"/>
      <c r="CT595" s="33"/>
      <c r="CU595" s="33"/>
      <c r="CV595" s="33"/>
      <c r="CW595" s="33"/>
      <c r="CX595" s="33"/>
      <c r="CY595" s="33"/>
      <c r="CZ595" s="33"/>
      <c r="DA595" s="33"/>
      <c r="DB595" s="33"/>
      <c r="DC595" s="33"/>
      <c r="DD595" s="33"/>
      <c r="DE595" s="33"/>
    </row>
    <row r="596" spans="1:109" x14ac:dyDescent="0.25">
      <c r="A596" s="32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  <c r="BS596" s="33"/>
      <c r="BT596" s="33"/>
      <c r="BU596" s="33"/>
      <c r="BV596" s="33"/>
      <c r="BW596" s="33"/>
      <c r="BX596" s="33"/>
      <c r="BY596" s="33"/>
      <c r="BZ596" s="33"/>
      <c r="CA596" s="33"/>
      <c r="CB596" s="33"/>
      <c r="CC596" s="33"/>
      <c r="CD596" s="33"/>
      <c r="CE596" s="33"/>
      <c r="CF596" s="33"/>
      <c r="CG596" s="33"/>
      <c r="CH596" s="33"/>
      <c r="CI596" s="33"/>
      <c r="CJ596" s="33"/>
      <c r="CK596" s="33"/>
      <c r="CL596" s="33"/>
      <c r="CM596" s="33"/>
      <c r="CN596" s="33"/>
      <c r="CO596" s="33"/>
      <c r="CP596" s="33"/>
      <c r="CQ596" s="33"/>
      <c r="CR596" s="33"/>
      <c r="CS596" s="33"/>
      <c r="CT596" s="33"/>
      <c r="CU596" s="33"/>
      <c r="CV596" s="33"/>
      <c r="CW596" s="33"/>
      <c r="CX596" s="33"/>
      <c r="CY596" s="33"/>
      <c r="CZ596" s="33"/>
      <c r="DA596" s="33"/>
      <c r="DB596" s="33"/>
      <c r="DC596" s="33"/>
      <c r="DD596" s="33"/>
      <c r="DE596" s="33"/>
    </row>
    <row r="597" spans="1:109" x14ac:dyDescent="0.25">
      <c r="A597" s="32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  <c r="CG597" s="33"/>
      <c r="CH597" s="33"/>
      <c r="CI597" s="33"/>
      <c r="CJ597" s="33"/>
      <c r="CK597" s="33"/>
      <c r="CL597" s="33"/>
      <c r="CM597" s="33"/>
      <c r="CN597" s="33"/>
      <c r="CO597" s="33"/>
      <c r="CP597" s="33"/>
      <c r="CQ597" s="33"/>
      <c r="CR597" s="33"/>
      <c r="CS597" s="33"/>
      <c r="CT597" s="33"/>
      <c r="CU597" s="33"/>
      <c r="CV597" s="33"/>
      <c r="CW597" s="33"/>
      <c r="CX597" s="33"/>
      <c r="CY597" s="33"/>
      <c r="CZ597" s="33"/>
      <c r="DA597" s="33"/>
      <c r="DB597" s="33"/>
      <c r="DC597" s="33"/>
      <c r="DD597" s="33"/>
      <c r="DE597" s="33"/>
    </row>
    <row r="598" spans="1:109" x14ac:dyDescent="0.25">
      <c r="A598" s="32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BQ598" s="33"/>
      <c r="BR598" s="33"/>
      <c r="BS598" s="33"/>
      <c r="BT598" s="33"/>
      <c r="BU598" s="33"/>
      <c r="BV598" s="33"/>
      <c r="BW598" s="33"/>
      <c r="BX598" s="33"/>
      <c r="BY598" s="33"/>
      <c r="BZ598" s="33"/>
      <c r="CA598" s="33"/>
      <c r="CB598" s="33"/>
      <c r="CC598" s="33"/>
      <c r="CD598" s="33"/>
      <c r="CE598" s="33"/>
      <c r="CF598" s="33"/>
      <c r="CG598" s="33"/>
      <c r="CH598" s="33"/>
      <c r="CI598" s="33"/>
      <c r="CJ598" s="33"/>
      <c r="CK598" s="33"/>
      <c r="CL598" s="33"/>
      <c r="CM598" s="33"/>
      <c r="CN598" s="33"/>
      <c r="CO598" s="33"/>
      <c r="CP598" s="33"/>
      <c r="CQ598" s="33"/>
      <c r="CR598" s="33"/>
      <c r="CS598" s="33"/>
      <c r="CT598" s="33"/>
      <c r="CU598" s="33"/>
      <c r="CV598" s="33"/>
      <c r="CW598" s="33"/>
      <c r="CX598" s="33"/>
      <c r="CY598" s="33"/>
      <c r="CZ598" s="33"/>
      <c r="DA598" s="33"/>
      <c r="DB598" s="33"/>
      <c r="DC598" s="33"/>
      <c r="DD598" s="33"/>
      <c r="DE598" s="33"/>
    </row>
    <row r="599" spans="1:109" x14ac:dyDescent="0.25">
      <c r="A599" s="32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BQ599" s="33"/>
      <c r="BR599" s="33"/>
      <c r="BS599" s="33"/>
      <c r="BT599" s="33"/>
      <c r="BU599" s="33"/>
      <c r="BV599" s="33"/>
      <c r="BW599" s="33"/>
      <c r="BX599" s="33"/>
      <c r="BY599" s="33"/>
      <c r="BZ599" s="33"/>
      <c r="CA599" s="33"/>
      <c r="CB599" s="33"/>
      <c r="CC599" s="33"/>
      <c r="CD599" s="33"/>
      <c r="CE599" s="33"/>
      <c r="CF599" s="33"/>
      <c r="CG599" s="33"/>
      <c r="CH599" s="33"/>
      <c r="CI599" s="33"/>
      <c r="CJ599" s="33"/>
      <c r="CK599" s="33"/>
      <c r="CL599" s="33"/>
      <c r="CM599" s="33"/>
      <c r="CN599" s="33"/>
      <c r="CO599" s="33"/>
      <c r="CP599" s="33"/>
      <c r="CQ599" s="33"/>
      <c r="CR599" s="33"/>
      <c r="CS599" s="33"/>
      <c r="CT599" s="33"/>
      <c r="CU599" s="33"/>
      <c r="CV599" s="33"/>
      <c r="CW599" s="33"/>
      <c r="CX599" s="33"/>
      <c r="CY599" s="33"/>
      <c r="CZ599" s="33"/>
      <c r="DA599" s="33"/>
      <c r="DB599" s="33"/>
      <c r="DC599" s="33"/>
      <c r="DD599" s="33"/>
      <c r="DE599" s="33"/>
    </row>
    <row r="600" spans="1:109" x14ac:dyDescent="0.25">
      <c r="A600" s="32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BQ600" s="33"/>
      <c r="BR600" s="33"/>
      <c r="BS600" s="33"/>
      <c r="BT600" s="33"/>
      <c r="BU600" s="33"/>
      <c r="BV600" s="33"/>
      <c r="BW600" s="33"/>
      <c r="BX600" s="33"/>
      <c r="BY600" s="33"/>
      <c r="BZ600" s="33"/>
      <c r="CA600" s="33"/>
      <c r="CB600" s="33"/>
      <c r="CC600" s="33"/>
      <c r="CD600" s="33"/>
      <c r="CE600" s="33"/>
      <c r="CF600" s="33"/>
      <c r="CG600" s="33"/>
      <c r="CH600" s="33"/>
      <c r="CI600" s="33"/>
      <c r="CJ600" s="33"/>
      <c r="CK600" s="33"/>
      <c r="CL600" s="33"/>
      <c r="CM600" s="33"/>
      <c r="CN600" s="33"/>
      <c r="CO600" s="33"/>
      <c r="CP600" s="33"/>
      <c r="CQ600" s="33"/>
      <c r="CR600" s="33"/>
      <c r="CS600" s="33"/>
      <c r="CT600" s="33"/>
      <c r="CU600" s="33"/>
      <c r="CV600" s="33"/>
      <c r="CW600" s="33"/>
      <c r="CX600" s="33"/>
      <c r="CY600" s="33"/>
      <c r="CZ600" s="33"/>
      <c r="DA600" s="33"/>
      <c r="DB600" s="33"/>
      <c r="DC600" s="33"/>
      <c r="DD600" s="33"/>
      <c r="DE600" s="33"/>
    </row>
    <row r="601" spans="1:109" x14ac:dyDescent="0.25">
      <c r="A601" s="32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BQ601" s="33"/>
      <c r="BR601" s="33"/>
      <c r="BS601" s="33"/>
      <c r="BT601" s="33"/>
      <c r="BU601" s="33"/>
      <c r="BV601" s="33"/>
      <c r="BW601" s="33"/>
      <c r="BX601" s="33"/>
      <c r="BY601" s="33"/>
      <c r="BZ601" s="33"/>
      <c r="CA601" s="33"/>
      <c r="CB601" s="33"/>
      <c r="CC601" s="33"/>
      <c r="CD601" s="33"/>
      <c r="CE601" s="33"/>
      <c r="CF601" s="33"/>
      <c r="CG601" s="33"/>
      <c r="CH601" s="33"/>
      <c r="CI601" s="33"/>
      <c r="CJ601" s="33"/>
      <c r="CK601" s="33"/>
      <c r="CL601" s="33"/>
      <c r="CM601" s="33"/>
      <c r="CN601" s="33"/>
      <c r="CO601" s="33"/>
      <c r="CP601" s="33"/>
      <c r="CQ601" s="33"/>
      <c r="CR601" s="33"/>
      <c r="CS601" s="33"/>
      <c r="CT601" s="33"/>
      <c r="CU601" s="33"/>
      <c r="CV601" s="33"/>
      <c r="CW601" s="33"/>
      <c r="CX601" s="33"/>
      <c r="CY601" s="33"/>
      <c r="CZ601" s="33"/>
      <c r="DA601" s="33"/>
      <c r="DB601" s="33"/>
      <c r="DC601" s="33"/>
      <c r="DD601" s="33"/>
      <c r="DE601" s="33"/>
    </row>
    <row r="602" spans="1:109" x14ac:dyDescent="0.25">
      <c r="A602" s="32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BQ602" s="33"/>
      <c r="BR602" s="33"/>
      <c r="BS602" s="33"/>
      <c r="BT602" s="33"/>
      <c r="BU602" s="33"/>
      <c r="BV602" s="33"/>
      <c r="BW602" s="33"/>
      <c r="BX602" s="33"/>
      <c r="BY602" s="33"/>
      <c r="BZ602" s="33"/>
      <c r="CA602" s="33"/>
      <c r="CB602" s="33"/>
      <c r="CC602" s="33"/>
      <c r="CD602" s="33"/>
      <c r="CE602" s="33"/>
      <c r="CF602" s="33"/>
      <c r="CG602" s="33"/>
      <c r="CH602" s="33"/>
      <c r="CI602" s="33"/>
      <c r="CJ602" s="33"/>
      <c r="CK602" s="33"/>
      <c r="CL602" s="33"/>
      <c r="CM602" s="33"/>
      <c r="CN602" s="33"/>
      <c r="CO602" s="33"/>
      <c r="CP602" s="33"/>
      <c r="CQ602" s="33"/>
      <c r="CR602" s="33"/>
      <c r="CS602" s="33"/>
      <c r="CT602" s="33"/>
      <c r="CU602" s="33"/>
      <c r="CV602" s="33"/>
      <c r="CW602" s="33"/>
      <c r="CX602" s="33"/>
      <c r="CY602" s="33"/>
      <c r="CZ602" s="33"/>
      <c r="DA602" s="33"/>
      <c r="DB602" s="33"/>
      <c r="DC602" s="33"/>
      <c r="DD602" s="33"/>
      <c r="DE602" s="33"/>
    </row>
    <row r="603" spans="1:109" x14ac:dyDescent="0.25">
      <c r="A603" s="32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BQ603" s="33"/>
      <c r="BR603" s="33"/>
      <c r="BS603" s="33"/>
      <c r="BT603" s="33"/>
      <c r="BU603" s="33"/>
      <c r="BV603" s="33"/>
      <c r="BW603" s="33"/>
      <c r="BX603" s="33"/>
      <c r="BY603" s="33"/>
      <c r="BZ603" s="33"/>
      <c r="CA603" s="33"/>
      <c r="CB603" s="33"/>
      <c r="CC603" s="33"/>
      <c r="CD603" s="33"/>
      <c r="CE603" s="33"/>
      <c r="CF603" s="33"/>
      <c r="CG603" s="33"/>
      <c r="CH603" s="33"/>
      <c r="CI603" s="33"/>
      <c r="CJ603" s="33"/>
      <c r="CK603" s="33"/>
      <c r="CL603" s="33"/>
      <c r="CM603" s="33"/>
      <c r="CN603" s="33"/>
      <c r="CO603" s="33"/>
      <c r="CP603" s="33"/>
      <c r="CQ603" s="33"/>
      <c r="CR603" s="33"/>
      <c r="CS603" s="33"/>
      <c r="CT603" s="33"/>
      <c r="CU603" s="33"/>
      <c r="CV603" s="33"/>
      <c r="CW603" s="33"/>
      <c r="CX603" s="33"/>
      <c r="CY603" s="33"/>
      <c r="CZ603" s="33"/>
      <c r="DA603" s="33"/>
      <c r="DB603" s="33"/>
      <c r="DC603" s="33"/>
      <c r="DD603" s="33"/>
      <c r="DE603" s="33"/>
    </row>
    <row r="604" spans="1:109" x14ac:dyDescent="0.25">
      <c r="A604" s="32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BQ604" s="33"/>
      <c r="BR604" s="33"/>
      <c r="BS604" s="33"/>
      <c r="BT604" s="33"/>
      <c r="BU604" s="33"/>
      <c r="BV604" s="33"/>
      <c r="BW604" s="33"/>
      <c r="BX604" s="33"/>
      <c r="BY604" s="33"/>
      <c r="BZ604" s="33"/>
      <c r="CA604" s="33"/>
      <c r="CB604" s="33"/>
      <c r="CC604" s="33"/>
      <c r="CD604" s="33"/>
      <c r="CE604" s="33"/>
      <c r="CF604" s="33"/>
      <c r="CG604" s="33"/>
      <c r="CH604" s="33"/>
      <c r="CI604" s="33"/>
      <c r="CJ604" s="33"/>
      <c r="CK604" s="33"/>
      <c r="CL604" s="33"/>
      <c r="CM604" s="33"/>
      <c r="CN604" s="33"/>
      <c r="CO604" s="33"/>
      <c r="CP604" s="33"/>
      <c r="CQ604" s="33"/>
      <c r="CR604" s="33"/>
      <c r="CS604" s="33"/>
      <c r="CT604" s="33"/>
      <c r="CU604" s="33"/>
      <c r="CV604" s="33"/>
      <c r="CW604" s="33"/>
      <c r="CX604" s="33"/>
      <c r="CY604" s="33"/>
      <c r="CZ604" s="33"/>
      <c r="DA604" s="33"/>
      <c r="DB604" s="33"/>
      <c r="DC604" s="33"/>
      <c r="DD604" s="33"/>
      <c r="DE604" s="33"/>
    </row>
    <row r="605" spans="1:109" x14ac:dyDescent="0.25">
      <c r="A605" s="32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BQ605" s="33"/>
      <c r="BR605" s="33"/>
      <c r="BS605" s="33"/>
      <c r="BT605" s="33"/>
      <c r="BU605" s="33"/>
      <c r="BV605" s="33"/>
      <c r="BW605" s="33"/>
      <c r="BX605" s="33"/>
      <c r="BY605" s="33"/>
      <c r="BZ605" s="33"/>
      <c r="CA605" s="33"/>
      <c r="CB605" s="33"/>
      <c r="CC605" s="33"/>
      <c r="CD605" s="33"/>
      <c r="CE605" s="33"/>
      <c r="CF605" s="33"/>
      <c r="CG605" s="33"/>
      <c r="CH605" s="33"/>
      <c r="CI605" s="33"/>
      <c r="CJ605" s="33"/>
      <c r="CK605" s="33"/>
      <c r="CL605" s="33"/>
      <c r="CM605" s="33"/>
      <c r="CN605" s="33"/>
      <c r="CO605" s="33"/>
      <c r="CP605" s="33"/>
      <c r="CQ605" s="33"/>
      <c r="CR605" s="33"/>
      <c r="CS605" s="33"/>
      <c r="CT605" s="33"/>
      <c r="CU605" s="33"/>
      <c r="CV605" s="33"/>
      <c r="CW605" s="33"/>
      <c r="CX605" s="33"/>
      <c r="CY605" s="33"/>
      <c r="CZ605" s="33"/>
      <c r="DA605" s="33"/>
      <c r="DB605" s="33"/>
      <c r="DC605" s="33"/>
      <c r="DD605" s="33"/>
      <c r="DE605" s="33"/>
    </row>
    <row r="606" spans="1:109" x14ac:dyDescent="0.25">
      <c r="A606" s="32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33"/>
      <c r="BK606" s="33"/>
      <c r="BL606" s="33"/>
      <c r="BM606" s="33"/>
      <c r="BN606" s="33"/>
      <c r="BO606" s="33"/>
      <c r="BP606" s="33"/>
      <c r="BQ606" s="33"/>
      <c r="BR606" s="33"/>
      <c r="BS606" s="33"/>
      <c r="BT606" s="33"/>
      <c r="BU606" s="33"/>
      <c r="BV606" s="33"/>
      <c r="BW606" s="33"/>
      <c r="BX606" s="33"/>
      <c r="BY606" s="33"/>
      <c r="BZ606" s="33"/>
      <c r="CA606" s="33"/>
      <c r="CB606" s="33"/>
      <c r="CC606" s="33"/>
      <c r="CD606" s="33"/>
      <c r="CE606" s="33"/>
      <c r="CF606" s="33"/>
      <c r="CG606" s="33"/>
      <c r="CH606" s="33"/>
      <c r="CI606" s="33"/>
      <c r="CJ606" s="33"/>
      <c r="CK606" s="33"/>
      <c r="CL606" s="33"/>
      <c r="CM606" s="33"/>
      <c r="CN606" s="33"/>
      <c r="CO606" s="33"/>
      <c r="CP606" s="33"/>
      <c r="CQ606" s="33"/>
      <c r="CR606" s="33"/>
      <c r="CS606" s="33"/>
      <c r="CT606" s="33"/>
      <c r="CU606" s="33"/>
      <c r="CV606" s="33"/>
      <c r="CW606" s="33"/>
      <c r="CX606" s="33"/>
      <c r="CY606" s="33"/>
      <c r="CZ606" s="33"/>
      <c r="DA606" s="33"/>
      <c r="DB606" s="33"/>
      <c r="DC606" s="33"/>
      <c r="DD606" s="33"/>
      <c r="DE606" s="33"/>
    </row>
    <row r="607" spans="1:109" x14ac:dyDescent="0.25">
      <c r="A607" s="32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33"/>
      <c r="BK607" s="33"/>
      <c r="BL607" s="33"/>
      <c r="BM607" s="33"/>
      <c r="BN607" s="33"/>
      <c r="BO607" s="33"/>
      <c r="BP607" s="33"/>
      <c r="BQ607" s="33"/>
      <c r="BR607" s="33"/>
      <c r="BS607" s="33"/>
      <c r="BT607" s="33"/>
      <c r="BU607" s="33"/>
      <c r="BV607" s="33"/>
      <c r="BW607" s="33"/>
      <c r="BX607" s="33"/>
      <c r="BY607" s="33"/>
      <c r="BZ607" s="33"/>
      <c r="CA607" s="33"/>
      <c r="CB607" s="33"/>
      <c r="CC607" s="33"/>
      <c r="CD607" s="33"/>
      <c r="CE607" s="33"/>
      <c r="CF607" s="33"/>
      <c r="CG607" s="33"/>
      <c r="CH607" s="33"/>
      <c r="CI607" s="33"/>
      <c r="CJ607" s="33"/>
      <c r="CK607" s="33"/>
      <c r="CL607" s="33"/>
      <c r="CM607" s="33"/>
      <c r="CN607" s="33"/>
      <c r="CO607" s="33"/>
      <c r="CP607" s="33"/>
      <c r="CQ607" s="33"/>
      <c r="CR607" s="33"/>
      <c r="CS607" s="33"/>
      <c r="CT607" s="33"/>
      <c r="CU607" s="33"/>
      <c r="CV607" s="33"/>
      <c r="CW607" s="33"/>
      <c r="CX607" s="33"/>
      <c r="CY607" s="33"/>
      <c r="CZ607" s="33"/>
      <c r="DA607" s="33"/>
      <c r="DB607" s="33"/>
      <c r="DC607" s="33"/>
      <c r="DD607" s="33"/>
      <c r="DE607" s="33"/>
    </row>
    <row r="608" spans="1:109" x14ac:dyDescent="0.25">
      <c r="A608" s="32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33"/>
      <c r="BK608" s="33"/>
      <c r="BL608" s="33"/>
      <c r="BM608" s="33"/>
      <c r="BN608" s="33"/>
      <c r="BO608" s="33"/>
      <c r="BP608" s="33"/>
      <c r="BQ608" s="33"/>
      <c r="BR608" s="33"/>
      <c r="BS608" s="33"/>
      <c r="BT608" s="33"/>
      <c r="BU608" s="33"/>
      <c r="BV608" s="33"/>
      <c r="BW608" s="33"/>
      <c r="BX608" s="33"/>
      <c r="BY608" s="33"/>
      <c r="BZ608" s="33"/>
      <c r="CA608" s="33"/>
      <c r="CB608" s="33"/>
      <c r="CC608" s="33"/>
      <c r="CD608" s="33"/>
      <c r="CE608" s="33"/>
      <c r="CF608" s="33"/>
      <c r="CG608" s="33"/>
      <c r="CH608" s="33"/>
      <c r="CI608" s="33"/>
      <c r="CJ608" s="33"/>
      <c r="CK608" s="33"/>
      <c r="CL608" s="33"/>
      <c r="CM608" s="33"/>
      <c r="CN608" s="33"/>
      <c r="CO608" s="33"/>
      <c r="CP608" s="33"/>
      <c r="CQ608" s="33"/>
      <c r="CR608" s="33"/>
      <c r="CS608" s="33"/>
      <c r="CT608" s="33"/>
      <c r="CU608" s="33"/>
      <c r="CV608" s="33"/>
      <c r="CW608" s="33"/>
      <c r="CX608" s="33"/>
      <c r="CY608" s="33"/>
      <c r="CZ608" s="33"/>
      <c r="DA608" s="33"/>
      <c r="DB608" s="33"/>
      <c r="DC608" s="33"/>
      <c r="DD608" s="33"/>
      <c r="DE608" s="33"/>
    </row>
    <row r="609" spans="1:109" x14ac:dyDescent="0.25">
      <c r="A609" s="32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33"/>
      <c r="BH609" s="33"/>
      <c r="BI609" s="33"/>
      <c r="BJ609" s="33"/>
      <c r="BK609" s="33"/>
      <c r="BL609" s="33"/>
      <c r="BM609" s="33"/>
      <c r="BN609" s="33"/>
      <c r="BO609" s="33"/>
      <c r="BP609" s="33"/>
      <c r="BQ609" s="33"/>
      <c r="BR609" s="33"/>
      <c r="BS609" s="33"/>
      <c r="BT609" s="33"/>
      <c r="BU609" s="33"/>
      <c r="BV609" s="33"/>
      <c r="BW609" s="33"/>
      <c r="BX609" s="33"/>
      <c r="BY609" s="33"/>
      <c r="BZ609" s="33"/>
      <c r="CA609" s="33"/>
      <c r="CB609" s="33"/>
      <c r="CC609" s="33"/>
      <c r="CD609" s="33"/>
      <c r="CE609" s="33"/>
      <c r="CF609" s="33"/>
      <c r="CG609" s="33"/>
      <c r="CH609" s="33"/>
      <c r="CI609" s="33"/>
      <c r="CJ609" s="33"/>
      <c r="CK609" s="33"/>
      <c r="CL609" s="33"/>
      <c r="CM609" s="33"/>
      <c r="CN609" s="33"/>
      <c r="CO609" s="33"/>
      <c r="CP609" s="33"/>
      <c r="CQ609" s="33"/>
      <c r="CR609" s="33"/>
      <c r="CS609" s="33"/>
      <c r="CT609" s="33"/>
      <c r="CU609" s="33"/>
      <c r="CV609" s="33"/>
      <c r="CW609" s="33"/>
      <c r="CX609" s="33"/>
      <c r="CY609" s="33"/>
      <c r="CZ609" s="33"/>
      <c r="DA609" s="33"/>
      <c r="DB609" s="33"/>
      <c r="DC609" s="33"/>
      <c r="DD609" s="33"/>
      <c r="DE609" s="33"/>
    </row>
    <row r="610" spans="1:109" x14ac:dyDescent="0.25">
      <c r="A610" s="32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33"/>
      <c r="BH610" s="33"/>
      <c r="BI610" s="33"/>
      <c r="BJ610" s="33"/>
      <c r="BK610" s="33"/>
      <c r="BL610" s="33"/>
      <c r="BM610" s="33"/>
      <c r="BN610" s="33"/>
      <c r="BO610" s="33"/>
      <c r="BP610" s="33"/>
      <c r="BQ610" s="33"/>
      <c r="BR610" s="33"/>
      <c r="BS610" s="33"/>
      <c r="BT610" s="33"/>
      <c r="BU610" s="33"/>
      <c r="BV610" s="33"/>
      <c r="BW610" s="33"/>
      <c r="BX610" s="33"/>
      <c r="BY610" s="33"/>
      <c r="BZ610" s="33"/>
      <c r="CA610" s="33"/>
      <c r="CB610" s="33"/>
      <c r="CC610" s="33"/>
      <c r="CD610" s="33"/>
      <c r="CE610" s="33"/>
      <c r="CF610" s="33"/>
      <c r="CG610" s="33"/>
      <c r="CH610" s="33"/>
      <c r="CI610" s="33"/>
      <c r="CJ610" s="33"/>
      <c r="CK610" s="33"/>
      <c r="CL610" s="33"/>
      <c r="CM610" s="33"/>
      <c r="CN610" s="33"/>
      <c r="CO610" s="33"/>
      <c r="CP610" s="33"/>
      <c r="CQ610" s="33"/>
      <c r="CR610" s="33"/>
      <c r="CS610" s="33"/>
      <c r="CT610" s="33"/>
      <c r="CU610" s="33"/>
      <c r="CV610" s="33"/>
      <c r="CW610" s="33"/>
      <c r="CX610" s="33"/>
      <c r="CY610" s="33"/>
      <c r="CZ610" s="33"/>
      <c r="DA610" s="33"/>
      <c r="DB610" s="33"/>
      <c r="DC610" s="33"/>
      <c r="DD610" s="33"/>
      <c r="DE610" s="33"/>
    </row>
    <row r="611" spans="1:109" x14ac:dyDescent="0.25">
      <c r="A611" s="32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33"/>
      <c r="BH611" s="33"/>
      <c r="BI611" s="33"/>
      <c r="BJ611" s="33"/>
      <c r="BK611" s="33"/>
      <c r="BL611" s="33"/>
      <c r="BM611" s="33"/>
      <c r="BN611" s="33"/>
      <c r="BO611" s="33"/>
      <c r="BP611" s="33"/>
      <c r="BQ611" s="33"/>
      <c r="BR611" s="33"/>
      <c r="BS611" s="33"/>
      <c r="BT611" s="33"/>
      <c r="BU611" s="33"/>
      <c r="BV611" s="33"/>
      <c r="BW611" s="33"/>
      <c r="BX611" s="33"/>
      <c r="BY611" s="33"/>
      <c r="BZ611" s="33"/>
      <c r="CA611" s="33"/>
      <c r="CB611" s="33"/>
      <c r="CC611" s="33"/>
      <c r="CD611" s="33"/>
      <c r="CE611" s="33"/>
      <c r="CF611" s="33"/>
      <c r="CG611" s="33"/>
      <c r="CH611" s="33"/>
      <c r="CI611" s="33"/>
      <c r="CJ611" s="33"/>
      <c r="CK611" s="33"/>
      <c r="CL611" s="33"/>
      <c r="CM611" s="33"/>
      <c r="CN611" s="33"/>
      <c r="CO611" s="33"/>
      <c r="CP611" s="33"/>
      <c r="CQ611" s="33"/>
      <c r="CR611" s="33"/>
      <c r="CS611" s="33"/>
      <c r="CT611" s="33"/>
      <c r="CU611" s="33"/>
      <c r="CV611" s="33"/>
      <c r="CW611" s="33"/>
      <c r="CX611" s="33"/>
      <c r="CY611" s="33"/>
      <c r="CZ611" s="33"/>
      <c r="DA611" s="33"/>
      <c r="DB611" s="33"/>
      <c r="DC611" s="33"/>
      <c r="DD611" s="33"/>
      <c r="DE611" s="33"/>
    </row>
    <row r="612" spans="1:109" x14ac:dyDescent="0.25">
      <c r="A612" s="32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33"/>
      <c r="BH612" s="33"/>
      <c r="BI612" s="33"/>
      <c r="BJ612" s="33"/>
      <c r="BK612" s="33"/>
      <c r="BL612" s="33"/>
      <c r="BM612" s="33"/>
      <c r="BN612" s="33"/>
      <c r="BO612" s="33"/>
      <c r="BP612" s="33"/>
      <c r="BQ612" s="33"/>
      <c r="BR612" s="33"/>
      <c r="BS612" s="33"/>
      <c r="BT612" s="33"/>
      <c r="BU612" s="33"/>
      <c r="BV612" s="33"/>
      <c r="BW612" s="33"/>
      <c r="BX612" s="33"/>
      <c r="BY612" s="33"/>
      <c r="BZ612" s="33"/>
      <c r="CA612" s="33"/>
      <c r="CB612" s="33"/>
      <c r="CC612" s="33"/>
      <c r="CD612" s="33"/>
      <c r="CE612" s="33"/>
      <c r="CF612" s="33"/>
      <c r="CG612" s="33"/>
      <c r="CH612" s="33"/>
      <c r="CI612" s="33"/>
      <c r="CJ612" s="33"/>
      <c r="CK612" s="33"/>
      <c r="CL612" s="33"/>
      <c r="CM612" s="33"/>
      <c r="CN612" s="33"/>
      <c r="CO612" s="33"/>
      <c r="CP612" s="33"/>
      <c r="CQ612" s="33"/>
      <c r="CR612" s="33"/>
      <c r="CS612" s="33"/>
      <c r="CT612" s="33"/>
      <c r="CU612" s="33"/>
      <c r="CV612" s="33"/>
      <c r="CW612" s="33"/>
      <c r="CX612" s="33"/>
      <c r="CY612" s="33"/>
      <c r="CZ612" s="33"/>
      <c r="DA612" s="33"/>
      <c r="DB612" s="33"/>
      <c r="DC612" s="33"/>
      <c r="DD612" s="33"/>
      <c r="DE612" s="33"/>
    </row>
    <row r="613" spans="1:109" x14ac:dyDescent="0.25">
      <c r="A613" s="32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33"/>
      <c r="BH613" s="33"/>
      <c r="BI613" s="33"/>
      <c r="BJ613" s="33"/>
      <c r="BK613" s="33"/>
      <c r="BL613" s="33"/>
      <c r="BM613" s="33"/>
      <c r="BN613" s="33"/>
      <c r="BO613" s="33"/>
      <c r="BP613" s="33"/>
      <c r="BQ613" s="33"/>
      <c r="BR613" s="33"/>
      <c r="BS613" s="33"/>
      <c r="BT613" s="33"/>
      <c r="BU613" s="33"/>
      <c r="BV613" s="33"/>
      <c r="BW613" s="33"/>
      <c r="BX613" s="33"/>
      <c r="BY613" s="33"/>
      <c r="BZ613" s="33"/>
      <c r="CA613" s="33"/>
      <c r="CB613" s="33"/>
      <c r="CC613" s="33"/>
      <c r="CD613" s="33"/>
      <c r="CE613" s="33"/>
      <c r="CF613" s="33"/>
      <c r="CG613" s="33"/>
      <c r="CH613" s="33"/>
      <c r="CI613" s="33"/>
      <c r="CJ613" s="33"/>
      <c r="CK613" s="33"/>
      <c r="CL613" s="33"/>
      <c r="CM613" s="33"/>
      <c r="CN613" s="33"/>
      <c r="CO613" s="33"/>
      <c r="CP613" s="33"/>
      <c r="CQ613" s="33"/>
      <c r="CR613" s="33"/>
      <c r="CS613" s="33"/>
      <c r="CT613" s="33"/>
      <c r="CU613" s="33"/>
      <c r="CV613" s="33"/>
      <c r="CW613" s="33"/>
      <c r="CX613" s="33"/>
      <c r="CY613" s="33"/>
      <c r="CZ613" s="33"/>
      <c r="DA613" s="33"/>
      <c r="DB613" s="33"/>
      <c r="DC613" s="33"/>
      <c r="DD613" s="33"/>
      <c r="DE613" s="33"/>
    </row>
    <row r="614" spans="1:109" x14ac:dyDescent="0.25">
      <c r="A614" s="32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33"/>
      <c r="BH614" s="33"/>
      <c r="BI614" s="33"/>
      <c r="BJ614" s="33"/>
      <c r="BK614" s="33"/>
      <c r="BL614" s="33"/>
      <c r="BM614" s="33"/>
      <c r="BN614" s="33"/>
      <c r="BO614" s="33"/>
      <c r="BP614" s="33"/>
      <c r="BQ614" s="33"/>
      <c r="BR614" s="33"/>
      <c r="BS614" s="33"/>
      <c r="BT614" s="33"/>
      <c r="BU614" s="33"/>
      <c r="BV614" s="33"/>
      <c r="BW614" s="33"/>
      <c r="BX614" s="33"/>
      <c r="BY614" s="33"/>
      <c r="BZ614" s="33"/>
      <c r="CA614" s="33"/>
      <c r="CB614" s="33"/>
      <c r="CC614" s="33"/>
      <c r="CD614" s="33"/>
      <c r="CE614" s="33"/>
      <c r="CF614" s="33"/>
      <c r="CG614" s="33"/>
      <c r="CH614" s="33"/>
      <c r="CI614" s="33"/>
      <c r="CJ614" s="33"/>
      <c r="CK614" s="33"/>
      <c r="CL614" s="33"/>
      <c r="CM614" s="33"/>
      <c r="CN614" s="33"/>
      <c r="CO614" s="33"/>
      <c r="CP614" s="33"/>
      <c r="CQ614" s="33"/>
      <c r="CR614" s="33"/>
      <c r="CS614" s="33"/>
      <c r="CT614" s="33"/>
      <c r="CU614" s="33"/>
      <c r="CV614" s="33"/>
      <c r="CW614" s="33"/>
      <c r="CX614" s="33"/>
      <c r="CY614" s="33"/>
      <c r="CZ614" s="33"/>
      <c r="DA614" s="33"/>
      <c r="DB614" s="33"/>
      <c r="DC614" s="33"/>
      <c r="DD614" s="33"/>
      <c r="DE614" s="33"/>
    </row>
    <row r="615" spans="1:109" x14ac:dyDescent="0.25">
      <c r="A615" s="32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33"/>
      <c r="BK615" s="33"/>
      <c r="BL615" s="33"/>
      <c r="BM615" s="33"/>
      <c r="BN615" s="33"/>
      <c r="BO615" s="33"/>
      <c r="BP615" s="33"/>
      <c r="BQ615" s="33"/>
      <c r="BR615" s="33"/>
      <c r="BS615" s="33"/>
      <c r="BT615" s="33"/>
      <c r="BU615" s="33"/>
      <c r="BV615" s="33"/>
      <c r="BW615" s="33"/>
      <c r="BX615" s="33"/>
      <c r="BY615" s="33"/>
      <c r="BZ615" s="33"/>
      <c r="CA615" s="33"/>
      <c r="CB615" s="33"/>
      <c r="CC615" s="33"/>
      <c r="CD615" s="33"/>
      <c r="CE615" s="33"/>
      <c r="CF615" s="33"/>
      <c r="CG615" s="33"/>
      <c r="CH615" s="33"/>
      <c r="CI615" s="33"/>
      <c r="CJ615" s="33"/>
      <c r="CK615" s="33"/>
      <c r="CL615" s="33"/>
      <c r="CM615" s="33"/>
      <c r="CN615" s="33"/>
      <c r="CO615" s="33"/>
      <c r="CP615" s="33"/>
      <c r="CQ615" s="33"/>
      <c r="CR615" s="33"/>
      <c r="CS615" s="33"/>
      <c r="CT615" s="33"/>
      <c r="CU615" s="33"/>
      <c r="CV615" s="33"/>
      <c r="CW615" s="33"/>
      <c r="CX615" s="33"/>
      <c r="CY615" s="33"/>
      <c r="CZ615" s="33"/>
      <c r="DA615" s="33"/>
      <c r="DB615" s="33"/>
      <c r="DC615" s="33"/>
      <c r="DD615" s="33"/>
      <c r="DE615" s="33"/>
    </row>
    <row r="616" spans="1:109" x14ac:dyDescent="0.25">
      <c r="A616" s="32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33"/>
      <c r="BK616" s="33"/>
      <c r="BL616" s="33"/>
      <c r="BM616" s="33"/>
      <c r="BN616" s="33"/>
      <c r="BO616" s="33"/>
      <c r="BP616" s="33"/>
      <c r="BQ616" s="33"/>
      <c r="BR616" s="33"/>
      <c r="BS616" s="33"/>
      <c r="BT616" s="33"/>
      <c r="BU616" s="33"/>
      <c r="BV616" s="33"/>
      <c r="BW616" s="33"/>
      <c r="BX616" s="33"/>
      <c r="BY616" s="33"/>
      <c r="BZ616" s="33"/>
      <c r="CA616" s="33"/>
      <c r="CB616" s="33"/>
      <c r="CC616" s="33"/>
      <c r="CD616" s="33"/>
      <c r="CE616" s="33"/>
      <c r="CF616" s="33"/>
      <c r="CG616" s="33"/>
      <c r="CH616" s="33"/>
      <c r="CI616" s="33"/>
      <c r="CJ616" s="33"/>
      <c r="CK616" s="33"/>
      <c r="CL616" s="33"/>
      <c r="CM616" s="33"/>
      <c r="CN616" s="33"/>
      <c r="CO616" s="33"/>
      <c r="CP616" s="33"/>
      <c r="CQ616" s="33"/>
      <c r="CR616" s="33"/>
      <c r="CS616" s="33"/>
      <c r="CT616" s="33"/>
      <c r="CU616" s="33"/>
      <c r="CV616" s="33"/>
      <c r="CW616" s="33"/>
      <c r="CX616" s="33"/>
      <c r="CY616" s="33"/>
      <c r="CZ616" s="33"/>
      <c r="DA616" s="33"/>
      <c r="DB616" s="33"/>
      <c r="DC616" s="33"/>
      <c r="DD616" s="33"/>
      <c r="DE616" s="33"/>
    </row>
    <row r="617" spans="1:109" x14ac:dyDescent="0.25">
      <c r="A617" s="32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33"/>
      <c r="BK617" s="33"/>
      <c r="BL617" s="33"/>
      <c r="BM617" s="33"/>
      <c r="BN617" s="33"/>
      <c r="BO617" s="33"/>
      <c r="BP617" s="33"/>
      <c r="BQ617" s="33"/>
      <c r="BR617" s="33"/>
      <c r="BS617" s="33"/>
      <c r="BT617" s="33"/>
      <c r="BU617" s="33"/>
      <c r="BV617" s="33"/>
      <c r="BW617" s="33"/>
      <c r="BX617" s="33"/>
      <c r="BY617" s="33"/>
      <c r="BZ617" s="33"/>
      <c r="CA617" s="33"/>
      <c r="CB617" s="33"/>
      <c r="CC617" s="33"/>
      <c r="CD617" s="33"/>
      <c r="CE617" s="33"/>
      <c r="CF617" s="33"/>
      <c r="CG617" s="33"/>
      <c r="CH617" s="33"/>
      <c r="CI617" s="33"/>
      <c r="CJ617" s="33"/>
      <c r="CK617" s="33"/>
      <c r="CL617" s="33"/>
      <c r="CM617" s="33"/>
      <c r="CN617" s="33"/>
      <c r="CO617" s="33"/>
      <c r="CP617" s="33"/>
      <c r="CQ617" s="33"/>
      <c r="CR617" s="33"/>
      <c r="CS617" s="33"/>
      <c r="CT617" s="33"/>
      <c r="CU617" s="33"/>
      <c r="CV617" s="33"/>
      <c r="CW617" s="33"/>
      <c r="CX617" s="33"/>
      <c r="CY617" s="33"/>
      <c r="CZ617" s="33"/>
      <c r="DA617" s="33"/>
      <c r="DB617" s="33"/>
      <c r="DC617" s="33"/>
      <c r="DD617" s="33"/>
      <c r="DE617" s="33"/>
    </row>
    <row r="618" spans="1:109" x14ac:dyDescent="0.25">
      <c r="A618" s="32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33"/>
      <c r="BK618" s="33"/>
      <c r="BL618" s="33"/>
      <c r="BM618" s="33"/>
      <c r="BN618" s="33"/>
      <c r="BO618" s="33"/>
      <c r="BP618" s="33"/>
      <c r="BQ618" s="33"/>
      <c r="BR618" s="33"/>
      <c r="BS618" s="33"/>
      <c r="BT618" s="33"/>
      <c r="BU618" s="33"/>
      <c r="BV618" s="33"/>
      <c r="BW618" s="33"/>
      <c r="BX618" s="33"/>
      <c r="BY618" s="33"/>
      <c r="BZ618" s="33"/>
      <c r="CA618" s="33"/>
      <c r="CB618" s="33"/>
      <c r="CC618" s="33"/>
      <c r="CD618" s="33"/>
      <c r="CE618" s="33"/>
      <c r="CF618" s="33"/>
      <c r="CG618" s="33"/>
      <c r="CH618" s="33"/>
      <c r="CI618" s="33"/>
      <c r="CJ618" s="33"/>
      <c r="CK618" s="33"/>
      <c r="CL618" s="33"/>
      <c r="CM618" s="33"/>
      <c r="CN618" s="33"/>
      <c r="CO618" s="33"/>
      <c r="CP618" s="33"/>
      <c r="CQ618" s="33"/>
      <c r="CR618" s="33"/>
      <c r="CS618" s="33"/>
      <c r="CT618" s="33"/>
      <c r="CU618" s="33"/>
      <c r="CV618" s="33"/>
      <c r="CW618" s="33"/>
      <c r="CX618" s="33"/>
      <c r="CY618" s="33"/>
      <c r="CZ618" s="33"/>
      <c r="DA618" s="33"/>
      <c r="DB618" s="33"/>
      <c r="DC618" s="33"/>
      <c r="DD618" s="33"/>
      <c r="DE618" s="33"/>
    </row>
    <row r="619" spans="1:109" x14ac:dyDescent="0.25">
      <c r="A619" s="32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33"/>
      <c r="BK619" s="33"/>
      <c r="BL619" s="33"/>
      <c r="BM619" s="33"/>
      <c r="BN619" s="33"/>
      <c r="BO619" s="33"/>
      <c r="BP619" s="33"/>
      <c r="BQ619" s="33"/>
      <c r="BR619" s="33"/>
      <c r="BS619" s="33"/>
      <c r="BT619" s="33"/>
      <c r="BU619" s="33"/>
      <c r="BV619" s="33"/>
      <c r="BW619" s="33"/>
      <c r="BX619" s="33"/>
      <c r="BY619" s="33"/>
      <c r="BZ619" s="33"/>
      <c r="CA619" s="33"/>
      <c r="CB619" s="33"/>
      <c r="CC619" s="33"/>
      <c r="CD619" s="33"/>
      <c r="CE619" s="33"/>
      <c r="CF619" s="33"/>
      <c r="CG619" s="33"/>
      <c r="CH619" s="33"/>
      <c r="CI619" s="33"/>
      <c r="CJ619" s="33"/>
      <c r="CK619" s="33"/>
      <c r="CL619" s="33"/>
      <c r="CM619" s="33"/>
      <c r="CN619" s="33"/>
      <c r="CO619" s="33"/>
      <c r="CP619" s="33"/>
      <c r="CQ619" s="33"/>
      <c r="CR619" s="33"/>
      <c r="CS619" s="33"/>
      <c r="CT619" s="33"/>
      <c r="CU619" s="33"/>
      <c r="CV619" s="33"/>
      <c r="CW619" s="33"/>
      <c r="CX619" s="33"/>
      <c r="CY619" s="33"/>
      <c r="CZ619" s="33"/>
      <c r="DA619" s="33"/>
      <c r="DB619" s="33"/>
      <c r="DC619" s="33"/>
      <c r="DD619" s="33"/>
      <c r="DE619" s="33"/>
    </row>
    <row r="620" spans="1:109" x14ac:dyDescent="0.25">
      <c r="A620" s="32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33"/>
      <c r="BH620" s="33"/>
      <c r="BI620" s="33"/>
      <c r="BJ620" s="33"/>
      <c r="BK620" s="33"/>
      <c r="BL620" s="33"/>
      <c r="BM620" s="33"/>
      <c r="BN620" s="33"/>
      <c r="BO620" s="33"/>
      <c r="BP620" s="33"/>
      <c r="BQ620" s="33"/>
      <c r="BR620" s="33"/>
      <c r="BS620" s="33"/>
      <c r="BT620" s="33"/>
      <c r="BU620" s="33"/>
      <c r="BV620" s="33"/>
      <c r="BW620" s="33"/>
      <c r="BX620" s="33"/>
      <c r="BY620" s="33"/>
      <c r="BZ620" s="33"/>
      <c r="CA620" s="33"/>
      <c r="CB620" s="33"/>
      <c r="CC620" s="33"/>
      <c r="CD620" s="33"/>
      <c r="CE620" s="33"/>
      <c r="CF620" s="33"/>
      <c r="CG620" s="33"/>
      <c r="CH620" s="33"/>
      <c r="CI620" s="33"/>
      <c r="CJ620" s="33"/>
      <c r="CK620" s="33"/>
      <c r="CL620" s="33"/>
      <c r="CM620" s="33"/>
      <c r="CN620" s="33"/>
      <c r="CO620" s="33"/>
      <c r="CP620" s="33"/>
      <c r="CQ620" s="33"/>
      <c r="CR620" s="33"/>
      <c r="CS620" s="33"/>
      <c r="CT620" s="33"/>
      <c r="CU620" s="33"/>
      <c r="CV620" s="33"/>
      <c r="CW620" s="33"/>
      <c r="CX620" s="33"/>
      <c r="CY620" s="33"/>
      <c r="CZ620" s="33"/>
      <c r="DA620" s="33"/>
      <c r="DB620" s="33"/>
      <c r="DC620" s="33"/>
      <c r="DD620" s="33"/>
      <c r="DE620" s="33"/>
    </row>
    <row r="621" spans="1:109" x14ac:dyDescent="0.25">
      <c r="A621" s="32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33"/>
      <c r="BH621" s="33"/>
      <c r="BI621" s="33"/>
      <c r="BJ621" s="33"/>
      <c r="BK621" s="33"/>
      <c r="BL621" s="33"/>
      <c r="BM621" s="33"/>
      <c r="BN621" s="33"/>
      <c r="BO621" s="33"/>
      <c r="BP621" s="33"/>
      <c r="BQ621" s="33"/>
      <c r="BR621" s="33"/>
      <c r="BS621" s="33"/>
      <c r="BT621" s="33"/>
      <c r="BU621" s="33"/>
      <c r="BV621" s="33"/>
      <c r="BW621" s="33"/>
      <c r="BX621" s="33"/>
      <c r="BY621" s="33"/>
      <c r="BZ621" s="33"/>
      <c r="CA621" s="33"/>
      <c r="CB621" s="33"/>
      <c r="CC621" s="33"/>
      <c r="CD621" s="33"/>
      <c r="CE621" s="33"/>
      <c r="CF621" s="33"/>
      <c r="CG621" s="33"/>
      <c r="CH621" s="33"/>
      <c r="CI621" s="33"/>
      <c r="CJ621" s="33"/>
      <c r="CK621" s="33"/>
      <c r="CL621" s="33"/>
      <c r="CM621" s="33"/>
      <c r="CN621" s="33"/>
      <c r="CO621" s="33"/>
      <c r="CP621" s="33"/>
      <c r="CQ621" s="33"/>
      <c r="CR621" s="33"/>
      <c r="CS621" s="33"/>
      <c r="CT621" s="33"/>
      <c r="CU621" s="33"/>
      <c r="CV621" s="33"/>
      <c r="CW621" s="33"/>
      <c r="CX621" s="33"/>
      <c r="CY621" s="33"/>
      <c r="CZ621" s="33"/>
      <c r="DA621" s="33"/>
      <c r="DB621" s="33"/>
      <c r="DC621" s="33"/>
      <c r="DD621" s="33"/>
      <c r="DE621" s="33"/>
    </row>
    <row r="622" spans="1:109" x14ac:dyDescent="0.25">
      <c r="A622" s="32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33"/>
      <c r="BH622" s="33"/>
      <c r="BI622" s="33"/>
      <c r="BJ622" s="33"/>
      <c r="BK622" s="33"/>
      <c r="BL622" s="33"/>
      <c r="BM622" s="33"/>
      <c r="BN622" s="33"/>
      <c r="BO622" s="33"/>
      <c r="BP622" s="33"/>
      <c r="BQ622" s="33"/>
      <c r="BR622" s="33"/>
      <c r="BS622" s="33"/>
      <c r="BT622" s="33"/>
      <c r="BU622" s="33"/>
      <c r="BV622" s="33"/>
      <c r="BW622" s="33"/>
      <c r="BX622" s="33"/>
      <c r="BY622" s="33"/>
      <c r="BZ622" s="33"/>
      <c r="CA622" s="33"/>
      <c r="CB622" s="33"/>
      <c r="CC622" s="33"/>
      <c r="CD622" s="33"/>
      <c r="CE622" s="33"/>
      <c r="CF622" s="33"/>
      <c r="CG622" s="33"/>
      <c r="CH622" s="33"/>
      <c r="CI622" s="33"/>
      <c r="CJ622" s="33"/>
      <c r="CK622" s="33"/>
      <c r="CL622" s="33"/>
      <c r="CM622" s="33"/>
      <c r="CN622" s="33"/>
      <c r="CO622" s="33"/>
      <c r="CP622" s="33"/>
      <c r="CQ622" s="33"/>
      <c r="CR622" s="33"/>
      <c r="CS622" s="33"/>
      <c r="CT622" s="33"/>
      <c r="CU622" s="33"/>
      <c r="CV622" s="33"/>
      <c r="CW622" s="33"/>
      <c r="CX622" s="33"/>
      <c r="CY622" s="33"/>
      <c r="CZ622" s="33"/>
      <c r="DA622" s="33"/>
      <c r="DB622" s="33"/>
      <c r="DC622" s="33"/>
      <c r="DD622" s="33"/>
      <c r="DE622" s="33"/>
    </row>
    <row r="623" spans="1:109" x14ac:dyDescent="0.25">
      <c r="A623" s="32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33"/>
      <c r="BH623" s="33"/>
      <c r="BI623" s="33"/>
      <c r="BJ623" s="33"/>
      <c r="BK623" s="33"/>
      <c r="BL623" s="33"/>
      <c r="BM623" s="33"/>
      <c r="BN623" s="33"/>
      <c r="BO623" s="33"/>
      <c r="BP623" s="33"/>
      <c r="BQ623" s="33"/>
      <c r="BR623" s="33"/>
      <c r="BS623" s="33"/>
      <c r="BT623" s="33"/>
      <c r="BU623" s="33"/>
      <c r="BV623" s="33"/>
      <c r="BW623" s="33"/>
      <c r="BX623" s="33"/>
      <c r="BY623" s="33"/>
      <c r="BZ623" s="33"/>
      <c r="CA623" s="33"/>
      <c r="CB623" s="33"/>
      <c r="CC623" s="33"/>
      <c r="CD623" s="33"/>
      <c r="CE623" s="33"/>
      <c r="CF623" s="33"/>
      <c r="CG623" s="33"/>
      <c r="CH623" s="33"/>
      <c r="CI623" s="33"/>
      <c r="CJ623" s="33"/>
      <c r="CK623" s="33"/>
      <c r="CL623" s="33"/>
      <c r="CM623" s="33"/>
      <c r="CN623" s="33"/>
      <c r="CO623" s="33"/>
      <c r="CP623" s="33"/>
      <c r="CQ623" s="33"/>
      <c r="CR623" s="33"/>
      <c r="CS623" s="33"/>
      <c r="CT623" s="33"/>
      <c r="CU623" s="33"/>
      <c r="CV623" s="33"/>
      <c r="CW623" s="33"/>
      <c r="CX623" s="33"/>
      <c r="CY623" s="33"/>
      <c r="CZ623" s="33"/>
      <c r="DA623" s="33"/>
      <c r="DB623" s="33"/>
      <c r="DC623" s="33"/>
      <c r="DD623" s="33"/>
      <c r="DE623" s="33"/>
    </row>
    <row r="624" spans="1:109" x14ac:dyDescent="0.25">
      <c r="A624" s="32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33"/>
      <c r="BH624" s="33"/>
      <c r="BI624" s="33"/>
      <c r="BJ624" s="33"/>
      <c r="BK624" s="33"/>
      <c r="BL624" s="33"/>
      <c r="BM624" s="33"/>
      <c r="BN624" s="33"/>
      <c r="BO624" s="33"/>
      <c r="BP624" s="33"/>
      <c r="BQ624" s="33"/>
      <c r="BR624" s="33"/>
      <c r="BS624" s="33"/>
      <c r="BT624" s="33"/>
      <c r="BU624" s="33"/>
      <c r="BV624" s="33"/>
      <c r="BW624" s="33"/>
      <c r="BX624" s="33"/>
      <c r="BY624" s="33"/>
      <c r="BZ624" s="33"/>
      <c r="CA624" s="33"/>
      <c r="CB624" s="33"/>
      <c r="CC624" s="33"/>
      <c r="CD624" s="33"/>
      <c r="CE624" s="33"/>
      <c r="CF624" s="33"/>
      <c r="CG624" s="33"/>
      <c r="CH624" s="33"/>
      <c r="CI624" s="33"/>
      <c r="CJ624" s="33"/>
      <c r="CK624" s="33"/>
      <c r="CL624" s="33"/>
      <c r="CM624" s="33"/>
      <c r="CN624" s="33"/>
      <c r="CO624" s="33"/>
      <c r="CP624" s="33"/>
      <c r="CQ624" s="33"/>
      <c r="CR624" s="33"/>
      <c r="CS624" s="33"/>
      <c r="CT624" s="33"/>
      <c r="CU624" s="33"/>
      <c r="CV624" s="33"/>
      <c r="CW624" s="33"/>
      <c r="CX624" s="33"/>
      <c r="CY624" s="33"/>
      <c r="CZ624" s="33"/>
      <c r="DA624" s="33"/>
      <c r="DB624" s="33"/>
      <c r="DC624" s="33"/>
      <c r="DD624" s="33"/>
      <c r="DE624" s="33"/>
    </row>
    <row r="625" spans="1:109" x14ac:dyDescent="0.25">
      <c r="A625" s="32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33"/>
      <c r="BH625" s="33"/>
      <c r="BI625" s="33"/>
      <c r="BJ625" s="33"/>
      <c r="BK625" s="33"/>
      <c r="BL625" s="33"/>
      <c r="BM625" s="33"/>
      <c r="BN625" s="33"/>
      <c r="BO625" s="33"/>
      <c r="BP625" s="33"/>
      <c r="BQ625" s="33"/>
      <c r="BR625" s="33"/>
      <c r="BS625" s="33"/>
      <c r="BT625" s="33"/>
      <c r="BU625" s="33"/>
      <c r="BV625" s="33"/>
      <c r="BW625" s="33"/>
      <c r="BX625" s="33"/>
      <c r="BY625" s="33"/>
      <c r="BZ625" s="33"/>
      <c r="CA625" s="33"/>
      <c r="CB625" s="33"/>
      <c r="CC625" s="33"/>
      <c r="CD625" s="33"/>
      <c r="CE625" s="33"/>
      <c r="CF625" s="33"/>
      <c r="CG625" s="33"/>
      <c r="CH625" s="33"/>
      <c r="CI625" s="33"/>
      <c r="CJ625" s="33"/>
      <c r="CK625" s="33"/>
      <c r="CL625" s="33"/>
      <c r="CM625" s="33"/>
      <c r="CN625" s="33"/>
      <c r="CO625" s="33"/>
      <c r="CP625" s="33"/>
      <c r="CQ625" s="33"/>
      <c r="CR625" s="33"/>
      <c r="CS625" s="33"/>
      <c r="CT625" s="33"/>
      <c r="CU625" s="33"/>
      <c r="CV625" s="33"/>
      <c r="CW625" s="33"/>
      <c r="CX625" s="33"/>
      <c r="CY625" s="33"/>
      <c r="CZ625" s="33"/>
      <c r="DA625" s="33"/>
      <c r="DB625" s="33"/>
      <c r="DC625" s="33"/>
      <c r="DD625" s="33"/>
      <c r="DE625" s="33"/>
    </row>
    <row r="626" spans="1:109" x14ac:dyDescent="0.25">
      <c r="A626" s="32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33"/>
      <c r="BH626" s="33"/>
      <c r="BI626" s="33"/>
      <c r="BJ626" s="33"/>
      <c r="BK626" s="33"/>
      <c r="BL626" s="33"/>
      <c r="BM626" s="33"/>
      <c r="BN626" s="33"/>
      <c r="BO626" s="33"/>
      <c r="BP626" s="33"/>
      <c r="BQ626" s="33"/>
      <c r="BR626" s="33"/>
      <c r="BS626" s="33"/>
      <c r="BT626" s="33"/>
      <c r="BU626" s="33"/>
      <c r="BV626" s="33"/>
      <c r="BW626" s="33"/>
      <c r="BX626" s="33"/>
      <c r="BY626" s="33"/>
      <c r="BZ626" s="33"/>
      <c r="CA626" s="33"/>
      <c r="CB626" s="33"/>
      <c r="CC626" s="33"/>
      <c r="CD626" s="33"/>
      <c r="CE626" s="33"/>
      <c r="CF626" s="33"/>
      <c r="CG626" s="33"/>
      <c r="CH626" s="33"/>
      <c r="CI626" s="33"/>
      <c r="CJ626" s="33"/>
      <c r="CK626" s="33"/>
      <c r="CL626" s="33"/>
      <c r="CM626" s="33"/>
      <c r="CN626" s="33"/>
      <c r="CO626" s="33"/>
      <c r="CP626" s="33"/>
      <c r="CQ626" s="33"/>
      <c r="CR626" s="33"/>
      <c r="CS626" s="33"/>
      <c r="CT626" s="33"/>
      <c r="CU626" s="33"/>
      <c r="CV626" s="33"/>
      <c r="CW626" s="33"/>
      <c r="CX626" s="33"/>
      <c r="CY626" s="33"/>
      <c r="CZ626" s="33"/>
      <c r="DA626" s="33"/>
      <c r="DB626" s="33"/>
      <c r="DC626" s="33"/>
      <c r="DD626" s="33"/>
      <c r="DE626" s="33"/>
    </row>
    <row r="627" spans="1:109" x14ac:dyDescent="0.25">
      <c r="A627" s="32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33"/>
      <c r="BH627" s="33"/>
      <c r="BI627" s="33"/>
      <c r="BJ627" s="33"/>
      <c r="BK627" s="33"/>
      <c r="BL627" s="33"/>
      <c r="BM627" s="33"/>
      <c r="BN627" s="33"/>
      <c r="BO627" s="33"/>
      <c r="BP627" s="33"/>
      <c r="BQ627" s="33"/>
      <c r="BR627" s="33"/>
      <c r="BS627" s="33"/>
      <c r="BT627" s="33"/>
      <c r="BU627" s="33"/>
      <c r="BV627" s="33"/>
      <c r="BW627" s="33"/>
      <c r="BX627" s="33"/>
      <c r="BY627" s="33"/>
      <c r="BZ627" s="33"/>
      <c r="CA627" s="33"/>
      <c r="CB627" s="33"/>
      <c r="CC627" s="33"/>
      <c r="CD627" s="33"/>
      <c r="CE627" s="33"/>
      <c r="CF627" s="33"/>
      <c r="CG627" s="33"/>
      <c r="CH627" s="33"/>
      <c r="CI627" s="33"/>
      <c r="CJ627" s="33"/>
      <c r="CK627" s="33"/>
      <c r="CL627" s="33"/>
      <c r="CM627" s="33"/>
      <c r="CN627" s="33"/>
      <c r="CO627" s="33"/>
      <c r="CP627" s="33"/>
      <c r="CQ627" s="33"/>
      <c r="CR627" s="33"/>
      <c r="CS627" s="33"/>
      <c r="CT627" s="33"/>
      <c r="CU627" s="33"/>
      <c r="CV627" s="33"/>
      <c r="CW627" s="33"/>
      <c r="CX627" s="33"/>
      <c r="CY627" s="33"/>
      <c r="CZ627" s="33"/>
      <c r="DA627" s="33"/>
      <c r="DB627" s="33"/>
      <c r="DC627" s="33"/>
      <c r="DD627" s="33"/>
      <c r="DE627" s="33"/>
    </row>
    <row r="628" spans="1:109" x14ac:dyDescent="0.25">
      <c r="A628" s="32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33"/>
      <c r="BK628" s="33"/>
      <c r="BL628" s="33"/>
      <c r="BM628" s="33"/>
      <c r="BN628" s="33"/>
      <c r="BO628" s="33"/>
      <c r="BP628" s="33"/>
      <c r="BQ628" s="33"/>
      <c r="BR628" s="33"/>
      <c r="BS628" s="33"/>
      <c r="BT628" s="33"/>
      <c r="BU628" s="33"/>
      <c r="BV628" s="33"/>
      <c r="BW628" s="33"/>
      <c r="BX628" s="33"/>
      <c r="BY628" s="33"/>
      <c r="BZ628" s="33"/>
      <c r="CA628" s="33"/>
      <c r="CB628" s="33"/>
      <c r="CC628" s="33"/>
      <c r="CD628" s="33"/>
      <c r="CE628" s="33"/>
      <c r="CF628" s="33"/>
      <c r="CG628" s="33"/>
      <c r="CH628" s="33"/>
      <c r="CI628" s="33"/>
      <c r="CJ628" s="33"/>
      <c r="CK628" s="33"/>
      <c r="CL628" s="33"/>
      <c r="CM628" s="33"/>
      <c r="CN628" s="33"/>
      <c r="CO628" s="33"/>
      <c r="CP628" s="33"/>
      <c r="CQ628" s="33"/>
      <c r="CR628" s="33"/>
      <c r="CS628" s="33"/>
      <c r="CT628" s="33"/>
      <c r="CU628" s="33"/>
      <c r="CV628" s="33"/>
      <c r="CW628" s="33"/>
      <c r="CX628" s="33"/>
      <c r="CY628" s="33"/>
      <c r="CZ628" s="33"/>
      <c r="DA628" s="33"/>
      <c r="DB628" s="33"/>
      <c r="DC628" s="33"/>
      <c r="DD628" s="33"/>
      <c r="DE628" s="33"/>
    </row>
    <row r="629" spans="1:109" x14ac:dyDescent="0.25">
      <c r="A629" s="32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33"/>
      <c r="BH629" s="33"/>
      <c r="BI629" s="33"/>
      <c r="BJ629" s="33"/>
      <c r="BK629" s="33"/>
      <c r="BL629" s="33"/>
      <c r="BM629" s="33"/>
      <c r="BN629" s="33"/>
      <c r="BO629" s="33"/>
      <c r="BP629" s="33"/>
      <c r="BQ629" s="33"/>
      <c r="BR629" s="33"/>
      <c r="BS629" s="33"/>
      <c r="BT629" s="33"/>
      <c r="BU629" s="33"/>
      <c r="BV629" s="33"/>
      <c r="BW629" s="33"/>
      <c r="BX629" s="33"/>
      <c r="BY629" s="33"/>
      <c r="BZ629" s="33"/>
      <c r="CA629" s="33"/>
      <c r="CB629" s="33"/>
      <c r="CC629" s="33"/>
      <c r="CD629" s="33"/>
      <c r="CE629" s="33"/>
      <c r="CF629" s="33"/>
      <c r="CG629" s="33"/>
      <c r="CH629" s="33"/>
      <c r="CI629" s="33"/>
      <c r="CJ629" s="33"/>
      <c r="CK629" s="33"/>
      <c r="CL629" s="33"/>
      <c r="CM629" s="33"/>
      <c r="CN629" s="33"/>
      <c r="CO629" s="33"/>
      <c r="CP629" s="33"/>
      <c r="CQ629" s="33"/>
      <c r="CR629" s="33"/>
      <c r="CS629" s="33"/>
      <c r="CT629" s="33"/>
      <c r="CU629" s="33"/>
      <c r="CV629" s="33"/>
      <c r="CW629" s="33"/>
      <c r="CX629" s="33"/>
      <c r="CY629" s="33"/>
      <c r="CZ629" s="33"/>
      <c r="DA629" s="33"/>
      <c r="DB629" s="33"/>
      <c r="DC629" s="33"/>
      <c r="DD629" s="33"/>
      <c r="DE629" s="33"/>
    </row>
    <row r="630" spans="1:109" x14ac:dyDescent="0.25">
      <c r="A630" s="32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33"/>
      <c r="BH630" s="33"/>
      <c r="BI630" s="33"/>
      <c r="BJ630" s="33"/>
      <c r="BK630" s="33"/>
      <c r="BL630" s="33"/>
      <c r="BM630" s="33"/>
      <c r="BN630" s="33"/>
      <c r="BO630" s="33"/>
      <c r="BP630" s="33"/>
      <c r="BQ630" s="33"/>
      <c r="BR630" s="33"/>
      <c r="BS630" s="33"/>
      <c r="BT630" s="33"/>
      <c r="BU630" s="33"/>
      <c r="BV630" s="33"/>
      <c r="BW630" s="33"/>
      <c r="BX630" s="33"/>
      <c r="BY630" s="33"/>
      <c r="BZ630" s="33"/>
      <c r="CA630" s="33"/>
      <c r="CB630" s="33"/>
      <c r="CC630" s="33"/>
      <c r="CD630" s="33"/>
      <c r="CE630" s="33"/>
      <c r="CF630" s="33"/>
      <c r="CG630" s="33"/>
      <c r="CH630" s="33"/>
      <c r="CI630" s="33"/>
      <c r="CJ630" s="33"/>
      <c r="CK630" s="33"/>
      <c r="CL630" s="33"/>
      <c r="CM630" s="33"/>
      <c r="CN630" s="33"/>
      <c r="CO630" s="33"/>
      <c r="CP630" s="33"/>
      <c r="CQ630" s="33"/>
      <c r="CR630" s="33"/>
      <c r="CS630" s="33"/>
      <c r="CT630" s="33"/>
      <c r="CU630" s="33"/>
      <c r="CV630" s="33"/>
      <c r="CW630" s="33"/>
      <c r="CX630" s="33"/>
      <c r="CY630" s="33"/>
      <c r="CZ630" s="33"/>
      <c r="DA630" s="33"/>
      <c r="DB630" s="33"/>
      <c r="DC630" s="33"/>
      <c r="DD630" s="33"/>
      <c r="DE630" s="33"/>
    </row>
    <row r="631" spans="1:109" x14ac:dyDescent="0.25">
      <c r="A631" s="32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33"/>
      <c r="BH631" s="33"/>
      <c r="BI631" s="33"/>
      <c r="BJ631" s="33"/>
      <c r="BK631" s="33"/>
      <c r="BL631" s="33"/>
      <c r="BM631" s="33"/>
      <c r="BN631" s="33"/>
      <c r="BO631" s="33"/>
      <c r="BP631" s="33"/>
      <c r="BQ631" s="33"/>
      <c r="BR631" s="33"/>
      <c r="BS631" s="33"/>
      <c r="BT631" s="33"/>
      <c r="BU631" s="33"/>
      <c r="BV631" s="33"/>
      <c r="BW631" s="33"/>
      <c r="BX631" s="33"/>
      <c r="BY631" s="33"/>
      <c r="BZ631" s="33"/>
      <c r="CA631" s="33"/>
      <c r="CB631" s="33"/>
      <c r="CC631" s="33"/>
      <c r="CD631" s="33"/>
      <c r="CE631" s="33"/>
      <c r="CF631" s="33"/>
      <c r="CG631" s="33"/>
      <c r="CH631" s="33"/>
      <c r="CI631" s="33"/>
      <c r="CJ631" s="33"/>
      <c r="CK631" s="33"/>
      <c r="CL631" s="33"/>
      <c r="CM631" s="33"/>
      <c r="CN631" s="33"/>
      <c r="CO631" s="33"/>
      <c r="CP631" s="33"/>
      <c r="CQ631" s="33"/>
      <c r="CR631" s="33"/>
      <c r="CS631" s="33"/>
      <c r="CT631" s="33"/>
      <c r="CU631" s="33"/>
      <c r="CV631" s="33"/>
      <c r="CW631" s="33"/>
      <c r="CX631" s="33"/>
      <c r="CY631" s="33"/>
      <c r="CZ631" s="33"/>
      <c r="DA631" s="33"/>
      <c r="DB631" s="33"/>
      <c r="DC631" s="33"/>
      <c r="DD631" s="33"/>
      <c r="DE631" s="33"/>
    </row>
    <row r="632" spans="1:109" x14ac:dyDescent="0.25">
      <c r="A632" s="32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  <c r="BS632" s="33"/>
      <c r="BT632" s="33"/>
      <c r="BU632" s="33"/>
      <c r="BV632" s="33"/>
      <c r="BW632" s="33"/>
      <c r="BX632" s="33"/>
      <c r="BY632" s="33"/>
      <c r="BZ632" s="33"/>
      <c r="CA632" s="33"/>
      <c r="CB632" s="33"/>
      <c r="CC632" s="33"/>
      <c r="CD632" s="33"/>
      <c r="CE632" s="33"/>
      <c r="CF632" s="33"/>
      <c r="CG632" s="33"/>
      <c r="CH632" s="33"/>
      <c r="CI632" s="33"/>
      <c r="CJ632" s="33"/>
      <c r="CK632" s="33"/>
      <c r="CL632" s="33"/>
      <c r="CM632" s="33"/>
      <c r="CN632" s="33"/>
      <c r="CO632" s="33"/>
      <c r="CP632" s="33"/>
      <c r="CQ632" s="33"/>
      <c r="CR632" s="33"/>
      <c r="CS632" s="33"/>
      <c r="CT632" s="33"/>
      <c r="CU632" s="33"/>
      <c r="CV632" s="33"/>
      <c r="CW632" s="33"/>
      <c r="CX632" s="33"/>
      <c r="CY632" s="33"/>
      <c r="CZ632" s="33"/>
      <c r="DA632" s="33"/>
      <c r="DB632" s="33"/>
      <c r="DC632" s="33"/>
      <c r="DD632" s="33"/>
      <c r="DE632" s="33"/>
    </row>
    <row r="633" spans="1:109" x14ac:dyDescent="0.25">
      <c r="A633" s="32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  <c r="BS633" s="33"/>
      <c r="BT633" s="33"/>
      <c r="BU633" s="33"/>
      <c r="BV633" s="33"/>
      <c r="BW633" s="33"/>
      <c r="BX633" s="33"/>
      <c r="BY633" s="33"/>
      <c r="BZ633" s="33"/>
      <c r="CA633" s="33"/>
      <c r="CB633" s="33"/>
      <c r="CC633" s="33"/>
      <c r="CD633" s="33"/>
      <c r="CE633" s="33"/>
      <c r="CF633" s="33"/>
      <c r="CG633" s="33"/>
      <c r="CH633" s="33"/>
      <c r="CI633" s="33"/>
      <c r="CJ633" s="33"/>
      <c r="CK633" s="33"/>
      <c r="CL633" s="33"/>
      <c r="CM633" s="33"/>
      <c r="CN633" s="33"/>
      <c r="CO633" s="33"/>
      <c r="CP633" s="33"/>
      <c r="CQ633" s="33"/>
      <c r="CR633" s="33"/>
      <c r="CS633" s="33"/>
      <c r="CT633" s="33"/>
      <c r="CU633" s="33"/>
      <c r="CV633" s="33"/>
      <c r="CW633" s="33"/>
      <c r="CX633" s="33"/>
      <c r="CY633" s="33"/>
      <c r="CZ633" s="33"/>
      <c r="DA633" s="33"/>
      <c r="DB633" s="33"/>
      <c r="DC633" s="33"/>
      <c r="DD633" s="33"/>
      <c r="DE633" s="33"/>
    </row>
    <row r="634" spans="1:109" x14ac:dyDescent="0.25">
      <c r="A634" s="32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  <c r="BS634" s="33"/>
      <c r="BT634" s="33"/>
      <c r="BU634" s="33"/>
      <c r="BV634" s="33"/>
      <c r="BW634" s="33"/>
      <c r="BX634" s="33"/>
      <c r="BY634" s="33"/>
      <c r="BZ634" s="33"/>
      <c r="CA634" s="33"/>
      <c r="CB634" s="33"/>
      <c r="CC634" s="33"/>
      <c r="CD634" s="33"/>
      <c r="CE634" s="33"/>
      <c r="CF634" s="33"/>
      <c r="CG634" s="33"/>
      <c r="CH634" s="33"/>
      <c r="CI634" s="33"/>
      <c r="CJ634" s="33"/>
      <c r="CK634" s="33"/>
      <c r="CL634" s="33"/>
      <c r="CM634" s="33"/>
      <c r="CN634" s="33"/>
      <c r="CO634" s="33"/>
      <c r="CP634" s="33"/>
      <c r="CQ634" s="33"/>
      <c r="CR634" s="33"/>
      <c r="CS634" s="33"/>
      <c r="CT634" s="33"/>
      <c r="CU634" s="33"/>
      <c r="CV634" s="33"/>
      <c r="CW634" s="33"/>
      <c r="CX634" s="33"/>
      <c r="CY634" s="33"/>
      <c r="CZ634" s="33"/>
      <c r="DA634" s="33"/>
      <c r="DB634" s="33"/>
      <c r="DC634" s="33"/>
      <c r="DD634" s="33"/>
      <c r="DE634" s="33"/>
    </row>
    <row r="635" spans="1:109" x14ac:dyDescent="0.25">
      <c r="A635" s="32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  <c r="BS635" s="33"/>
      <c r="BT635" s="33"/>
      <c r="BU635" s="33"/>
      <c r="BV635" s="33"/>
      <c r="BW635" s="33"/>
      <c r="BX635" s="33"/>
      <c r="BY635" s="33"/>
      <c r="BZ635" s="33"/>
      <c r="CA635" s="33"/>
      <c r="CB635" s="33"/>
      <c r="CC635" s="33"/>
      <c r="CD635" s="33"/>
      <c r="CE635" s="33"/>
      <c r="CF635" s="33"/>
      <c r="CG635" s="33"/>
      <c r="CH635" s="33"/>
      <c r="CI635" s="33"/>
      <c r="CJ635" s="33"/>
      <c r="CK635" s="33"/>
      <c r="CL635" s="33"/>
      <c r="CM635" s="33"/>
      <c r="CN635" s="33"/>
      <c r="CO635" s="33"/>
      <c r="CP635" s="33"/>
      <c r="CQ635" s="33"/>
      <c r="CR635" s="33"/>
      <c r="CS635" s="33"/>
      <c r="CT635" s="33"/>
      <c r="CU635" s="33"/>
      <c r="CV635" s="33"/>
      <c r="CW635" s="33"/>
      <c r="CX635" s="33"/>
      <c r="CY635" s="33"/>
      <c r="CZ635" s="33"/>
      <c r="DA635" s="33"/>
      <c r="DB635" s="33"/>
      <c r="DC635" s="33"/>
      <c r="DD635" s="33"/>
      <c r="DE635" s="33"/>
    </row>
    <row r="636" spans="1:109" x14ac:dyDescent="0.25">
      <c r="A636" s="32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  <c r="BS636" s="33"/>
      <c r="BT636" s="33"/>
      <c r="BU636" s="33"/>
      <c r="BV636" s="33"/>
      <c r="BW636" s="33"/>
      <c r="BX636" s="33"/>
      <c r="BY636" s="33"/>
      <c r="BZ636" s="33"/>
      <c r="CA636" s="33"/>
      <c r="CB636" s="33"/>
      <c r="CC636" s="33"/>
      <c r="CD636" s="33"/>
      <c r="CE636" s="33"/>
      <c r="CF636" s="33"/>
      <c r="CG636" s="33"/>
      <c r="CH636" s="33"/>
      <c r="CI636" s="33"/>
      <c r="CJ636" s="33"/>
      <c r="CK636" s="33"/>
      <c r="CL636" s="33"/>
      <c r="CM636" s="33"/>
      <c r="CN636" s="33"/>
      <c r="CO636" s="33"/>
      <c r="CP636" s="33"/>
      <c r="CQ636" s="33"/>
      <c r="CR636" s="33"/>
      <c r="CS636" s="33"/>
      <c r="CT636" s="33"/>
      <c r="CU636" s="33"/>
      <c r="CV636" s="33"/>
      <c r="CW636" s="33"/>
      <c r="CX636" s="33"/>
      <c r="CY636" s="33"/>
      <c r="CZ636" s="33"/>
      <c r="DA636" s="33"/>
      <c r="DB636" s="33"/>
      <c r="DC636" s="33"/>
      <c r="DD636" s="33"/>
      <c r="DE636" s="33"/>
    </row>
    <row r="637" spans="1:109" x14ac:dyDescent="0.25">
      <c r="A637" s="32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33"/>
      <c r="BH637" s="33"/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  <c r="BS637" s="33"/>
      <c r="BT637" s="33"/>
      <c r="BU637" s="33"/>
      <c r="BV637" s="33"/>
      <c r="BW637" s="33"/>
      <c r="BX637" s="33"/>
      <c r="BY637" s="33"/>
      <c r="BZ637" s="33"/>
      <c r="CA637" s="33"/>
      <c r="CB637" s="33"/>
      <c r="CC637" s="33"/>
      <c r="CD637" s="33"/>
      <c r="CE637" s="33"/>
      <c r="CF637" s="33"/>
      <c r="CG637" s="33"/>
      <c r="CH637" s="33"/>
      <c r="CI637" s="33"/>
      <c r="CJ637" s="33"/>
      <c r="CK637" s="33"/>
      <c r="CL637" s="33"/>
      <c r="CM637" s="33"/>
      <c r="CN637" s="33"/>
      <c r="CO637" s="33"/>
      <c r="CP637" s="33"/>
      <c r="CQ637" s="33"/>
      <c r="CR637" s="33"/>
      <c r="CS637" s="33"/>
      <c r="CT637" s="33"/>
      <c r="CU637" s="33"/>
      <c r="CV637" s="33"/>
      <c r="CW637" s="33"/>
      <c r="CX637" s="33"/>
      <c r="CY637" s="33"/>
      <c r="CZ637" s="33"/>
      <c r="DA637" s="33"/>
      <c r="DB637" s="33"/>
      <c r="DC637" s="33"/>
      <c r="DD637" s="33"/>
      <c r="DE637" s="33"/>
    </row>
    <row r="638" spans="1:109" x14ac:dyDescent="0.25">
      <c r="A638" s="32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33"/>
      <c r="BH638" s="33"/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  <c r="BS638" s="33"/>
      <c r="BT638" s="33"/>
      <c r="BU638" s="33"/>
      <c r="BV638" s="33"/>
      <c r="BW638" s="33"/>
      <c r="BX638" s="33"/>
      <c r="BY638" s="33"/>
      <c r="BZ638" s="33"/>
      <c r="CA638" s="33"/>
      <c r="CB638" s="33"/>
      <c r="CC638" s="33"/>
      <c r="CD638" s="33"/>
      <c r="CE638" s="33"/>
      <c r="CF638" s="33"/>
      <c r="CG638" s="33"/>
      <c r="CH638" s="33"/>
      <c r="CI638" s="33"/>
      <c r="CJ638" s="33"/>
      <c r="CK638" s="33"/>
      <c r="CL638" s="33"/>
      <c r="CM638" s="33"/>
      <c r="CN638" s="33"/>
      <c r="CO638" s="33"/>
      <c r="CP638" s="33"/>
      <c r="CQ638" s="33"/>
      <c r="CR638" s="33"/>
      <c r="CS638" s="33"/>
      <c r="CT638" s="33"/>
      <c r="CU638" s="33"/>
      <c r="CV638" s="33"/>
      <c r="CW638" s="33"/>
      <c r="CX638" s="33"/>
      <c r="CY638" s="33"/>
      <c r="CZ638" s="33"/>
      <c r="DA638" s="33"/>
      <c r="DB638" s="33"/>
      <c r="DC638" s="33"/>
      <c r="DD638" s="33"/>
      <c r="DE638" s="33"/>
    </row>
    <row r="639" spans="1:109" x14ac:dyDescent="0.25">
      <c r="A639" s="32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33"/>
      <c r="BH639" s="33"/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  <c r="BS639" s="33"/>
      <c r="BT639" s="33"/>
      <c r="BU639" s="33"/>
      <c r="BV639" s="33"/>
      <c r="BW639" s="33"/>
      <c r="BX639" s="33"/>
      <c r="BY639" s="33"/>
      <c r="BZ639" s="33"/>
      <c r="CA639" s="33"/>
      <c r="CB639" s="33"/>
      <c r="CC639" s="33"/>
      <c r="CD639" s="33"/>
      <c r="CE639" s="33"/>
      <c r="CF639" s="33"/>
      <c r="CG639" s="33"/>
      <c r="CH639" s="33"/>
      <c r="CI639" s="33"/>
      <c r="CJ639" s="33"/>
      <c r="CK639" s="33"/>
      <c r="CL639" s="33"/>
      <c r="CM639" s="33"/>
      <c r="CN639" s="33"/>
      <c r="CO639" s="33"/>
      <c r="CP639" s="33"/>
      <c r="CQ639" s="33"/>
      <c r="CR639" s="33"/>
      <c r="CS639" s="33"/>
      <c r="CT639" s="33"/>
      <c r="CU639" s="33"/>
      <c r="CV639" s="33"/>
      <c r="CW639" s="33"/>
      <c r="CX639" s="33"/>
      <c r="CY639" s="33"/>
      <c r="CZ639" s="33"/>
      <c r="DA639" s="33"/>
      <c r="DB639" s="33"/>
      <c r="DC639" s="33"/>
      <c r="DD639" s="33"/>
      <c r="DE639" s="33"/>
    </row>
    <row r="640" spans="1:109" x14ac:dyDescent="0.25">
      <c r="A640" s="32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33"/>
      <c r="BH640" s="33"/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  <c r="BS640" s="33"/>
      <c r="BT640" s="33"/>
      <c r="BU640" s="33"/>
      <c r="BV640" s="33"/>
      <c r="BW640" s="33"/>
      <c r="BX640" s="33"/>
      <c r="BY640" s="33"/>
      <c r="BZ640" s="33"/>
      <c r="CA640" s="33"/>
      <c r="CB640" s="33"/>
      <c r="CC640" s="33"/>
      <c r="CD640" s="33"/>
      <c r="CE640" s="33"/>
      <c r="CF640" s="33"/>
      <c r="CG640" s="33"/>
      <c r="CH640" s="33"/>
      <c r="CI640" s="33"/>
      <c r="CJ640" s="33"/>
      <c r="CK640" s="33"/>
      <c r="CL640" s="33"/>
      <c r="CM640" s="33"/>
      <c r="CN640" s="33"/>
      <c r="CO640" s="33"/>
      <c r="CP640" s="33"/>
      <c r="CQ640" s="33"/>
      <c r="CR640" s="33"/>
      <c r="CS640" s="33"/>
      <c r="CT640" s="33"/>
      <c r="CU640" s="33"/>
      <c r="CV640" s="33"/>
      <c r="CW640" s="33"/>
      <c r="CX640" s="33"/>
      <c r="CY640" s="33"/>
      <c r="CZ640" s="33"/>
      <c r="DA640" s="33"/>
      <c r="DB640" s="33"/>
      <c r="DC640" s="33"/>
      <c r="DD640" s="33"/>
      <c r="DE640" s="33"/>
    </row>
    <row r="641" spans="1:109" x14ac:dyDescent="0.25">
      <c r="A641" s="32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33"/>
      <c r="BH641" s="33"/>
      <c r="BI641" s="33"/>
      <c r="BJ641" s="33"/>
      <c r="BK641" s="33"/>
      <c r="BL641" s="33"/>
      <c r="BM641" s="33"/>
      <c r="BN641" s="33"/>
      <c r="BO641" s="33"/>
      <c r="BP641" s="33"/>
      <c r="BQ641" s="33"/>
      <c r="BR641" s="33"/>
      <c r="BS641" s="33"/>
      <c r="BT641" s="33"/>
      <c r="BU641" s="33"/>
      <c r="BV641" s="33"/>
      <c r="BW641" s="33"/>
      <c r="BX641" s="33"/>
      <c r="BY641" s="33"/>
      <c r="BZ641" s="33"/>
      <c r="CA641" s="33"/>
      <c r="CB641" s="33"/>
      <c r="CC641" s="33"/>
      <c r="CD641" s="33"/>
      <c r="CE641" s="33"/>
      <c r="CF641" s="33"/>
      <c r="CG641" s="33"/>
      <c r="CH641" s="33"/>
      <c r="CI641" s="33"/>
      <c r="CJ641" s="33"/>
      <c r="CK641" s="33"/>
      <c r="CL641" s="33"/>
      <c r="CM641" s="33"/>
      <c r="CN641" s="33"/>
      <c r="CO641" s="33"/>
      <c r="CP641" s="33"/>
      <c r="CQ641" s="33"/>
      <c r="CR641" s="33"/>
      <c r="CS641" s="33"/>
      <c r="CT641" s="33"/>
      <c r="CU641" s="33"/>
      <c r="CV641" s="33"/>
      <c r="CW641" s="33"/>
      <c r="CX641" s="33"/>
      <c r="CY641" s="33"/>
      <c r="CZ641" s="33"/>
      <c r="DA641" s="33"/>
      <c r="DB641" s="33"/>
      <c r="DC641" s="33"/>
      <c r="DD641" s="33"/>
      <c r="DE641" s="33"/>
    </row>
    <row r="642" spans="1:109" x14ac:dyDescent="0.25">
      <c r="A642" s="32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33"/>
      <c r="BH642" s="33"/>
      <c r="BI642" s="33"/>
      <c r="BJ642" s="33"/>
      <c r="BK642" s="33"/>
      <c r="BL642" s="33"/>
      <c r="BM642" s="33"/>
      <c r="BN642" s="33"/>
      <c r="BO642" s="33"/>
      <c r="BP642" s="33"/>
      <c r="BQ642" s="33"/>
      <c r="BR642" s="33"/>
      <c r="BS642" s="33"/>
      <c r="BT642" s="33"/>
      <c r="BU642" s="33"/>
      <c r="BV642" s="33"/>
      <c r="BW642" s="33"/>
      <c r="BX642" s="33"/>
      <c r="BY642" s="33"/>
      <c r="BZ642" s="33"/>
      <c r="CA642" s="33"/>
      <c r="CB642" s="33"/>
      <c r="CC642" s="33"/>
      <c r="CD642" s="33"/>
      <c r="CE642" s="33"/>
      <c r="CF642" s="33"/>
      <c r="CG642" s="33"/>
      <c r="CH642" s="33"/>
      <c r="CI642" s="33"/>
      <c r="CJ642" s="33"/>
      <c r="CK642" s="33"/>
      <c r="CL642" s="33"/>
      <c r="CM642" s="33"/>
      <c r="CN642" s="33"/>
      <c r="CO642" s="33"/>
      <c r="CP642" s="33"/>
      <c r="CQ642" s="33"/>
      <c r="CR642" s="33"/>
      <c r="CS642" s="33"/>
      <c r="CT642" s="33"/>
      <c r="CU642" s="33"/>
      <c r="CV642" s="33"/>
      <c r="CW642" s="33"/>
      <c r="CX642" s="33"/>
      <c r="CY642" s="33"/>
      <c r="CZ642" s="33"/>
      <c r="DA642" s="33"/>
      <c r="DB642" s="33"/>
      <c r="DC642" s="33"/>
      <c r="DD642" s="33"/>
      <c r="DE642" s="33"/>
    </row>
    <row r="643" spans="1:109" x14ac:dyDescent="0.25">
      <c r="A643" s="32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  <c r="BS643" s="33"/>
      <c r="BT643" s="33"/>
      <c r="BU643" s="33"/>
      <c r="BV643" s="33"/>
      <c r="BW643" s="33"/>
      <c r="BX643" s="33"/>
      <c r="BY643" s="33"/>
      <c r="BZ643" s="33"/>
      <c r="CA643" s="33"/>
      <c r="CB643" s="33"/>
      <c r="CC643" s="33"/>
      <c r="CD643" s="33"/>
      <c r="CE643" s="33"/>
      <c r="CF643" s="33"/>
      <c r="CG643" s="33"/>
      <c r="CH643" s="33"/>
      <c r="CI643" s="33"/>
      <c r="CJ643" s="33"/>
      <c r="CK643" s="33"/>
      <c r="CL643" s="33"/>
      <c r="CM643" s="33"/>
      <c r="CN643" s="33"/>
      <c r="CO643" s="33"/>
      <c r="CP643" s="33"/>
      <c r="CQ643" s="33"/>
      <c r="CR643" s="33"/>
      <c r="CS643" s="33"/>
      <c r="CT643" s="33"/>
      <c r="CU643" s="33"/>
      <c r="CV643" s="33"/>
      <c r="CW643" s="33"/>
      <c r="CX643" s="33"/>
      <c r="CY643" s="33"/>
      <c r="CZ643" s="33"/>
      <c r="DA643" s="33"/>
      <c r="DB643" s="33"/>
      <c r="DC643" s="33"/>
      <c r="DD643" s="33"/>
      <c r="DE643" s="33"/>
    </row>
    <row r="644" spans="1:109" x14ac:dyDescent="0.25">
      <c r="A644" s="32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  <c r="BS644" s="33"/>
      <c r="BT644" s="33"/>
      <c r="BU644" s="33"/>
      <c r="BV644" s="33"/>
      <c r="BW644" s="33"/>
      <c r="BX644" s="33"/>
      <c r="BY644" s="33"/>
      <c r="BZ644" s="33"/>
      <c r="CA644" s="33"/>
      <c r="CB644" s="33"/>
      <c r="CC644" s="33"/>
      <c r="CD644" s="33"/>
      <c r="CE644" s="33"/>
      <c r="CF644" s="33"/>
      <c r="CG644" s="33"/>
      <c r="CH644" s="33"/>
      <c r="CI644" s="33"/>
      <c r="CJ644" s="33"/>
      <c r="CK644" s="33"/>
      <c r="CL644" s="33"/>
      <c r="CM644" s="33"/>
      <c r="CN644" s="33"/>
      <c r="CO644" s="33"/>
      <c r="CP644" s="33"/>
      <c r="CQ644" s="33"/>
      <c r="CR644" s="33"/>
      <c r="CS644" s="33"/>
      <c r="CT644" s="33"/>
      <c r="CU644" s="33"/>
      <c r="CV644" s="33"/>
      <c r="CW644" s="33"/>
      <c r="CX644" s="33"/>
      <c r="CY644" s="33"/>
      <c r="CZ644" s="33"/>
      <c r="DA644" s="33"/>
      <c r="DB644" s="33"/>
      <c r="DC644" s="33"/>
      <c r="DD644" s="33"/>
      <c r="DE644" s="33"/>
    </row>
    <row r="645" spans="1:109" x14ac:dyDescent="0.25">
      <c r="A645" s="32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  <c r="BS645" s="33"/>
      <c r="BT645" s="33"/>
      <c r="BU645" s="33"/>
      <c r="BV645" s="33"/>
      <c r="BW645" s="33"/>
      <c r="BX645" s="33"/>
      <c r="BY645" s="33"/>
      <c r="BZ645" s="33"/>
      <c r="CA645" s="33"/>
      <c r="CB645" s="33"/>
      <c r="CC645" s="33"/>
      <c r="CD645" s="33"/>
      <c r="CE645" s="33"/>
      <c r="CF645" s="33"/>
      <c r="CG645" s="33"/>
      <c r="CH645" s="33"/>
      <c r="CI645" s="33"/>
      <c r="CJ645" s="33"/>
      <c r="CK645" s="33"/>
      <c r="CL645" s="33"/>
      <c r="CM645" s="33"/>
      <c r="CN645" s="33"/>
      <c r="CO645" s="33"/>
      <c r="CP645" s="33"/>
      <c r="CQ645" s="33"/>
      <c r="CR645" s="33"/>
      <c r="CS645" s="33"/>
      <c r="CT645" s="33"/>
      <c r="CU645" s="33"/>
      <c r="CV645" s="33"/>
      <c r="CW645" s="33"/>
      <c r="CX645" s="33"/>
      <c r="CY645" s="33"/>
      <c r="CZ645" s="33"/>
      <c r="DA645" s="33"/>
      <c r="DB645" s="33"/>
      <c r="DC645" s="33"/>
      <c r="DD645" s="33"/>
      <c r="DE645" s="33"/>
    </row>
    <row r="646" spans="1:109" x14ac:dyDescent="0.25">
      <c r="A646" s="32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  <c r="BS646" s="33"/>
      <c r="BT646" s="33"/>
      <c r="BU646" s="33"/>
      <c r="BV646" s="33"/>
      <c r="BW646" s="33"/>
      <c r="BX646" s="33"/>
      <c r="BY646" s="33"/>
      <c r="BZ646" s="33"/>
      <c r="CA646" s="33"/>
      <c r="CB646" s="33"/>
      <c r="CC646" s="33"/>
      <c r="CD646" s="33"/>
      <c r="CE646" s="33"/>
      <c r="CF646" s="33"/>
      <c r="CG646" s="33"/>
      <c r="CH646" s="33"/>
      <c r="CI646" s="33"/>
      <c r="CJ646" s="33"/>
      <c r="CK646" s="33"/>
      <c r="CL646" s="33"/>
      <c r="CM646" s="33"/>
      <c r="CN646" s="33"/>
      <c r="CO646" s="33"/>
      <c r="CP646" s="33"/>
      <c r="CQ646" s="33"/>
      <c r="CR646" s="33"/>
      <c r="CS646" s="33"/>
      <c r="CT646" s="33"/>
      <c r="CU646" s="33"/>
      <c r="CV646" s="33"/>
      <c r="CW646" s="33"/>
      <c r="CX646" s="33"/>
      <c r="CY646" s="33"/>
      <c r="CZ646" s="33"/>
      <c r="DA646" s="33"/>
      <c r="DB646" s="33"/>
      <c r="DC646" s="33"/>
      <c r="DD646" s="33"/>
      <c r="DE646" s="33"/>
    </row>
    <row r="647" spans="1:109" x14ac:dyDescent="0.25">
      <c r="A647" s="32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  <c r="BS647" s="33"/>
      <c r="BT647" s="33"/>
      <c r="BU647" s="33"/>
      <c r="BV647" s="33"/>
      <c r="BW647" s="33"/>
      <c r="BX647" s="33"/>
      <c r="BY647" s="33"/>
      <c r="BZ647" s="33"/>
      <c r="CA647" s="33"/>
      <c r="CB647" s="33"/>
      <c r="CC647" s="33"/>
      <c r="CD647" s="33"/>
      <c r="CE647" s="33"/>
      <c r="CF647" s="33"/>
      <c r="CG647" s="33"/>
      <c r="CH647" s="33"/>
      <c r="CI647" s="33"/>
      <c r="CJ647" s="33"/>
      <c r="CK647" s="33"/>
      <c r="CL647" s="33"/>
      <c r="CM647" s="33"/>
      <c r="CN647" s="33"/>
      <c r="CO647" s="33"/>
      <c r="CP647" s="33"/>
      <c r="CQ647" s="33"/>
      <c r="CR647" s="33"/>
      <c r="CS647" s="33"/>
      <c r="CT647" s="33"/>
      <c r="CU647" s="33"/>
      <c r="CV647" s="33"/>
      <c r="CW647" s="33"/>
      <c r="CX647" s="33"/>
      <c r="CY647" s="33"/>
      <c r="CZ647" s="33"/>
      <c r="DA647" s="33"/>
      <c r="DB647" s="33"/>
      <c r="DC647" s="33"/>
      <c r="DD647" s="33"/>
      <c r="DE647" s="33"/>
    </row>
    <row r="648" spans="1:109" x14ac:dyDescent="0.25">
      <c r="A648" s="32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33"/>
      <c r="BH648" s="33"/>
      <c r="BI648" s="33"/>
      <c r="BJ648" s="33"/>
      <c r="BK648" s="33"/>
      <c r="BL648" s="33"/>
      <c r="BM648" s="33"/>
      <c r="BN648" s="33"/>
      <c r="BO648" s="33"/>
      <c r="BP648" s="33"/>
      <c r="BQ648" s="33"/>
      <c r="BR648" s="33"/>
      <c r="BS648" s="33"/>
      <c r="BT648" s="33"/>
      <c r="BU648" s="33"/>
      <c r="BV648" s="33"/>
      <c r="BW648" s="33"/>
      <c r="BX648" s="33"/>
      <c r="BY648" s="33"/>
      <c r="BZ648" s="33"/>
      <c r="CA648" s="33"/>
      <c r="CB648" s="33"/>
      <c r="CC648" s="33"/>
      <c r="CD648" s="33"/>
      <c r="CE648" s="33"/>
      <c r="CF648" s="33"/>
      <c r="CG648" s="33"/>
      <c r="CH648" s="33"/>
      <c r="CI648" s="33"/>
      <c r="CJ648" s="33"/>
      <c r="CK648" s="33"/>
      <c r="CL648" s="33"/>
      <c r="CM648" s="33"/>
      <c r="CN648" s="33"/>
      <c r="CO648" s="33"/>
      <c r="CP648" s="33"/>
      <c r="CQ648" s="33"/>
      <c r="CR648" s="33"/>
      <c r="CS648" s="33"/>
      <c r="CT648" s="33"/>
      <c r="CU648" s="33"/>
      <c r="CV648" s="33"/>
      <c r="CW648" s="33"/>
      <c r="CX648" s="33"/>
      <c r="CY648" s="33"/>
      <c r="CZ648" s="33"/>
      <c r="DA648" s="33"/>
      <c r="DB648" s="33"/>
      <c r="DC648" s="33"/>
      <c r="DD648" s="33"/>
      <c r="DE648" s="33"/>
    </row>
    <row r="649" spans="1:109" x14ac:dyDescent="0.25">
      <c r="A649" s="32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33"/>
      <c r="BH649" s="33"/>
      <c r="BI649" s="33"/>
      <c r="BJ649" s="33"/>
      <c r="BK649" s="33"/>
      <c r="BL649" s="33"/>
      <c r="BM649" s="33"/>
      <c r="BN649" s="33"/>
      <c r="BO649" s="33"/>
      <c r="BP649" s="33"/>
      <c r="BQ649" s="33"/>
      <c r="BR649" s="33"/>
      <c r="BS649" s="33"/>
      <c r="BT649" s="33"/>
      <c r="BU649" s="33"/>
      <c r="BV649" s="33"/>
      <c r="BW649" s="33"/>
      <c r="BX649" s="33"/>
      <c r="BY649" s="33"/>
      <c r="BZ649" s="33"/>
      <c r="CA649" s="33"/>
      <c r="CB649" s="33"/>
      <c r="CC649" s="33"/>
      <c r="CD649" s="33"/>
      <c r="CE649" s="33"/>
      <c r="CF649" s="33"/>
      <c r="CG649" s="33"/>
      <c r="CH649" s="33"/>
      <c r="CI649" s="33"/>
      <c r="CJ649" s="33"/>
      <c r="CK649" s="33"/>
      <c r="CL649" s="33"/>
      <c r="CM649" s="33"/>
      <c r="CN649" s="33"/>
      <c r="CO649" s="33"/>
      <c r="CP649" s="33"/>
      <c r="CQ649" s="33"/>
      <c r="CR649" s="33"/>
      <c r="CS649" s="33"/>
      <c r="CT649" s="33"/>
      <c r="CU649" s="33"/>
      <c r="CV649" s="33"/>
      <c r="CW649" s="33"/>
      <c r="CX649" s="33"/>
      <c r="CY649" s="33"/>
      <c r="CZ649" s="33"/>
      <c r="DA649" s="33"/>
      <c r="DB649" s="33"/>
      <c r="DC649" s="33"/>
      <c r="DD649" s="33"/>
      <c r="DE649" s="33"/>
    </row>
    <row r="650" spans="1:109" x14ac:dyDescent="0.25">
      <c r="A650" s="32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33"/>
      <c r="BH650" s="33"/>
      <c r="BI650" s="33"/>
      <c r="BJ650" s="33"/>
      <c r="BK650" s="33"/>
      <c r="BL650" s="33"/>
      <c r="BM650" s="33"/>
      <c r="BN650" s="33"/>
      <c r="BO650" s="33"/>
      <c r="BP650" s="33"/>
      <c r="BQ650" s="33"/>
      <c r="BR650" s="33"/>
      <c r="BS650" s="33"/>
      <c r="BT650" s="33"/>
      <c r="BU650" s="33"/>
      <c r="BV650" s="33"/>
      <c r="BW650" s="33"/>
      <c r="BX650" s="33"/>
      <c r="BY650" s="33"/>
      <c r="BZ650" s="33"/>
      <c r="CA650" s="33"/>
      <c r="CB650" s="33"/>
      <c r="CC650" s="33"/>
      <c r="CD650" s="33"/>
      <c r="CE650" s="33"/>
      <c r="CF650" s="33"/>
      <c r="CG650" s="33"/>
      <c r="CH650" s="33"/>
      <c r="CI650" s="33"/>
      <c r="CJ650" s="33"/>
      <c r="CK650" s="33"/>
      <c r="CL650" s="33"/>
      <c r="CM650" s="33"/>
      <c r="CN650" s="33"/>
      <c r="CO650" s="33"/>
      <c r="CP650" s="33"/>
      <c r="CQ650" s="33"/>
      <c r="CR650" s="33"/>
      <c r="CS650" s="33"/>
      <c r="CT650" s="33"/>
      <c r="CU650" s="33"/>
      <c r="CV650" s="33"/>
      <c r="CW650" s="33"/>
      <c r="CX650" s="33"/>
      <c r="CY650" s="33"/>
      <c r="CZ650" s="33"/>
      <c r="DA650" s="33"/>
      <c r="DB650" s="33"/>
      <c r="DC650" s="33"/>
      <c r="DD650" s="33"/>
      <c r="DE650" s="33"/>
    </row>
    <row r="651" spans="1:109" x14ac:dyDescent="0.25">
      <c r="A651" s="32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33"/>
      <c r="BH651" s="33"/>
      <c r="BI651" s="33"/>
      <c r="BJ651" s="33"/>
      <c r="BK651" s="33"/>
      <c r="BL651" s="33"/>
      <c r="BM651" s="33"/>
      <c r="BN651" s="33"/>
      <c r="BO651" s="33"/>
      <c r="BP651" s="33"/>
      <c r="BQ651" s="33"/>
      <c r="BR651" s="33"/>
      <c r="BS651" s="33"/>
      <c r="BT651" s="33"/>
      <c r="BU651" s="33"/>
      <c r="BV651" s="33"/>
      <c r="BW651" s="33"/>
      <c r="BX651" s="33"/>
      <c r="BY651" s="33"/>
      <c r="BZ651" s="33"/>
      <c r="CA651" s="33"/>
      <c r="CB651" s="33"/>
      <c r="CC651" s="33"/>
      <c r="CD651" s="33"/>
      <c r="CE651" s="33"/>
      <c r="CF651" s="33"/>
      <c r="CG651" s="33"/>
      <c r="CH651" s="33"/>
      <c r="CI651" s="33"/>
      <c r="CJ651" s="33"/>
      <c r="CK651" s="33"/>
      <c r="CL651" s="33"/>
      <c r="CM651" s="33"/>
      <c r="CN651" s="33"/>
      <c r="CO651" s="33"/>
      <c r="CP651" s="33"/>
      <c r="CQ651" s="33"/>
      <c r="CR651" s="33"/>
      <c r="CS651" s="33"/>
      <c r="CT651" s="33"/>
      <c r="CU651" s="33"/>
      <c r="CV651" s="33"/>
      <c r="CW651" s="33"/>
      <c r="CX651" s="33"/>
      <c r="CY651" s="33"/>
      <c r="CZ651" s="33"/>
      <c r="DA651" s="33"/>
      <c r="DB651" s="33"/>
      <c r="DC651" s="33"/>
      <c r="DD651" s="33"/>
      <c r="DE651" s="33"/>
    </row>
    <row r="652" spans="1:109" x14ac:dyDescent="0.25">
      <c r="A652" s="32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33"/>
      <c r="BH652" s="33"/>
      <c r="BI652" s="33"/>
      <c r="BJ652" s="33"/>
      <c r="BK652" s="33"/>
      <c r="BL652" s="33"/>
      <c r="BM652" s="33"/>
      <c r="BN652" s="33"/>
      <c r="BO652" s="33"/>
      <c r="BP652" s="33"/>
      <c r="BQ652" s="33"/>
      <c r="BR652" s="33"/>
      <c r="BS652" s="33"/>
      <c r="BT652" s="33"/>
      <c r="BU652" s="33"/>
      <c r="BV652" s="33"/>
      <c r="BW652" s="33"/>
      <c r="BX652" s="33"/>
      <c r="BY652" s="33"/>
      <c r="BZ652" s="33"/>
      <c r="CA652" s="33"/>
      <c r="CB652" s="33"/>
      <c r="CC652" s="33"/>
      <c r="CD652" s="33"/>
      <c r="CE652" s="33"/>
      <c r="CF652" s="33"/>
      <c r="CG652" s="33"/>
      <c r="CH652" s="33"/>
      <c r="CI652" s="33"/>
      <c r="CJ652" s="33"/>
      <c r="CK652" s="33"/>
      <c r="CL652" s="33"/>
      <c r="CM652" s="33"/>
      <c r="CN652" s="33"/>
      <c r="CO652" s="33"/>
      <c r="CP652" s="33"/>
      <c r="CQ652" s="33"/>
      <c r="CR652" s="33"/>
      <c r="CS652" s="33"/>
      <c r="CT652" s="33"/>
      <c r="CU652" s="33"/>
      <c r="CV652" s="33"/>
      <c r="CW652" s="33"/>
      <c r="CX652" s="33"/>
      <c r="CY652" s="33"/>
      <c r="CZ652" s="33"/>
      <c r="DA652" s="33"/>
      <c r="DB652" s="33"/>
      <c r="DC652" s="33"/>
      <c r="DD652" s="33"/>
      <c r="DE652" s="33"/>
    </row>
    <row r="653" spans="1:109" x14ac:dyDescent="0.25">
      <c r="A653" s="32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33"/>
      <c r="BK653" s="33"/>
      <c r="BL653" s="33"/>
      <c r="BM653" s="33"/>
      <c r="BN653" s="33"/>
      <c r="BO653" s="33"/>
      <c r="BP653" s="33"/>
      <c r="BQ653" s="33"/>
      <c r="BR653" s="33"/>
      <c r="BS653" s="33"/>
      <c r="BT653" s="33"/>
      <c r="BU653" s="33"/>
      <c r="BV653" s="33"/>
      <c r="BW653" s="33"/>
      <c r="BX653" s="33"/>
      <c r="BY653" s="33"/>
      <c r="BZ653" s="33"/>
      <c r="CA653" s="33"/>
      <c r="CB653" s="33"/>
      <c r="CC653" s="33"/>
      <c r="CD653" s="33"/>
      <c r="CE653" s="33"/>
      <c r="CF653" s="33"/>
      <c r="CG653" s="33"/>
      <c r="CH653" s="33"/>
      <c r="CI653" s="33"/>
      <c r="CJ653" s="33"/>
      <c r="CK653" s="33"/>
      <c r="CL653" s="33"/>
      <c r="CM653" s="33"/>
      <c r="CN653" s="33"/>
      <c r="CO653" s="33"/>
      <c r="CP653" s="33"/>
      <c r="CQ653" s="33"/>
      <c r="CR653" s="33"/>
      <c r="CS653" s="33"/>
      <c r="CT653" s="33"/>
      <c r="CU653" s="33"/>
      <c r="CV653" s="33"/>
      <c r="CW653" s="33"/>
      <c r="CX653" s="33"/>
      <c r="CY653" s="33"/>
      <c r="CZ653" s="33"/>
      <c r="DA653" s="33"/>
      <c r="DB653" s="33"/>
      <c r="DC653" s="33"/>
      <c r="DD653" s="33"/>
      <c r="DE653" s="33"/>
    </row>
    <row r="654" spans="1:109" x14ac:dyDescent="0.25">
      <c r="A654" s="32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33"/>
      <c r="BH654" s="33"/>
      <c r="BI654" s="33"/>
      <c r="BJ654" s="33"/>
      <c r="BK654" s="33"/>
      <c r="BL654" s="33"/>
      <c r="BM654" s="33"/>
      <c r="BN654" s="33"/>
      <c r="BO654" s="33"/>
      <c r="BP654" s="33"/>
      <c r="BQ654" s="33"/>
      <c r="BR654" s="33"/>
      <c r="BS654" s="33"/>
      <c r="BT654" s="33"/>
      <c r="BU654" s="33"/>
      <c r="BV654" s="33"/>
      <c r="BW654" s="33"/>
      <c r="BX654" s="33"/>
      <c r="BY654" s="33"/>
      <c r="BZ654" s="33"/>
      <c r="CA654" s="33"/>
      <c r="CB654" s="33"/>
      <c r="CC654" s="33"/>
      <c r="CD654" s="33"/>
      <c r="CE654" s="33"/>
      <c r="CF654" s="33"/>
      <c r="CG654" s="33"/>
      <c r="CH654" s="33"/>
      <c r="CI654" s="33"/>
      <c r="CJ654" s="33"/>
      <c r="CK654" s="33"/>
      <c r="CL654" s="33"/>
      <c r="CM654" s="33"/>
      <c r="CN654" s="33"/>
      <c r="CO654" s="33"/>
      <c r="CP654" s="33"/>
      <c r="CQ654" s="33"/>
      <c r="CR654" s="33"/>
      <c r="CS654" s="33"/>
      <c r="CT654" s="33"/>
      <c r="CU654" s="33"/>
      <c r="CV654" s="33"/>
      <c r="CW654" s="33"/>
      <c r="CX654" s="33"/>
      <c r="CY654" s="33"/>
      <c r="CZ654" s="33"/>
      <c r="DA654" s="33"/>
      <c r="DB654" s="33"/>
      <c r="DC654" s="33"/>
      <c r="DD654" s="33"/>
      <c r="DE654" s="33"/>
    </row>
    <row r="655" spans="1:109" x14ac:dyDescent="0.25">
      <c r="A655" s="32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33"/>
      <c r="BH655" s="33"/>
      <c r="BI655" s="33"/>
      <c r="BJ655" s="33"/>
      <c r="BK655" s="33"/>
      <c r="BL655" s="33"/>
      <c r="BM655" s="33"/>
      <c r="BN655" s="33"/>
      <c r="BO655" s="33"/>
      <c r="BP655" s="33"/>
      <c r="BQ655" s="33"/>
      <c r="BR655" s="33"/>
      <c r="BS655" s="33"/>
      <c r="BT655" s="33"/>
      <c r="BU655" s="33"/>
      <c r="BV655" s="33"/>
      <c r="BW655" s="33"/>
      <c r="BX655" s="33"/>
      <c r="BY655" s="33"/>
      <c r="BZ655" s="33"/>
      <c r="CA655" s="33"/>
      <c r="CB655" s="33"/>
      <c r="CC655" s="33"/>
      <c r="CD655" s="33"/>
      <c r="CE655" s="33"/>
      <c r="CF655" s="33"/>
      <c r="CG655" s="33"/>
      <c r="CH655" s="33"/>
      <c r="CI655" s="33"/>
      <c r="CJ655" s="33"/>
      <c r="CK655" s="33"/>
      <c r="CL655" s="33"/>
      <c r="CM655" s="33"/>
      <c r="CN655" s="33"/>
      <c r="CO655" s="33"/>
      <c r="CP655" s="33"/>
      <c r="CQ655" s="33"/>
      <c r="CR655" s="33"/>
      <c r="CS655" s="33"/>
      <c r="CT655" s="33"/>
      <c r="CU655" s="33"/>
      <c r="CV655" s="33"/>
      <c r="CW655" s="33"/>
      <c r="CX655" s="33"/>
      <c r="CY655" s="33"/>
      <c r="CZ655" s="33"/>
      <c r="DA655" s="33"/>
      <c r="DB655" s="33"/>
      <c r="DC655" s="33"/>
      <c r="DD655" s="33"/>
      <c r="DE655" s="33"/>
    </row>
    <row r="656" spans="1:109" x14ac:dyDescent="0.25">
      <c r="A656" s="32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33"/>
      <c r="BH656" s="33"/>
      <c r="BI656" s="33"/>
      <c r="BJ656" s="33"/>
      <c r="BK656" s="33"/>
      <c r="BL656" s="33"/>
      <c r="BM656" s="33"/>
      <c r="BN656" s="33"/>
      <c r="BO656" s="33"/>
      <c r="BP656" s="33"/>
      <c r="BQ656" s="33"/>
      <c r="BR656" s="33"/>
      <c r="BS656" s="33"/>
      <c r="BT656" s="33"/>
      <c r="BU656" s="33"/>
      <c r="BV656" s="33"/>
      <c r="BW656" s="33"/>
      <c r="BX656" s="33"/>
      <c r="BY656" s="33"/>
      <c r="BZ656" s="33"/>
      <c r="CA656" s="33"/>
      <c r="CB656" s="33"/>
      <c r="CC656" s="33"/>
      <c r="CD656" s="33"/>
      <c r="CE656" s="33"/>
      <c r="CF656" s="33"/>
      <c r="CG656" s="33"/>
      <c r="CH656" s="33"/>
      <c r="CI656" s="33"/>
      <c r="CJ656" s="33"/>
      <c r="CK656" s="33"/>
      <c r="CL656" s="33"/>
      <c r="CM656" s="33"/>
      <c r="CN656" s="33"/>
      <c r="CO656" s="33"/>
      <c r="CP656" s="33"/>
      <c r="CQ656" s="33"/>
      <c r="CR656" s="33"/>
      <c r="CS656" s="33"/>
      <c r="CT656" s="33"/>
      <c r="CU656" s="33"/>
      <c r="CV656" s="33"/>
      <c r="CW656" s="33"/>
      <c r="CX656" s="33"/>
      <c r="CY656" s="33"/>
      <c r="CZ656" s="33"/>
      <c r="DA656" s="33"/>
      <c r="DB656" s="33"/>
      <c r="DC656" s="33"/>
      <c r="DD656" s="33"/>
      <c r="DE656" s="33"/>
    </row>
    <row r="657" spans="1:109" x14ac:dyDescent="0.25">
      <c r="A657" s="32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33"/>
      <c r="BH657" s="33"/>
      <c r="BI657" s="33"/>
      <c r="BJ657" s="33"/>
      <c r="BK657" s="33"/>
      <c r="BL657" s="33"/>
      <c r="BM657" s="33"/>
      <c r="BN657" s="33"/>
      <c r="BO657" s="33"/>
      <c r="BP657" s="33"/>
      <c r="BQ657" s="33"/>
      <c r="BR657" s="33"/>
      <c r="BS657" s="33"/>
      <c r="BT657" s="33"/>
      <c r="BU657" s="33"/>
      <c r="BV657" s="33"/>
      <c r="BW657" s="33"/>
      <c r="BX657" s="33"/>
      <c r="BY657" s="33"/>
      <c r="BZ657" s="33"/>
      <c r="CA657" s="33"/>
      <c r="CB657" s="33"/>
      <c r="CC657" s="33"/>
      <c r="CD657" s="33"/>
      <c r="CE657" s="33"/>
      <c r="CF657" s="33"/>
      <c r="CG657" s="33"/>
      <c r="CH657" s="33"/>
      <c r="CI657" s="33"/>
      <c r="CJ657" s="33"/>
      <c r="CK657" s="33"/>
      <c r="CL657" s="33"/>
      <c r="CM657" s="33"/>
      <c r="CN657" s="33"/>
      <c r="CO657" s="33"/>
      <c r="CP657" s="33"/>
      <c r="CQ657" s="33"/>
      <c r="CR657" s="33"/>
      <c r="CS657" s="33"/>
      <c r="CT657" s="33"/>
      <c r="CU657" s="33"/>
      <c r="CV657" s="33"/>
      <c r="CW657" s="33"/>
      <c r="CX657" s="33"/>
      <c r="CY657" s="33"/>
      <c r="CZ657" s="33"/>
      <c r="DA657" s="33"/>
      <c r="DB657" s="33"/>
      <c r="DC657" s="33"/>
      <c r="DD657" s="33"/>
      <c r="DE657" s="33"/>
    </row>
    <row r="658" spans="1:109" x14ac:dyDescent="0.25">
      <c r="A658" s="32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33"/>
      <c r="BH658" s="33"/>
      <c r="BI658" s="33"/>
      <c r="BJ658" s="33"/>
      <c r="BK658" s="33"/>
      <c r="BL658" s="33"/>
      <c r="BM658" s="33"/>
      <c r="BN658" s="33"/>
      <c r="BO658" s="33"/>
      <c r="BP658" s="33"/>
      <c r="BQ658" s="33"/>
      <c r="BR658" s="33"/>
      <c r="BS658" s="33"/>
      <c r="BT658" s="33"/>
      <c r="BU658" s="33"/>
      <c r="BV658" s="33"/>
      <c r="BW658" s="33"/>
      <c r="BX658" s="33"/>
      <c r="BY658" s="33"/>
      <c r="BZ658" s="33"/>
      <c r="CA658" s="33"/>
      <c r="CB658" s="33"/>
      <c r="CC658" s="33"/>
      <c r="CD658" s="33"/>
      <c r="CE658" s="33"/>
      <c r="CF658" s="33"/>
      <c r="CG658" s="33"/>
      <c r="CH658" s="33"/>
      <c r="CI658" s="33"/>
      <c r="CJ658" s="33"/>
      <c r="CK658" s="33"/>
      <c r="CL658" s="33"/>
      <c r="CM658" s="33"/>
      <c r="CN658" s="33"/>
      <c r="CO658" s="33"/>
      <c r="CP658" s="33"/>
      <c r="CQ658" s="33"/>
      <c r="CR658" s="33"/>
      <c r="CS658" s="33"/>
      <c r="CT658" s="33"/>
      <c r="CU658" s="33"/>
      <c r="CV658" s="33"/>
      <c r="CW658" s="33"/>
      <c r="CX658" s="33"/>
      <c r="CY658" s="33"/>
      <c r="CZ658" s="33"/>
      <c r="DA658" s="33"/>
      <c r="DB658" s="33"/>
      <c r="DC658" s="33"/>
      <c r="DD658" s="33"/>
      <c r="DE658" s="33"/>
    </row>
    <row r="659" spans="1:109" x14ac:dyDescent="0.25">
      <c r="A659" s="32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33"/>
      <c r="BH659" s="33"/>
      <c r="BI659" s="33"/>
      <c r="BJ659" s="33"/>
      <c r="BK659" s="33"/>
      <c r="BL659" s="33"/>
      <c r="BM659" s="33"/>
      <c r="BN659" s="33"/>
      <c r="BO659" s="33"/>
      <c r="BP659" s="33"/>
      <c r="BQ659" s="33"/>
      <c r="BR659" s="33"/>
      <c r="BS659" s="33"/>
      <c r="BT659" s="33"/>
      <c r="BU659" s="33"/>
      <c r="BV659" s="33"/>
      <c r="BW659" s="33"/>
      <c r="BX659" s="33"/>
      <c r="BY659" s="33"/>
      <c r="BZ659" s="33"/>
      <c r="CA659" s="33"/>
      <c r="CB659" s="33"/>
      <c r="CC659" s="33"/>
      <c r="CD659" s="33"/>
      <c r="CE659" s="33"/>
      <c r="CF659" s="33"/>
      <c r="CG659" s="33"/>
      <c r="CH659" s="33"/>
      <c r="CI659" s="33"/>
      <c r="CJ659" s="33"/>
      <c r="CK659" s="33"/>
      <c r="CL659" s="33"/>
      <c r="CM659" s="33"/>
      <c r="CN659" s="33"/>
      <c r="CO659" s="33"/>
      <c r="CP659" s="33"/>
      <c r="CQ659" s="33"/>
      <c r="CR659" s="33"/>
      <c r="CS659" s="33"/>
      <c r="CT659" s="33"/>
      <c r="CU659" s="33"/>
      <c r="CV659" s="33"/>
      <c r="CW659" s="33"/>
      <c r="CX659" s="33"/>
      <c r="CY659" s="33"/>
      <c r="CZ659" s="33"/>
      <c r="DA659" s="33"/>
      <c r="DB659" s="33"/>
      <c r="DC659" s="33"/>
      <c r="DD659" s="33"/>
      <c r="DE659" s="33"/>
    </row>
    <row r="660" spans="1:109" x14ac:dyDescent="0.25">
      <c r="A660" s="32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33"/>
      <c r="BH660" s="33"/>
      <c r="BI660" s="33"/>
      <c r="BJ660" s="33"/>
      <c r="BK660" s="33"/>
      <c r="BL660" s="33"/>
      <c r="BM660" s="33"/>
      <c r="BN660" s="33"/>
      <c r="BO660" s="33"/>
      <c r="BP660" s="33"/>
      <c r="BQ660" s="33"/>
      <c r="BR660" s="33"/>
      <c r="BS660" s="33"/>
      <c r="BT660" s="33"/>
      <c r="BU660" s="33"/>
      <c r="BV660" s="33"/>
      <c r="BW660" s="33"/>
      <c r="BX660" s="33"/>
      <c r="BY660" s="33"/>
      <c r="BZ660" s="33"/>
      <c r="CA660" s="33"/>
      <c r="CB660" s="33"/>
      <c r="CC660" s="33"/>
      <c r="CD660" s="33"/>
      <c r="CE660" s="33"/>
      <c r="CF660" s="33"/>
      <c r="CG660" s="33"/>
      <c r="CH660" s="33"/>
      <c r="CI660" s="33"/>
      <c r="CJ660" s="33"/>
      <c r="CK660" s="33"/>
      <c r="CL660" s="33"/>
      <c r="CM660" s="33"/>
      <c r="CN660" s="33"/>
      <c r="CO660" s="33"/>
      <c r="CP660" s="33"/>
      <c r="CQ660" s="33"/>
      <c r="CR660" s="33"/>
      <c r="CS660" s="33"/>
      <c r="CT660" s="33"/>
      <c r="CU660" s="33"/>
      <c r="CV660" s="33"/>
      <c r="CW660" s="33"/>
      <c r="CX660" s="33"/>
      <c r="CY660" s="33"/>
      <c r="CZ660" s="33"/>
      <c r="DA660" s="33"/>
      <c r="DB660" s="33"/>
      <c r="DC660" s="33"/>
      <c r="DD660" s="33"/>
      <c r="DE660" s="33"/>
    </row>
    <row r="661" spans="1:109" x14ac:dyDescent="0.25">
      <c r="A661" s="32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33"/>
      <c r="BH661" s="33"/>
      <c r="BI661" s="33"/>
      <c r="BJ661" s="33"/>
      <c r="BK661" s="33"/>
      <c r="BL661" s="33"/>
      <c r="BM661" s="33"/>
      <c r="BN661" s="33"/>
      <c r="BO661" s="33"/>
      <c r="BP661" s="33"/>
      <c r="BQ661" s="33"/>
      <c r="BR661" s="33"/>
      <c r="BS661" s="33"/>
      <c r="BT661" s="33"/>
      <c r="BU661" s="33"/>
      <c r="BV661" s="33"/>
      <c r="BW661" s="33"/>
      <c r="BX661" s="33"/>
      <c r="BY661" s="33"/>
      <c r="BZ661" s="33"/>
      <c r="CA661" s="33"/>
      <c r="CB661" s="33"/>
      <c r="CC661" s="33"/>
      <c r="CD661" s="33"/>
      <c r="CE661" s="33"/>
      <c r="CF661" s="33"/>
      <c r="CG661" s="33"/>
      <c r="CH661" s="33"/>
      <c r="CI661" s="33"/>
      <c r="CJ661" s="33"/>
      <c r="CK661" s="33"/>
      <c r="CL661" s="33"/>
      <c r="CM661" s="33"/>
      <c r="CN661" s="33"/>
      <c r="CO661" s="33"/>
      <c r="CP661" s="33"/>
      <c r="CQ661" s="33"/>
      <c r="CR661" s="33"/>
      <c r="CS661" s="33"/>
      <c r="CT661" s="33"/>
      <c r="CU661" s="33"/>
      <c r="CV661" s="33"/>
      <c r="CW661" s="33"/>
      <c r="CX661" s="33"/>
      <c r="CY661" s="33"/>
      <c r="CZ661" s="33"/>
      <c r="DA661" s="33"/>
      <c r="DB661" s="33"/>
      <c r="DC661" s="33"/>
      <c r="DD661" s="33"/>
      <c r="DE661" s="33"/>
    </row>
    <row r="662" spans="1:109" x14ac:dyDescent="0.25">
      <c r="A662" s="32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33"/>
      <c r="BH662" s="33"/>
      <c r="BI662" s="33"/>
      <c r="BJ662" s="33"/>
      <c r="BK662" s="33"/>
      <c r="BL662" s="33"/>
      <c r="BM662" s="33"/>
      <c r="BN662" s="33"/>
      <c r="BO662" s="33"/>
      <c r="BP662" s="33"/>
      <c r="BQ662" s="33"/>
      <c r="BR662" s="33"/>
      <c r="BS662" s="33"/>
      <c r="BT662" s="33"/>
      <c r="BU662" s="33"/>
      <c r="BV662" s="33"/>
      <c r="BW662" s="33"/>
      <c r="BX662" s="33"/>
      <c r="BY662" s="33"/>
      <c r="BZ662" s="33"/>
      <c r="CA662" s="33"/>
      <c r="CB662" s="33"/>
      <c r="CC662" s="33"/>
      <c r="CD662" s="33"/>
      <c r="CE662" s="33"/>
      <c r="CF662" s="33"/>
      <c r="CG662" s="33"/>
      <c r="CH662" s="33"/>
      <c r="CI662" s="33"/>
      <c r="CJ662" s="33"/>
      <c r="CK662" s="33"/>
      <c r="CL662" s="33"/>
      <c r="CM662" s="33"/>
      <c r="CN662" s="33"/>
      <c r="CO662" s="33"/>
      <c r="CP662" s="33"/>
      <c r="CQ662" s="33"/>
      <c r="CR662" s="33"/>
      <c r="CS662" s="33"/>
      <c r="CT662" s="33"/>
      <c r="CU662" s="33"/>
      <c r="CV662" s="33"/>
      <c r="CW662" s="33"/>
      <c r="CX662" s="33"/>
      <c r="CY662" s="33"/>
      <c r="CZ662" s="33"/>
      <c r="DA662" s="33"/>
      <c r="DB662" s="33"/>
      <c r="DC662" s="33"/>
      <c r="DD662" s="33"/>
      <c r="DE662" s="33"/>
    </row>
    <row r="663" spans="1:109" x14ac:dyDescent="0.25">
      <c r="A663" s="32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33"/>
      <c r="BH663" s="33"/>
      <c r="BI663" s="33"/>
      <c r="BJ663" s="33"/>
      <c r="BK663" s="33"/>
      <c r="BL663" s="33"/>
      <c r="BM663" s="33"/>
      <c r="BN663" s="33"/>
      <c r="BO663" s="33"/>
      <c r="BP663" s="33"/>
      <c r="BQ663" s="33"/>
      <c r="BR663" s="33"/>
      <c r="BS663" s="33"/>
      <c r="BT663" s="33"/>
      <c r="BU663" s="33"/>
      <c r="BV663" s="33"/>
      <c r="BW663" s="33"/>
      <c r="BX663" s="33"/>
      <c r="BY663" s="33"/>
      <c r="BZ663" s="33"/>
      <c r="CA663" s="33"/>
      <c r="CB663" s="33"/>
      <c r="CC663" s="33"/>
      <c r="CD663" s="33"/>
      <c r="CE663" s="33"/>
      <c r="CF663" s="33"/>
      <c r="CG663" s="33"/>
      <c r="CH663" s="33"/>
      <c r="CI663" s="33"/>
      <c r="CJ663" s="33"/>
      <c r="CK663" s="33"/>
      <c r="CL663" s="33"/>
      <c r="CM663" s="33"/>
      <c r="CN663" s="33"/>
      <c r="CO663" s="33"/>
      <c r="CP663" s="33"/>
      <c r="CQ663" s="33"/>
      <c r="CR663" s="33"/>
      <c r="CS663" s="33"/>
      <c r="CT663" s="33"/>
      <c r="CU663" s="33"/>
      <c r="CV663" s="33"/>
      <c r="CW663" s="33"/>
      <c r="CX663" s="33"/>
      <c r="CY663" s="33"/>
      <c r="CZ663" s="33"/>
      <c r="DA663" s="33"/>
      <c r="DB663" s="33"/>
      <c r="DC663" s="33"/>
      <c r="DD663" s="33"/>
      <c r="DE663" s="33"/>
    </row>
    <row r="664" spans="1:109" x14ac:dyDescent="0.25">
      <c r="A664" s="32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33"/>
      <c r="BH664" s="33"/>
      <c r="BI664" s="33"/>
      <c r="BJ664" s="33"/>
      <c r="BK664" s="33"/>
      <c r="BL664" s="33"/>
      <c r="BM664" s="33"/>
      <c r="BN664" s="33"/>
      <c r="BO664" s="33"/>
      <c r="BP664" s="33"/>
      <c r="BQ664" s="33"/>
      <c r="BR664" s="33"/>
      <c r="BS664" s="33"/>
      <c r="BT664" s="33"/>
      <c r="BU664" s="33"/>
      <c r="BV664" s="33"/>
      <c r="BW664" s="33"/>
      <c r="BX664" s="33"/>
      <c r="BY664" s="33"/>
      <c r="BZ664" s="33"/>
      <c r="CA664" s="33"/>
      <c r="CB664" s="33"/>
      <c r="CC664" s="33"/>
      <c r="CD664" s="33"/>
      <c r="CE664" s="33"/>
      <c r="CF664" s="33"/>
      <c r="CG664" s="33"/>
      <c r="CH664" s="33"/>
      <c r="CI664" s="33"/>
      <c r="CJ664" s="33"/>
      <c r="CK664" s="33"/>
      <c r="CL664" s="33"/>
      <c r="CM664" s="33"/>
      <c r="CN664" s="33"/>
      <c r="CO664" s="33"/>
      <c r="CP664" s="33"/>
      <c r="CQ664" s="33"/>
      <c r="CR664" s="33"/>
      <c r="CS664" s="33"/>
      <c r="CT664" s="33"/>
      <c r="CU664" s="33"/>
      <c r="CV664" s="33"/>
      <c r="CW664" s="33"/>
      <c r="CX664" s="33"/>
      <c r="CY664" s="33"/>
      <c r="CZ664" s="33"/>
      <c r="DA664" s="33"/>
      <c r="DB664" s="33"/>
      <c r="DC664" s="33"/>
      <c r="DD664" s="33"/>
      <c r="DE664" s="33"/>
    </row>
    <row r="665" spans="1:109" x14ac:dyDescent="0.25">
      <c r="A665" s="32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33"/>
      <c r="BH665" s="33"/>
      <c r="BI665" s="33"/>
      <c r="BJ665" s="33"/>
      <c r="BK665" s="33"/>
      <c r="BL665" s="33"/>
      <c r="BM665" s="33"/>
      <c r="BN665" s="33"/>
      <c r="BO665" s="33"/>
      <c r="BP665" s="33"/>
      <c r="BQ665" s="33"/>
      <c r="BR665" s="33"/>
      <c r="BS665" s="33"/>
      <c r="BT665" s="33"/>
      <c r="BU665" s="33"/>
      <c r="BV665" s="33"/>
      <c r="BW665" s="33"/>
      <c r="BX665" s="33"/>
      <c r="BY665" s="33"/>
      <c r="BZ665" s="33"/>
      <c r="CA665" s="33"/>
      <c r="CB665" s="33"/>
      <c r="CC665" s="33"/>
      <c r="CD665" s="33"/>
      <c r="CE665" s="33"/>
      <c r="CF665" s="33"/>
      <c r="CG665" s="33"/>
      <c r="CH665" s="33"/>
      <c r="CI665" s="33"/>
      <c r="CJ665" s="33"/>
      <c r="CK665" s="33"/>
      <c r="CL665" s="33"/>
      <c r="CM665" s="33"/>
      <c r="CN665" s="33"/>
      <c r="CO665" s="33"/>
      <c r="CP665" s="33"/>
      <c r="CQ665" s="33"/>
      <c r="CR665" s="33"/>
      <c r="CS665" s="33"/>
      <c r="CT665" s="33"/>
      <c r="CU665" s="33"/>
      <c r="CV665" s="33"/>
      <c r="CW665" s="33"/>
      <c r="CX665" s="33"/>
      <c r="CY665" s="33"/>
      <c r="CZ665" s="33"/>
      <c r="DA665" s="33"/>
      <c r="DB665" s="33"/>
      <c r="DC665" s="33"/>
      <c r="DD665" s="33"/>
      <c r="DE665" s="33"/>
    </row>
    <row r="666" spans="1:109" x14ac:dyDescent="0.25">
      <c r="A666" s="32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33"/>
      <c r="BH666" s="33"/>
      <c r="BI666" s="33"/>
      <c r="BJ666" s="33"/>
      <c r="BK666" s="33"/>
      <c r="BL666" s="33"/>
      <c r="BM666" s="33"/>
      <c r="BN666" s="33"/>
      <c r="BO666" s="33"/>
      <c r="BP666" s="33"/>
      <c r="BQ666" s="33"/>
      <c r="BR666" s="33"/>
      <c r="BS666" s="33"/>
      <c r="BT666" s="33"/>
      <c r="BU666" s="33"/>
      <c r="BV666" s="33"/>
      <c r="BW666" s="33"/>
      <c r="BX666" s="33"/>
      <c r="BY666" s="33"/>
      <c r="BZ666" s="33"/>
      <c r="CA666" s="33"/>
      <c r="CB666" s="33"/>
      <c r="CC666" s="33"/>
      <c r="CD666" s="33"/>
      <c r="CE666" s="33"/>
      <c r="CF666" s="33"/>
      <c r="CG666" s="33"/>
      <c r="CH666" s="33"/>
      <c r="CI666" s="33"/>
      <c r="CJ666" s="33"/>
      <c r="CK666" s="33"/>
      <c r="CL666" s="33"/>
      <c r="CM666" s="33"/>
      <c r="CN666" s="33"/>
      <c r="CO666" s="33"/>
      <c r="CP666" s="33"/>
      <c r="CQ666" s="33"/>
      <c r="CR666" s="33"/>
      <c r="CS666" s="33"/>
      <c r="CT666" s="33"/>
      <c r="CU666" s="33"/>
      <c r="CV666" s="33"/>
      <c r="CW666" s="33"/>
      <c r="CX666" s="33"/>
      <c r="CY666" s="33"/>
      <c r="CZ666" s="33"/>
      <c r="DA666" s="33"/>
      <c r="DB666" s="33"/>
      <c r="DC666" s="33"/>
      <c r="DD666" s="33"/>
      <c r="DE666" s="33"/>
    </row>
    <row r="667" spans="1:109" x14ac:dyDescent="0.25">
      <c r="A667" s="32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33"/>
      <c r="BH667" s="33"/>
      <c r="BI667" s="33"/>
      <c r="BJ667" s="33"/>
      <c r="BK667" s="33"/>
      <c r="BL667" s="33"/>
      <c r="BM667" s="33"/>
      <c r="BN667" s="33"/>
      <c r="BO667" s="33"/>
      <c r="BP667" s="33"/>
      <c r="BQ667" s="33"/>
      <c r="BR667" s="33"/>
      <c r="BS667" s="33"/>
      <c r="BT667" s="33"/>
      <c r="BU667" s="33"/>
      <c r="BV667" s="33"/>
      <c r="BW667" s="33"/>
      <c r="BX667" s="33"/>
      <c r="BY667" s="33"/>
      <c r="BZ667" s="33"/>
      <c r="CA667" s="33"/>
      <c r="CB667" s="33"/>
      <c r="CC667" s="33"/>
      <c r="CD667" s="33"/>
      <c r="CE667" s="33"/>
      <c r="CF667" s="33"/>
      <c r="CG667" s="33"/>
      <c r="CH667" s="33"/>
      <c r="CI667" s="33"/>
      <c r="CJ667" s="33"/>
      <c r="CK667" s="33"/>
      <c r="CL667" s="33"/>
      <c r="CM667" s="33"/>
      <c r="CN667" s="33"/>
      <c r="CO667" s="33"/>
      <c r="CP667" s="33"/>
      <c r="CQ667" s="33"/>
      <c r="CR667" s="33"/>
      <c r="CS667" s="33"/>
      <c r="CT667" s="33"/>
      <c r="CU667" s="33"/>
      <c r="CV667" s="33"/>
      <c r="CW667" s="33"/>
      <c r="CX667" s="33"/>
      <c r="CY667" s="33"/>
      <c r="CZ667" s="33"/>
      <c r="DA667" s="33"/>
      <c r="DB667" s="33"/>
      <c r="DC667" s="33"/>
      <c r="DD667" s="33"/>
      <c r="DE667" s="33"/>
    </row>
    <row r="668" spans="1:109" x14ac:dyDescent="0.25">
      <c r="A668" s="32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33"/>
      <c r="BH668" s="33"/>
      <c r="BI668" s="33"/>
      <c r="BJ668" s="33"/>
      <c r="BK668" s="33"/>
      <c r="BL668" s="33"/>
      <c r="BM668" s="33"/>
      <c r="BN668" s="33"/>
      <c r="BO668" s="33"/>
      <c r="BP668" s="33"/>
      <c r="BQ668" s="33"/>
      <c r="BR668" s="33"/>
      <c r="BS668" s="33"/>
      <c r="BT668" s="33"/>
      <c r="BU668" s="33"/>
      <c r="BV668" s="33"/>
      <c r="BW668" s="33"/>
      <c r="BX668" s="33"/>
      <c r="BY668" s="33"/>
      <c r="BZ668" s="33"/>
      <c r="CA668" s="33"/>
      <c r="CB668" s="33"/>
      <c r="CC668" s="33"/>
      <c r="CD668" s="33"/>
      <c r="CE668" s="33"/>
      <c r="CF668" s="33"/>
      <c r="CG668" s="33"/>
      <c r="CH668" s="33"/>
      <c r="CI668" s="33"/>
      <c r="CJ668" s="33"/>
      <c r="CK668" s="33"/>
      <c r="CL668" s="33"/>
      <c r="CM668" s="33"/>
      <c r="CN668" s="33"/>
      <c r="CO668" s="33"/>
      <c r="CP668" s="33"/>
      <c r="CQ668" s="33"/>
      <c r="CR668" s="33"/>
      <c r="CS668" s="33"/>
      <c r="CT668" s="33"/>
      <c r="CU668" s="33"/>
      <c r="CV668" s="33"/>
      <c r="CW668" s="33"/>
      <c r="CX668" s="33"/>
      <c r="CY668" s="33"/>
      <c r="CZ668" s="33"/>
      <c r="DA668" s="33"/>
      <c r="DB668" s="33"/>
      <c r="DC668" s="33"/>
      <c r="DD668" s="33"/>
      <c r="DE668" s="33"/>
    </row>
    <row r="669" spans="1:109" x14ac:dyDescent="0.25">
      <c r="A669" s="32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33"/>
      <c r="BH669" s="33"/>
      <c r="BI669" s="33"/>
      <c r="BJ669" s="33"/>
      <c r="BK669" s="33"/>
      <c r="BL669" s="33"/>
      <c r="BM669" s="33"/>
      <c r="BN669" s="33"/>
      <c r="BO669" s="33"/>
      <c r="BP669" s="33"/>
      <c r="BQ669" s="33"/>
      <c r="BR669" s="33"/>
      <c r="BS669" s="33"/>
      <c r="BT669" s="33"/>
      <c r="BU669" s="33"/>
      <c r="BV669" s="33"/>
      <c r="BW669" s="33"/>
      <c r="BX669" s="33"/>
      <c r="BY669" s="33"/>
      <c r="BZ669" s="33"/>
      <c r="CA669" s="33"/>
      <c r="CB669" s="33"/>
      <c r="CC669" s="33"/>
      <c r="CD669" s="33"/>
      <c r="CE669" s="33"/>
      <c r="CF669" s="33"/>
      <c r="CG669" s="33"/>
      <c r="CH669" s="33"/>
      <c r="CI669" s="33"/>
      <c r="CJ669" s="33"/>
      <c r="CK669" s="33"/>
      <c r="CL669" s="33"/>
      <c r="CM669" s="33"/>
      <c r="CN669" s="33"/>
      <c r="CO669" s="33"/>
      <c r="CP669" s="33"/>
      <c r="CQ669" s="33"/>
      <c r="CR669" s="33"/>
      <c r="CS669" s="33"/>
      <c r="CT669" s="33"/>
      <c r="CU669" s="33"/>
      <c r="CV669" s="33"/>
      <c r="CW669" s="33"/>
      <c r="CX669" s="33"/>
      <c r="CY669" s="33"/>
      <c r="CZ669" s="33"/>
      <c r="DA669" s="33"/>
      <c r="DB669" s="33"/>
      <c r="DC669" s="33"/>
      <c r="DD669" s="33"/>
      <c r="DE669" s="33"/>
    </row>
    <row r="670" spans="1:109" x14ac:dyDescent="0.25">
      <c r="A670" s="32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33"/>
      <c r="BH670" s="33"/>
      <c r="BI670" s="33"/>
      <c r="BJ670" s="33"/>
      <c r="BK670" s="33"/>
      <c r="BL670" s="33"/>
      <c r="BM670" s="33"/>
      <c r="BN670" s="33"/>
      <c r="BO670" s="33"/>
      <c r="BP670" s="33"/>
      <c r="BQ670" s="33"/>
      <c r="BR670" s="33"/>
      <c r="BS670" s="33"/>
      <c r="BT670" s="33"/>
      <c r="BU670" s="33"/>
      <c r="BV670" s="33"/>
      <c r="BW670" s="33"/>
      <c r="BX670" s="33"/>
      <c r="BY670" s="33"/>
      <c r="BZ670" s="33"/>
      <c r="CA670" s="33"/>
      <c r="CB670" s="33"/>
      <c r="CC670" s="33"/>
      <c r="CD670" s="33"/>
      <c r="CE670" s="33"/>
      <c r="CF670" s="33"/>
      <c r="CG670" s="33"/>
      <c r="CH670" s="33"/>
      <c r="CI670" s="33"/>
      <c r="CJ670" s="33"/>
      <c r="CK670" s="33"/>
      <c r="CL670" s="33"/>
      <c r="CM670" s="33"/>
      <c r="CN670" s="33"/>
      <c r="CO670" s="33"/>
      <c r="CP670" s="33"/>
      <c r="CQ670" s="33"/>
      <c r="CR670" s="33"/>
      <c r="CS670" s="33"/>
      <c r="CT670" s="33"/>
      <c r="CU670" s="33"/>
      <c r="CV670" s="33"/>
      <c r="CW670" s="33"/>
      <c r="CX670" s="33"/>
      <c r="CY670" s="33"/>
      <c r="CZ670" s="33"/>
      <c r="DA670" s="33"/>
      <c r="DB670" s="33"/>
      <c r="DC670" s="33"/>
      <c r="DD670" s="33"/>
      <c r="DE670" s="33"/>
    </row>
    <row r="671" spans="1:109" x14ac:dyDescent="0.25">
      <c r="A671" s="32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33"/>
      <c r="BH671" s="33"/>
      <c r="BI671" s="33"/>
      <c r="BJ671" s="33"/>
      <c r="BK671" s="33"/>
      <c r="BL671" s="33"/>
      <c r="BM671" s="33"/>
      <c r="BN671" s="33"/>
      <c r="BO671" s="33"/>
      <c r="BP671" s="33"/>
      <c r="BQ671" s="33"/>
      <c r="BR671" s="33"/>
      <c r="BS671" s="33"/>
      <c r="BT671" s="33"/>
      <c r="BU671" s="33"/>
      <c r="BV671" s="33"/>
      <c r="BW671" s="33"/>
      <c r="BX671" s="33"/>
      <c r="BY671" s="33"/>
      <c r="BZ671" s="33"/>
      <c r="CA671" s="33"/>
      <c r="CB671" s="33"/>
      <c r="CC671" s="33"/>
      <c r="CD671" s="33"/>
      <c r="CE671" s="33"/>
      <c r="CF671" s="33"/>
      <c r="CG671" s="33"/>
      <c r="CH671" s="33"/>
      <c r="CI671" s="33"/>
      <c r="CJ671" s="33"/>
      <c r="CK671" s="33"/>
      <c r="CL671" s="33"/>
      <c r="CM671" s="33"/>
      <c r="CN671" s="33"/>
      <c r="CO671" s="33"/>
      <c r="CP671" s="33"/>
      <c r="CQ671" s="33"/>
      <c r="CR671" s="33"/>
      <c r="CS671" s="33"/>
      <c r="CT671" s="33"/>
      <c r="CU671" s="33"/>
      <c r="CV671" s="33"/>
      <c r="CW671" s="33"/>
      <c r="CX671" s="33"/>
      <c r="CY671" s="33"/>
      <c r="CZ671" s="33"/>
      <c r="DA671" s="33"/>
      <c r="DB671" s="33"/>
      <c r="DC671" s="33"/>
      <c r="DD671" s="33"/>
      <c r="DE671" s="33"/>
    </row>
    <row r="672" spans="1:109" x14ac:dyDescent="0.25">
      <c r="A672" s="32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33"/>
      <c r="BH672" s="33"/>
      <c r="BI672" s="33"/>
      <c r="BJ672" s="33"/>
      <c r="BK672" s="33"/>
      <c r="BL672" s="33"/>
      <c r="BM672" s="33"/>
      <c r="BN672" s="33"/>
      <c r="BO672" s="33"/>
      <c r="BP672" s="33"/>
      <c r="BQ672" s="33"/>
      <c r="BR672" s="33"/>
      <c r="BS672" s="33"/>
      <c r="BT672" s="33"/>
      <c r="BU672" s="33"/>
      <c r="BV672" s="33"/>
      <c r="BW672" s="33"/>
      <c r="BX672" s="33"/>
      <c r="BY672" s="33"/>
      <c r="BZ672" s="33"/>
      <c r="CA672" s="33"/>
      <c r="CB672" s="33"/>
      <c r="CC672" s="33"/>
      <c r="CD672" s="33"/>
      <c r="CE672" s="33"/>
      <c r="CF672" s="33"/>
      <c r="CG672" s="33"/>
      <c r="CH672" s="33"/>
      <c r="CI672" s="33"/>
      <c r="CJ672" s="33"/>
      <c r="CK672" s="33"/>
      <c r="CL672" s="33"/>
      <c r="CM672" s="33"/>
      <c r="CN672" s="33"/>
      <c r="CO672" s="33"/>
      <c r="CP672" s="33"/>
      <c r="CQ672" s="33"/>
      <c r="CR672" s="33"/>
      <c r="CS672" s="33"/>
      <c r="CT672" s="33"/>
      <c r="CU672" s="33"/>
      <c r="CV672" s="33"/>
      <c r="CW672" s="33"/>
      <c r="CX672" s="33"/>
      <c r="CY672" s="33"/>
      <c r="CZ672" s="33"/>
      <c r="DA672" s="33"/>
      <c r="DB672" s="33"/>
      <c r="DC672" s="33"/>
      <c r="DD672" s="33"/>
      <c r="DE672" s="33"/>
    </row>
    <row r="673" spans="1:109" x14ac:dyDescent="0.25">
      <c r="A673" s="32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33"/>
      <c r="BH673" s="33"/>
      <c r="BI673" s="33"/>
      <c r="BJ673" s="33"/>
      <c r="BK673" s="33"/>
      <c r="BL673" s="33"/>
      <c r="BM673" s="33"/>
      <c r="BN673" s="33"/>
      <c r="BO673" s="33"/>
      <c r="BP673" s="33"/>
      <c r="BQ673" s="33"/>
      <c r="BR673" s="33"/>
      <c r="BS673" s="33"/>
      <c r="BT673" s="33"/>
      <c r="BU673" s="33"/>
      <c r="BV673" s="33"/>
      <c r="BW673" s="33"/>
      <c r="BX673" s="33"/>
      <c r="BY673" s="33"/>
      <c r="BZ673" s="33"/>
      <c r="CA673" s="33"/>
      <c r="CB673" s="33"/>
      <c r="CC673" s="33"/>
      <c r="CD673" s="33"/>
      <c r="CE673" s="33"/>
      <c r="CF673" s="33"/>
      <c r="CG673" s="33"/>
      <c r="CH673" s="33"/>
      <c r="CI673" s="33"/>
      <c r="CJ673" s="33"/>
      <c r="CK673" s="33"/>
      <c r="CL673" s="33"/>
      <c r="CM673" s="33"/>
      <c r="CN673" s="33"/>
      <c r="CO673" s="33"/>
      <c r="CP673" s="33"/>
      <c r="CQ673" s="33"/>
      <c r="CR673" s="33"/>
      <c r="CS673" s="33"/>
      <c r="CT673" s="33"/>
      <c r="CU673" s="33"/>
      <c r="CV673" s="33"/>
      <c r="CW673" s="33"/>
      <c r="CX673" s="33"/>
      <c r="CY673" s="33"/>
      <c r="CZ673" s="33"/>
      <c r="DA673" s="33"/>
      <c r="DB673" s="33"/>
      <c r="DC673" s="33"/>
      <c r="DD673" s="33"/>
      <c r="DE673" s="33"/>
    </row>
    <row r="674" spans="1:109" x14ac:dyDescent="0.25">
      <c r="A674" s="32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33"/>
      <c r="BH674" s="33"/>
      <c r="BI674" s="33"/>
      <c r="BJ674" s="33"/>
      <c r="BK674" s="33"/>
      <c r="BL674" s="33"/>
      <c r="BM674" s="33"/>
      <c r="BN674" s="33"/>
      <c r="BO674" s="33"/>
      <c r="BP674" s="33"/>
      <c r="BQ674" s="33"/>
      <c r="BR674" s="33"/>
      <c r="BS674" s="33"/>
      <c r="BT674" s="33"/>
      <c r="BU674" s="33"/>
      <c r="BV674" s="33"/>
      <c r="BW674" s="33"/>
      <c r="BX674" s="33"/>
      <c r="BY674" s="33"/>
      <c r="BZ674" s="33"/>
      <c r="CA674" s="33"/>
      <c r="CB674" s="33"/>
      <c r="CC674" s="33"/>
      <c r="CD674" s="33"/>
      <c r="CE674" s="33"/>
      <c r="CF674" s="33"/>
      <c r="CG674" s="33"/>
      <c r="CH674" s="33"/>
      <c r="CI674" s="33"/>
      <c r="CJ674" s="33"/>
      <c r="CK674" s="33"/>
      <c r="CL674" s="33"/>
      <c r="CM674" s="33"/>
      <c r="CN674" s="33"/>
      <c r="CO674" s="33"/>
      <c r="CP674" s="33"/>
      <c r="CQ674" s="33"/>
      <c r="CR674" s="33"/>
      <c r="CS674" s="33"/>
      <c r="CT674" s="33"/>
      <c r="CU674" s="33"/>
      <c r="CV674" s="33"/>
      <c r="CW674" s="33"/>
      <c r="CX674" s="33"/>
      <c r="CY674" s="33"/>
      <c r="CZ674" s="33"/>
      <c r="DA674" s="33"/>
      <c r="DB674" s="33"/>
      <c r="DC674" s="33"/>
      <c r="DD674" s="33"/>
      <c r="DE674" s="33"/>
    </row>
    <row r="675" spans="1:109" x14ac:dyDescent="0.25">
      <c r="A675" s="32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33"/>
      <c r="BH675" s="33"/>
      <c r="BI675" s="33"/>
      <c r="BJ675" s="33"/>
      <c r="BK675" s="33"/>
      <c r="BL675" s="33"/>
      <c r="BM675" s="33"/>
      <c r="BN675" s="33"/>
      <c r="BO675" s="33"/>
      <c r="BP675" s="33"/>
      <c r="BQ675" s="33"/>
      <c r="BR675" s="33"/>
      <c r="BS675" s="33"/>
      <c r="BT675" s="33"/>
      <c r="BU675" s="33"/>
      <c r="BV675" s="33"/>
      <c r="BW675" s="33"/>
      <c r="BX675" s="33"/>
      <c r="BY675" s="33"/>
      <c r="BZ675" s="33"/>
      <c r="CA675" s="33"/>
      <c r="CB675" s="33"/>
      <c r="CC675" s="33"/>
      <c r="CD675" s="33"/>
      <c r="CE675" s="33"/>
      <c r="CF675" s="33"/>
      <c r="CG675" s="33"/>
      <c r="CH675" s="33"/>
      <c r="CI675" s="33"/>
      <c r="CJ675" s="33"/>
      <c r="CK675" s="33"/>
      <c r="CL675" s="33"/>
      <c r="CM675" s="33"/>
      <c r="CN675" s="33"/>
      <c r="CO675" s="33"/>
      <c r="CP675" s="33"/>
      <c r="CQ675" s="33"/>
      <c r="CR675" s="33"/>
      <c r="CS675" s="33"/>
      <c r="CT675" s="33"/>
      <c r="CU675" s="33"/>
      <c r="CV675" s="33"/>
      <c r="CW675" s="33"/>
      <c r="CX675" s="33"/>
      <c r="CY675" s="33"/>
      <c r="CZ675" s="33"/>
      <c r="DA675" s="33"/>
      <c r="DB675" s="33"/>
      <c r="DC675" s="33"/>
      <c r="DD675" s="33"/>
      <c r="DE675" s="33"/>
    </row>
    <row r="676" spans="1:109" x14ac:dyDescent="0.25">
      <c r="A676" s="32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33"/>
      <c r="BH676" s="33"/>
      <c r="BI676" s="33"/>
      <c r="BJ676" s="33"/>
      <c r="BK676" s="33"/>
      <c r="BL676" s="33"/>
      <c r="BM676" s="33"/>
      <c r="BN676" s="33"/>
      <c r="BO676" s="33"/>
      <c r="BP676" s="33"/>
      <c r="BQ676" s="33"/>
      <c r="BR676" s="33"/>
      <c r="BS676" s="33"/>
      <c r="BT676" s="33"/>
      <c r="BU676" s="33"/>
      <c r="BV676" s="33"/>
      <c r="BW676" s="33"/>
      <c r="BX676" s="33"/>
      <c r="BY676" s="33"/>
      <c r="BZ676" s="33"/>
      <c r="CA676" s="33"/>
      <c r="CB676" s="33"/>
      <c r="CC676" s="33"/>
      <c r="CD676" s="33"/>
      <c r="CE676" s="33"/>
      <c r="CF676" s="33"/>
      <c r="CG676" s="33"/>
      <c r="CH676" s="33"/>
      <c r="CI676" s="33"/>
      <c r="CJ676" s="33"/>
      <c r="CK676" s="33"/>
      <c r="CL676" s="33"/>
      <c r="CM676" s="33"/>
      <c r="CN676" s="33"/>
      <c r="CO676" s="33"/>
      <c r="CP676" s="33"/>
      <c r="CQ676" s="33"/>
      <c r="CR676" s="33"/>
      <c r="CS676" s="33"/>
      <c r="CT676" s="33"/>
      <c r="CU676" s="33"/>
      <c r="CV676" s="33"/>
      <c r="CW676" s="33"/>
      <c r="CX676" s="33"/>
      <c r="CY676" s="33"/>
      <c r="CZ676" s="33"/>
      <c r="DA676" s="33"/>
      <c r="DB676" s="33"/>
      <c r="DC676" s="33"/>
      <c r="DD676" s="33"/>
      <c r="DE676" s="33"/>
    </row>
    <row r="677" spans="1:109" x14ac:dyDescent="0.25">
      <c r="A677" s="32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33"/>
      <c r="BH677" s="33"/>
      <c r="BI677" s="33"/>
      <c r="BJ677" s="33"/>
      <c r="BK677" s="33"/>
      <c r="BL677" s="33"/>
      <c r="BM677" s="33"/>
      <c r="BN677" s="33"/>
      <c r="BO677" s="33"/>
      <c r="BP677" s="33"/>
      <c r="BQ677" s="33"/>
      <c r="BR677" s="33"/>
      <c r="BS677" s="33"/>
      <c r="BT677" s="33"/>
      <c r="BU677" s="33"/>
      <c r="BV677" s="33"/>
      <c r="BW677" s="33"/>
      <c r="BX677" s="33"/>
      <c r="BY677" s="33"/>
      <c r="BZ677" s="33"/>
      <c r="CA677" s="33"/>
      <c r="CB677" s="33"/>
      <c r="CC677" s="33"/>
      <c r="CD677" s="33"/>
      <c r="CE677" s="33"/>
      <c r="CF677" s="33"/>
      <c r="CG677" s="33"/>
      <c r="CH677" s="33"/>
      <c r="CI677" s="33"/>
      <c r="CJ677" s="33"/>
      <c r="CK677" s="33"/>
      <c r="CL677" s="33"/>
      <c r="CM677" s="33"/>
      <c r="CN677" s="33"/>
      <c r="CO677" s="33"/>
      <c r="CP677" s="33"/>
      <c r="CQ677" s="33"/>
      <c r="CR677" s="33"/>
      <c r="CS677" s="33"/>
      <c r="CT677" s="33"/>
      <c r="CU677" s="33"/>
      <c r="CV677" s="33"/>
      <c r="CW677" s="33"/>
      <c r="CX677" s="33"/>
      <c r="CY677" s="33"/>
      <c r="CZ677" s="33"/>
      <c r="DA677" s="33"/>
      <c r="DB677" s="33"/>
      <c r="DC677" s="33"/>
      <c r="DD677" s="33"/>
      <c r="DE677" s="33"/>
    </row>
    <row r="678" spans="1:109" x14ac:dyDescent="0.25">
      <c r="A678" s="32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  <c r="BH678" s="33"/>
      <c r="BI678" s="33"/>
      <c r="BJ678" s="33"/>
      <c r="BK678" s="33"/>
      <c r="BL678" s="33"/>
      <c r="BM678" s="33"/>
      <c r="BN678" s="33"/>
      <c r="BO678" s="33"/>
      <c r="BP678" s="33"/>
      <c r="BQ678" s="33"/>
      <c r="BR678" s="33"/>
      <c r="BS678" s="33"/>
      <c r="BT678" s="33"/>
      <c r="BU678" s="33"/>
      <c r="BV678" s="33"/>
      <c r="BW678" s="33"/>
      <c r="BX678" s="33"/>
      <c r="BY678" s="33"/>
      <c r="BZ678" s="33"/>
      <c r="CA678" s="33"/>
      <c r="CB678" s="33"/>
      <c r="CC678" s="33"/>
      <c r="CD678" s="33"/>
      <c r="CE678" s="33"/>
      <c r="CF678" s="33"/>
      <c r="CG678" s="33"/>
      <c r="CH678" s="33"/>
      <c r="CI678" s="33"/>
      <c r="CJ678" s="33"/>
      <c r="CK678" s="33"/>
      <c r="CL678" s="33"/>
      <c r="CM678" s="33"/>
      <c r="CN678" s="33"/>
      <c r="CO678" s="33"/>
      <c r="CP678" s="33"/>
      <c r="CQ678" s="33"/>
      <c r="CR678" s="33"/>
      <c r="CS678" s="33"/>
      <c r="CT678" s="33"/>
      <c r="CU678" s="33"/>
      <c r="CV678" s="33"/>
      <c r="CW678" s="33"/>
      <c r="CX678" s="33"/>
      <c r="CY678" s="33"/>
      <c r="CZ678" s="33"/>
      <c r="DA678" s="33"/>
      <c r="DB678" s="33"/>
      <c r="DC678" s="33"/>
      <c r="DD678" s="33"/>
      <c r="DE678" s="33"/>
    </row>
    <row r="679" spans="1:109" x14ac:dyDescent="0.25">
      <c r="A679" s="32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33"/>
      <c r="BH679" s="33"/>
      <c r="BI679" s="33"/>
      <c r="BJ679" s="33"/>
      <c r="BK679" s="33"/>
      <c r="BL679" s="33"/>
      <c r="BM679" s="33"/>
      <c r="BN679" s="33"/>
      <c r="BO679" s="33"/>
      <c r="BP679" s="33"/>
      <c r="BQ679" s="33"/>
      <c r="BR679" s="33"/>
      <c r="BS679" s="33"/>
      <c r="BT679" s="33"/>
      <c r="BU679" s="33"/>
      <c r="BV679" s="33"/>
      <c r="BW679" s="33"/>
      <c r="BX679" s="33"/>
      <c r="BY679" s="33"/>
      <c r="BZ679" s="33"/>
      <c r="CA679" s="33"/>
      <c r="CB679" s="33"/>
      <c r="CC679" s="33"/>
      <c r="CD679" s="33"/>
      <c r="CE679" s="33"/>
      <c r="CF679" s="33"/>
      <c r="CG679" s="33"/>
      <c r="CH679" s="33"/>
      <c r="CI679" s="33"/>
      <c r="CJ679" s="33"/>
      <c r="CK679" s="33"/>
      <c r="CL679" s="33"/>
      <c r="CM679" s="33"/>
      <c r="CN679" s="33"/>
      <c r="CO679" s="33"/>
      <c r="CP679" s="33"/>
      <c r="CQ679" s="33"/>
      <c r="CR679" s="33"/>
      <c r="CS679" s="33"/>
      <c r="CT679" s="33"/>
      <c r="CU679" s="33"/>
      <c r="CV679" s="33"/>
      <c r="CW679" s="33"/>
      <c r="CX679" s="33"/>
      <c r="CY679" s="33"/>
      <c r="CZ679" s="33"/>
      <c r="DA679" s="33"/>
      <c r="DB679" s="33"/>
      <c r="DC679" s="33"/>
      <c r="DD679" s="33"/>
      <c r="DE679" s="33"/>
    </row>
    <row r="680" spans="1:109" x14ac:dyDescent="0.25">
      <c r="A680" s="32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33"/>
      <c r="BH680" s="33"/>
      <c r="BI680" s="33"/>
      <c r="BJ680" s="33"/>
      <c r="BK680" s="33"/>
      <c r="BL680" s="33"/>
      <c r="BM680" s="33"/>
      <c r="BN680" s="33"/>
      <c r="BO680" s="33"/>
      <c r="BP680" s="33"/>
      <c r="BQ680" s="33"/>
      <c r="BR680" s="33"/>
      <c r="BS680" s="33"/>
      <c r="BT680" s="33"/>
      <c r="BU680" s="33"/>
      <c r="BV680" s="33"/>
      <c r="BW680" s="33"/>
      <c r="BX680" s="33"/>
      <c r="BY680" s="33"/>
      <c r="BZ680" s="33"/>
      <c r="CA680" s="33"/>
      <c r="CB680" s="33"/>
      <c r="CC680" s="33"/>
      <c r="CD680" s="33"/>
      <c r="CE680" s="33"/>
      <c r="CF680" s="33"/>
      <c r="CG680" s="33"/>
      <c r="CH680" s="33"/>
      <c r="CI680" s="33"/>
      <c r="CJ680" s="33"/>
      <c r="CK680" s="33"/>
      <c r="CL680" s="33"/>
      <c r="CM680" s="33"/>
      <c r="CN680" s="33"/>
      <c r="CO680" s="33"/>
      <c r="CP680" s="33"/>
      <c r="CQ680" s="33"/>
      <c r="CR680" s="33"/>
      <c r="CS680" s="33"/>
      <c r="CT680" s="33"/>
      <c r="CU680" s="33"/>
      <c r="CV680" s="33"/>
      <c r="CW680" s="33"/>
      <c r="CX680" s="33"/>
      <c r="CY680" s="33"/>
      <c r="CZ680" s="33"/>
      <c r="DA680" s="33"/>
      <c r="DB680" s="33"/>
      <c r="DC680" s="33"/>
      <c r="DD680" s="33"/>
      <c r="DE680" s="33"/>
    </row>
    <row r="681" spans="1:109" x14ac:dyDescent="0.25">
      <c r="A681" s="32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33"/>
      <c r="BH681" s="33"/>
      <c r="BI681" s="33"/>
      <c r="BJ681" s="33"/>
      <c r="BK681" s="33"/>
      <c r="BL681" s="33"/>
      <c r="BM681" s="33"/>
      <c r="BN681" s="33"/>
      <c r="BO681" s="33"/>
      <c r="BP681" s="33"/>
      <c r="BQ681" s="33"/>
      <c r="BR681" s="33"/>
      <c r="BS681" s="33"/>
      <c r="BT681" s="33"/>
      <c r="BU681" s="33"/>
      <c r="BV681" s="33"/>
      <c r="BW681" s="33"/>
      <c r="BX681" s="33"/>
      <c r="BY681" s="33"/>
      <c r="BZ681" s="33"/>
      <c r="CA681" s="33"/>
      <c r="CB681" s="33"/>
      <c r="CC681" s="33"/>
      <c r="CD681" s="33"/>
      <c r="CE681" s="33"/>
      <c r="CF681" s="33"/>
      <c r="CG681" s="33"/>
      <c r="CH681" s="33"/>
      <c r="CI681" s="33"/>
      <c r="CJ681" s="33"/>
      <c r="CK681" s="33"/>
      <c r="CL681" s="33"/>
      <c r="CM681" s="33"/>
      <c r="CN681" s="33"/>
      <c r="CO681" s="33"/>
      <c r="CP681" s="33"/>
      <c r="CQ681" s="33"/>
      <c r="CR681" s="33"/>
      <c r="CS681" s="33"/>
      <c r="CT681" s="33"/>
      <c r="CU681" s="33"/>
      <c r="CV681" s="33"/>
      <c r="CW681" s="33"/>
      <c r="CX681" s="33"/>
      <c r="CY681" s="33"/>
      <c r="CZ681" s="33"/>
      <c r="DA681" s="33"/>
      <c r="DB681" s="33"/>
      <c r="DC681" s="33"/>
      <c r="DD681" s="33"/>
      <c r="DE681" s="33"/>
    </row>
    <row r="682" spans="1:109" x14ac:dyDescent="0.25">
      <c r="A682" s="32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33"/>
      <c r="BH682" s="33"/>
      <c r="BI682" s="33"/>
      <c r="BJ682" s="33"/>
      <c r="BK682" s="33"/>
      <c r="BL682" s="33"/>
      <c r="BM682" s="33"/>
      <c r="BN682" s="33"/>
      <c r="BO682" s="33"/>
      <c r="BP682" s="33"/>
      <c r="BQ682" s="33"/>
      <c r="BR682" s="33"/>
      <c r="BS682" s="33"/>
      <c r="BT682" s="33"/>
      <c r="BU682" s="33"/>
      <c r="BV682" s="33"/>
      <c r="BW682" s="33"/>
      <c r="BX682" s="33"/>
      <c r="BY682" s="33"/>
      <c r="BZ682" s="33"/>
      <c r="CA682" s="33"/>
      <c r="CB682" s="33"/>
      <c r="CC682" s="33"/>
      <c r="CD682" s="33"/>
      <c r="CE682" s="33"/>
      <c r="CF682" s="33"/>
      <c r="CG682" s="33"/>
      <c r="CH682" s="33"/>
      <c r="CI682" s="33"/>
      <c r="CJ682" s="33"/>
      <c r="CK682" s="33"/>
      <c r="CL682" s="33"/>
      <c r="CM682" s="33"/>
      <c r="CN682" s="33"/>
      <c r="CO682" s="33"/>
      <c r="CP682" s="33"/>
      <c r="CQ682" s="33"/>
      <c r="CR682" s="33"/>
      <c r="CS682" s="33"/>
      <c r="CT682" s="33"/>
      <c r="CU682" s="33"/>
      <c r="CV682" s="33"/>
      <c r="CW682" s="33"/>
      <c r="CX682" s="33"/>
      <c r="CY682" s="33"/>
      <c r="CZ682" s="33"/>
      <c r="DA682" s="33"/>
      <c r="DB682" s="33"/>
      <c r="DC682" s="33"/>
      <c r="DD682" s="33"/>
      <c r="DE682" s="33"/>
    </row>
    <row r="683" spans="1:109" x14ac:dyDescent="0.25">
      <c r="A683" s="32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33"/>
      <c r="BH683" s="33"/>
      <c r="BI683" s="33"/>
      <c r="BJ683" s="33"/>
      <c r="BK683" s="33"/>
      <c r="BL683" s="33"/>
      <c r="BM683" s="33"/>
      <c r="BN683" s="33"/>
      <c r="BO683" s="33"/>
      <c r="BP683" s="33"/>
      <c r="BQ683" s="33"/>
      <c r="BR683" s="33"/>
      <c r="BS683" s="33"/>
      <c r="BT683" s="33"/>
      <c r="BU683" s="33"/>
      <c r="BV683" s="33"/>
      <c r="BW683" s="33"/>
      <c r="BX683" s="33"/>
      <c r="BY683" s="33"/>
      <c r="BZ683" s="33"/>
      <c r="CA683" s="33"/>
      <c r="CB683" s="33"/>
      <c r="CC683" s="33"/>
      <c r="CD683" s="33"/>
      <c r="CE683" s="33"/>
      <c r="CF683" s="33"/>
      <c r="CG683" s="33"/>
      <c r="CH683" s="33"/>
      <c r="CI683" s="33"/>
      <c r="CJ683" s="33"/>
      <c r="CK683" s="33"/>
      <c r="CL683" s="33"/>
      <c r="CM683" s="33"/>
      <c r="CN683" s="33"/>
      <c r="CO683" s="33"/>
      <c r="CP683" s="33"/>
      <c r="CQ683" s="33"/>
      <c r="CR683" s="33"/>
      <c r="CS683" s="33"/>
      <c r="CT683" s="33"/>
      <c r="CU683" s="33"/>
      <c r="CV683" s="33"/>
      <c r="CW683" s="33"/>
      <c r="CX683" s="33"/>
      <c r="CY683" s="33"/>
      <c r="CZ683" s="33"/>
      <c r="DA683" s="33"/>
      <c r="DB683" s="33"/>
      <c r="DC683" s="33"/>
      <c r="DD683" s="33"/>
      <c r="DE683" s="33"/>
    </row>
    <row r="684" spans="1:109" x14ac:dyDescent="0.25">
      <c r="A684" s="32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33"/>
      <c r="BH684" s="33"/>
      <c r="BI684" s="33"/>
      <c r="BJ684" s="33"/>
      <c r="BK684" s="33"/>
      <c r="BL684" s="33"/>
      <c r="BM684" s="33"/>
      <c r="BN684" s="33"/>
      <c r="BO684" s="33"/>
      <c r="BP684" s="33"/>
      <c r="BQ684" s="33"/>
      <c r="BR684" s="33"/>
      <c r="BS684" s="33"/>
      <c r="BT684" s="33"/>
      <c r="BU684" s="33"/>
      <c r="BV684" s="33"/>
      <c r="BW684" s="33"/>
      <c r="BX684" s="33"/>
      <c r="BY684" s="33"/>
      <c r="BZ684" s="33"/>
      <c r="CA684" s="33"/>
      <c r="CB684" s="33"/>
      <c r="CC684" s="33"/>
      <c r="CD684" s="33"/>
      <c r="CE684" s="33"/>
      <c r="CF684" s="33"/>
      <c r="CG684" s="33"/>
      <c r="CH684" s="33"/>
      <c r="CI684" s="33"/>
      <c r="CJ684" s="33"/>
      <c r="CK684" s="33"/>
      <c r="CL684" s="33"/>
      <c r="CM684" s="33"/>
      <c r="CN684" s="33"/>
      <c r="CO684" s="33"/>
      <c r="CP684" s="33"/>
      <c r="CQ684" s="33"/>
      <c r="CR684" s="33"/>
      <c r="CS684" s="33"/>
      <c r="CT684" s="33"/>
      <c r="CU684" s="33"/>
      <c r="CV684" s="33"/>
      <c r="CW684" s="33"/>
      <c r="CX684" s="33"/>
      <c r="CY684" s="33"/>
      <c r="CZ684" s="33"/>
      <c r="DA684" s="33"/>
      <c r="DB684" s="33"/>
      <c r="DC684" s="33"/>
      <c r="DD684" s="33"/>
      <c r="DE684" s="33"/>
    </row>
    <row r="685" spans="1:109" x14ac:dyDescent="0.25">
      <c r="A685" s="32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33"/>
      <c r="BH685" s="33"/>
      <c r="BI685" s="33"/>
      <c r="BJ685" s="33"/>
      <c r="BK685" s="33"/>
      <c r="BL685" s="33"/>
      <c r="BM685" s="33"/>
      <c r="BN685" s="33"/>
      <c r="BO685" s="33"/>
      <c r="BP685" s="33"/>
      <c r="BQ685" s="33"/>
      <c r="BR685" s="33"/>
      <c r="BS685" s="33"/>
      <c r="BT685" s="33"/>
      <c r="BU685" s="33"/>
      <c r="BV685" s="33"/>
      <c r="BW685" s="33"/>
      <c r="BX685" s="33"/>
      <c r="BY685" s="33"/>
      <c r="BZ685" s="33"/>
      <c r="CA685" s="33"/>
      <c r="CB685" s="33"/>
      <c r="CC685" s="33"/>
      <c r="CD685" s="33"/>
      <c r="CE685" s="33"/>
      <c r="CF685" s="33"/>
      <c r="CG685" s="33"/>
      <c r="CH685" s="33"/>
      <c r="CI685" s="33"/>
      <c r="CJ685" s="33"/>
      <c r="CK685" s="33"/>
      <c r="CL685" s="33"/>
      <c r="CM685" s="33"/>
      <c r="CN685" s="33"/>
      <c r="CO685" s="33"/>
      <c r="CP685" s="33"/>
      <c r="CQ685" s="33"/>
      <c r="CR685" s="33"/>
      <c r="CS685" s="33"/>
      <c r="CT685" s="33"/>
      <c r="CU685" s="33"/>
      <c r="CV685" s="33"/>
      <c r="CW685" s="33"/>
      <c r="CX685" s="33"/>
      <c r="CY685" s="33"/>
      <c r="CZ685" s="33"/>
      <c r="DA685" s="33"/>
      <c r="DB685" s="33"/>
      <c r="DC685" s="33"/>
      <c r="DD685" s="33"/>
      <c r="DE685" s="33"/>
    </row>
    <row r="686" spans="1:109" x14ac:dyDescent="0.25">
      <c r="A686" s="32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33"/>
      <c r="BH686" s="33"/>
      <c r="BI686" s="33"/>
      <c r="BJ686" s="33"/>
      <c r="BK686" s="33"/>
      <c r="BL686" s="33"/>
      <c r="BM686" s="33"/>
      <c r="BN686" s="33"/>
      <c r="BO686" s="33"/>
      <c r="BP686" s="33"/>
      <c r="BQ686" s="33"/>
      <c r="BR686" s="33"/>
      <c r="BS686" s="33"/>
      <c r="BT686" s="33"/>
      <c r="BU686" s="33"/>
      <c r="BV686" s="33"/>
      <c r="BW686" s="33"/>
      <c r="BX686" s="33"/>
      <c r="BY686" s="33"/>
      <c r="BZ686" s="33"/>
      <c r="CA686" s="33"/>
      <c r="CB686" s="33"/>
      <c r="CC686" s="33"/>
      <c r="CD686" s="33"/>
      <c r="CE686" s="33"/>
      <c r="CF686" s="33"/>
      <c r="CG686" s="33"/>
      <c r="CH686" s="33"/>
      <c r="CI686" s="33"/>
      <c r="CJ686" s="33"/>
      <c r="CK686" s="33"/>
      <c r="CL686" s="33"/>
      <c r="CM686" s="33"/>
      <c r="CN686" s="33"/>
      <c r="CO686" s="33"/>
      <c r="CP686" s="33"/>
      <c r="CQ686" s="33"/>
      <c r="CR686" s="33"/>
      <c r="CS686" s="33"/>
      <c r="CT686" s="33"/>
      <c r="CU686" s="33"/>
      <c r="CV686" s="33"/>
      <c r="CW686" s="33"/>
      <c r="CX686" s="33"/>
      <c r="CY686" s="33"/>
      <c r="CZ686" s="33"/>
      <c r="DA686" s="33"/>
      <c r="DB686" s="33"/>
      <c r="DC686" s="33"/>
      <c r="DD686" s="33"/>
      <c r="DE686" s="33"/>
    </row>
    <row r="687" spans="1:109" x14ac:dyDescent="0.25">
      <c r="A687" s="32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33"/>
      <c r="BH687" s="33"/>
      <c r="BI687" s="33"/>
      <c r="BJ687" s="33"/>
      <c r="BK687" s="33"/>
      <c r="BL687" s="33"/>
      <c r="BM687" s="33"/>
      <c r="BN687" s="33"/>
      <c r="BO687" s="33"/>
      <c r="BP687" s="33"/>
      <c r="BQ687" s="33"/>
      <c r="BR687" s="33"/>
      <c r="BS687" s="33"/>
      <c r="BT687" s="33"/>
      <c r="BU687" s="33"/>
      <c r="BV687" s="33"/>
      <c r="BW687" s="33"/>
      <c r="BX687" s="33"/>
      <c r="BY687" s="33"/>
      <c r="BZ687" s="33"/>
      <c r="CA687" s="33"/>
      <c r="CB687" s="33"/>
      <c r="CC687" s="33"/>
      <c r="CD687" s="33"/>
      <c r="CE687" s="33"/>
      <c r="CF687" s="33"/>
      <c r="CG687" s="33"/>
      <c r="CH687" s="33"/>
      <c r="CI687" s="33"/>
      <c r="CJ687" s="33"/>
      <c r="CK687" s="33"/>
      <c r="CL687" s="33"/>
      <c r="CM687" s="33"/>
      <c r="CN687" s="33"/>
      <c r="CO687" s="33"/>
      <c r="CP687" s="33"/>
      <c r="CQ687" s="33"/>
      <c r="CR687" s="33"/>
      <c r="CS687" s="33"/>
      <c r="CT687" s="33"/>
      <c r="CU687" s="33"/>
      <c r="CV687" s="33"/>
      <c r="CW687" s="33"/>
      <c r="CX687" s="33"/>
      <c r="CY687" s="33"/>
      <c r="CZ687" s="33"/>
      <c r="DA687" s="33"/>
      <c r="DB687" s="33"/>
      <c r="DC687" s="33"/>
      <c r="DD687" s="33"/>
      <c r="DE687" s="33"/>
    </row>
    <row r="688" spans="1:109" x14ac:dyDescent="0.25">
      <c r="A688" s="32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/>
      <c r="BK688" s="33"/>
      <c r="BL688" s="33"/>
      <c r="BM688" s="33"/>
      <c r="BN688" s="33"/>
      <c r="BO688" s="33"/>
      <c r="BP688" s="33"/>
      <c r="BQ688" s="33"/>
      <c r="BR688" s="33"/>
      <c r="BS688" s="33"/>
      <c r="BT688" s="33"/>
      <c r="BU688" s="33"/>
      <c r="BV688" s="33"/>
      <c r="BW688" s="33"/>
      <c r="BX688" s="33"/>
      <c r="BY688" s="33"/>
      <c r="BZ688" s="33"/>
      <c r="CA688" s="33"/>
      <c r="CB688" s="33"/>
      <c r="CC688" s="33"/>
      <c r="CD688" s="33"/>
      <c r="CE688" s="33"/>
      <c r="CF688" s="33"/>
      <c r="CG688" s="33"/>
      <c r="CH688" s="33"/>
      <c r="CI688" s="33"/>
      <c r="CJ688" s="33"/>
      <c r="CK688" s="33"/>
      <c r="CL688" s="33"/>
      <c r="CM688" s="33"/>
      <c r="CN688" s="33"/>
      <c r="CO688" s="33"/>
      <c r="CP688" s="33"/>
      <c r="CQ688" s="33"/>
      <c r="CR688" s="33"/>
      <c r="CS688" s="33"/>
      <c r="CT688" s="33"/>
      <c r="CU688" s="33"/>
      <c r="CV688" s="33"/>
      <c r="CW688" s="33"/>
      <c r="CX688" s="33"/>
      <c r="CY688" s="33"/>
      <c r="CZ688" s="33"/>
      <c r="DA688" s="33"/>
      <c r="DB688" s="33"/>
      <c r="DC688" s="33"/>
      <c r="DD688" s="33"/>
      <c r="DE688" s="33"/>
    </row>
    <row r="689" spans="1:109" x14ac:dyDescent="0.25">
      <c r="A689" s="32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/>
      <c r="BK689" s="33"/>
      <c r="BL689" s="33"/>
      <c r="BM689" s="33"/>
      <c r="BN689" s="33"/>
      <c r="BO689" s="33"/>
      <c r="BP689" s="33"/>
      <c r="BQ689" s="33"/>
      <c r="BR689" s="33"/>
      <c r="BS689" s="33"/>
      <c r="BT689" s="33"/>
      <c r="BU689" s="33"/>
      <c r="BV689" s="33"/>
      <c r="BW689" s="33"/>
      <c r="BX689" s="33"/>
      <c r="BY689" s="33"/>
      <c r="BZ689" s="33"/>
      <c r="CA689" s="33"/>
      <c r="CB689" s="33"/>
      <c r="CC689" s="33"/>
      <c r="CD689" s="33"/>
      <c r="CE689" s="33"/>
      <c r="CF689" s="33"/>
      <c r="CG689" s="33"/>
      <c r="CH689" s="33"/>
      <c r="CI689" s="33"/>
      <c r="CJ689" s="33"/>
      <c r="CK689" s="33"/>
      <c r="CL689" s="33"/>
      <c r="CM689" s="33"/>
      <c r="CN689" s="33"/>
      <c r="CO689" s="33"/>
      <c r="CP689" s="33"/>
      <c r="CQ689" s="33"/>
      <c r="CR689" s="33"/>
      <c r="CS689" s="33"/>
      <c r="CT689" s="33"/>
      <c r="CU689" s="33"/>
      <c r="CV689" s="33"/>
      <c r="CW689" s="33"/>
      <c r="CX689" s="33"/>
      <c r="CY689" s="33"/>
      <c r="CZ689" s="33"/>
      <c r="DA689" s="33"/>
      <c r="DB689" s="33"/>
      <c r="DC689" s="33"/>
      <c r="DD689" s="33"/>
      <c r="DE689" s="33"/>
    </row>
    <row r="690" spans="1:109" x14ac:dyDescent="0.25">
      <c r="A690" s="32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/>
      <c r="BK690" s="33"/>
      <c r="BL690" s="33"/>
      <c r="BM690" s="33"/>
      <c r="BN690" s="33"/>
      <c r="BO690" s="33"/>
      <c r="BP690" s="33"/>
      <c r="BQ690" s="33"/>
      <c r="BR690" s="33"/>
      <c r="BS690" s="33"/>
      <c r="BT690" s="33"/>
      <c r="BU690" s="33"/>
      <c r="BV690" s="33"/>
      <c r="BW690" s="33"/>
      <c r="BX690" s="33"/>
      <c r="BY690" s="33"/>
      <c r="BZ690" s="33"/>
      <c r="CA690" s="33"/>
      <c r="CB690" s="33"/>
      <c r="CC690" s="33"/>
      <c r="CD690" s="33"/>
      <c r="CE690" s="33"/>
      <c r="CF690" s="33"/>
      <c r="CG690" s="33"/>
      <c r="CH690" s="33"/>
      <c r="CI690" s="33"/>
      <c r="CJ690" s="33"/>
      <c r="CK690" s="33"/>
      <c r="CL690" s="33"/>
      <c r="CM690" s="33"/>
      <c r="CN690" s="33"/>
      <c r="CO690" s="33"/>
      <c r="CP690" s="33"/>
      <c r="CQ690" s="33"/>
      <c r="CR690" s="33"/>
      <c r="CS690" s="33"/>
      <c r="CT690" s="33"/>
      <c r="CU690" s="33"/>
      <c r="CV690" s="33"/>
      <c r="CW690" s="33"/>
      <c r="CX690" s="33"/>
      <c r="CY690" s="33"/>
      <c r="CZ690" s="33"/>
      <c r="DA690" s="33"/>
      <c r="DB690" s="33"/>
      <c r="DC690" s="33"/>
      <c r="DD690" s="33"/>
      <c r="DE690" s="33"/>
    </row>
    <row r="691" spans="1:109" x14ac:dyDescent="0.25">
      <c r="A691" s="32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33"/>
      <c r="BH691" s="33"/>
      <c r="BI691" s="33"/>
      <c r="BJ691" s="33"/>
      <c r="BK691" s="33"/>
      <c r="BL691" s="33"/>
      <c r="BM691" s="33"/>
      <c r="BN691" s="33"/>
      <c r="BO691" s="33"/>
      <c r="BP691" s="33"/>
      <c r="BQ691" s="33"/>
      <c r="BR691" s="33"/>
      <c r="BS691" s="33"/>
      <c r="BT691" s="33"/>
      <c r="BU691" s="33"/>
      <c r="BV691" s="33"/>
      <c r="BW691" s="33"/>
      <c r="BX691" s="33"/>
      <c r="BY691" s="33"/>
      <c r="BZ691" s="33"/>
      <c r="CA691" s="33"/>
      <c r="CB691" s="33"/>
      <c r="CC691" s="33"/>
      <c r="CD691" s="33"/>
      <c r="CE691" s="33"/>
      <c r="CF691" s="33"/>
      <c r="CG691" s="33"/>
      <c r="CH691" s="33"/>
      <c r="CI691" s="33"/>
      <c r="CJ691" s="33"/>
      <c r="CK691" s="33"/>
      <c r="CL691" s="33"/>
      <c r="CM691" s="33"/>
      <c r="CN691" s="33"/>
      <c r="CO691" s="33"/>
      <c r="CP691" s="33"/>
      <c r="CQ691" s="33"/>
      <c r="CR691" s="33"/>
      <c r="CS691" s="33"/>
      <c r="CT691" s="33"/>
      <c r="CU691" s="33"/>
      <c r="CV691" s="33"/>
      <c r="CW691" s="33"/>
      <c r="CX691" s="33"/>
      <c r="CY691" s="33"/>
      <c r="CZ691" s="33"/>
      <c r="DA691" s="33"/>
      <c r="DB691" s="33"/>
      <c r="DC691" s="33"/>
      <c r="DD691" s="33"/>
      <c r="DE691" s="33"/>
    </row>
    <row r="692" spans="1:109" x14ac:dyDescent="0.25">
      <c r="A692" s="32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33"/>
      <c r="BH692" s="33"/>
      <c r="BI692" s="33"/>
      <c r="BJ692" s="33"/>
      <c r="BK692" s="33"/>
      <c r="BL692" s="33"/>
      <c r="BM692" s="33"/>
      <c r="BN692" s="33"/>
      <c r="BO692" s="33"/>
      <c r="BP692" s="33"/>
      <c r="BQ692" s="33"/>
      <c r="BR692" s="33"/>
      <c r="BS692" s="33"/>
      <c r="BT692" s="33"/>
      <c r="BU692" s="33"/>
      <c r="BV692" s="33"/>
      <c r="BW692" s="33"/>
      <c r="BX692" s="33"/>
      <c r="BY692" s="33"/>
      <c r="BZ692" s="33"/>
      <c r="CA692" s="33"/>
      <c r="CB692" s="33"/>
      <c r="CC692" s="33"/>
      <c r="CD692" s="33"/>
      <c r="CE692" s="33"/>
      <c r="CF692" s="33"/>
      <c r="CG692" s="33"/>
      <c r="CH692" s="33"/>
      <c r="CI692" s="33"/>
      <c r="CJ692" s="33"/>
      <c r="CK692" s="33"/>
      <c r="CL692" s="33"/>
      <c r="CM692" s="33"/>
      <c r="CN692" s="33"/>
      <c r="CO692" s="33"/>
      <c r="CP692" s="33"/>
      <c r="CQ692" s="33"/>
      <c r="CR692" s="33"/>
      <c r="CS692" s="33"/>
      <c r="CT692" s="33"/>
      <c r="CU692" s="33"/>
      <c r="CV692" s="33"/>
      <c r="CW692" s="33"/>
      <c r="CX692" s="33"/>
      <c r="CY692" s="33"/>
      <c r="CZ692" s="33"/>
      <c r="DA692" s="33"/>
      <c r="DB692" s="33"/>
      <c r="DC692" s="33"/>
      <c r="DD692" s="33"/>
      <c r="DE692" s="33"/>
    </row>
    <row r="693" spans="1:109" x14ac:dyDescent="0.25">
      <c r="A693" s="32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33"/>
      <c r="BH693" s="33"/>
      <c r="BI693" s="33"/>
      <c r="BJ693" s="33"/>
      <c r="BK693" s="33"/>
      <c r="BL693" s="33"/>
      <c r="BM693" s="33"/>
      <c r="BN693" s="33"/>
      <c r="BO693" s="33"/>
      <c r="BP693" s="33"/>
      <c r="BQ693" s="33"/>
      <c r="BR693" s="33"/>
      <c r="BS693" s="33"/>
      <c r="BT693" s="33"/>
      <c r="BU693" s="33"/>
      <c r="BV693" s="33"/>
      <c r="BW693" s="33"/>
      <c r="BX693" s="33"/>
      <c r="BY693" s="33"/>
      <c r="BZ693" s="33"/>
      <c r="CA693" s="33"/>
      <c r="CB693" s="33"/>
      <c r="CC693" s="33"/>
      <c r="CD693" s="33"/>
      <c r="CE693" s="33"/>
      <c r="CF693" s="33"/>
      <c r="CG693" s="33"/>
      <c r="CH693" s="33"/>
      <c r="CI693" s="33"/>
      <c r="CJ693" s="33"/>
      <c r="CK693" s="33"/>
      <c r="CL693" s="33"/>
      <c r="CM693" s="33"/>
      <c r="CN693" s="33"/>
      <c r="CO693" s="33"/>
      <c r="CP693" s="33"/>
      <c r="CQ693" s="33"/>
      <c r="CR693" s="33"/>
      <c r="CS693" s="33"/>
      <c r="CT693" s="33"/>
      <c r="CU693" s="33"/>
      <c r="CV693" s="33"/>
      <c r="CW693" s="33"/>
      <c r="CX693" s="33"/>
      <c r="CY693" s="33"/>
      <c r="CZ693" s="33"/>
      <c r="DA693" s="33"/>
      <c r="DB693" s="33"/>
      <c r="DC693" s="33"/>
      <c r="DD693" s="33"/>
      <c r="DE693" s="33"/>
    </row>
    <row r="694" spans="1:109" x14ac:dyDescent="0.25">
      <c r="A694" s="32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33"/>
      <c r="BH694" s="33"/>
      <c r="BI694" s="33"/>
      <c r="BJ694" s="33"/>
      <c r="BK694" s="33"/>
      <c r="BL694" s="33"/>
      <c r="BM694" s="33"/>
      <c r="BN694" s="33"/>
      <c r="BO694" s="33"/>
      <c r="BP694" s="33"/>
      <c r="BQ694" s="33"/>
      <c r="BR694" s="33"/>
      <c r="BS694" s="33"/>
      <c r="BT694" s="33"/>
      <c r="BU694" s="33"/>
      <c r="BV694" s="33"/>
      <c r="BW694" s="33"/>
      <c r="BX694" s="33"/>
      <c r="BY694" s="33"/>
      <c r="BZ694" s="33"/>
      <c r="CA694" s="33"/>
      <c r="CB694" s="33"/>
      <c r="CC694" s="33"/>
      <c r="CD694" s="33"/>
      <c r="CE694" s="33"/>
      <c r="CF694" s="33"/>
      <c r="CG694" s="33"/>
      <c r="CH694" s="33"/>
      <c r="CI694" s="33"/>
      <c r="CJ694" s="33"/>
      <c r="CK694" s="33"/>
      <c r="CL694" s="33"/>
      <c r="CM694" s="33"/>
      <c r="CN694" s="33"/>
      <c r="CO694" s="33"/>
      <c r="CP694" s="33"/>
      <c r="CQ694" s="33"/>
      <c r="CR694" s="33"/>
      <c r="CS694" s="33"/>
      <c r="CT694" s="33"/>
      <c r="CU694" s="33"/>
      <c r="CV694" s="33"/>
      <c r="CW694" s="33"/>
      <c r="CX694" s="33"/>
      <c r="CY694" s="33"/>
      <c r="CZ694" s="33"/>
      <c r="DA694" s="33"/>
      <c r="DB694" s="33"/>
      <c r="DC694" s="33"/>
      <c r="DD694" s="33"/>
      <c r="DE694" s="33"/>
    </row>
    <row r="695" spans="1:109" x14ac:dyDescent="0.25">
      <c r="A695" s="32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33"/>
      <c r="BH695" s="33"/>
      <c r="BI695" s="33"/>
      <c r="BJ695" s="33"/>
      <c r="BK695" s="33"/>
      <c r="BL695" s="33"/>
      <c r="BM695" s="33"/>
      <c r="BN695" s="33"/>
      <c r="BO695" s="33"/>
      <c r="BP695" s="33"/>
      <c r="BQ695" s="33"/>
      <c r="BR695" s="33"/>
      <c r="BS695" s="33"/>
      <c r="BT695" s="33"/>
      <c r="BU695" s="33"/>
      <c r="BV695" s="33"/>
      <c r="BW695" s="33"/>
      <c r="BX695" s="33"/>
      <c r="BY695" s="33"/>
      <c r="BZ695" s="33"/>
      <c r="CA695" s="33"/>
      <c r="CB695" s="33"/>
      <c r="CC695" s="33"/>
      <c r="CD695" s="33"/>
      <c r="CE695" s="33"/>
      <c r="CF695" s="33"/>
      <c r="CG695" s="33"/>
      <c r="CH695" s="33"/>
      <c r="CI695" s="33"/>
      <c r="CJ695" s="33"/>
      <c r="CK695" s="33"/>
      <c r="CL695" s="33"/>
      <c r="CM695" s="33"/>
      <c r="CN695" s="33"/>
      <c r="CO695" s="33"/>
      <c r="CP695" s="33"/>
      <c r="CQ695" s="33"/>
      <c r="CR695" s="33"/>
      <c r="CS695" s="33"/>
      <c r="CT695" s="33"/>
      <c r="CU695" s="33"/>
      <c r="CV695" s="33"/>
      <c r="CW695" s="33"/>
      <c r="CX695" s="33"/>
      <c r="CY695" s="33"/>
      <c r="CZ695" s="33"/>
      <c r="DA695" s="33"/>
      <c r="DB695" s="33"/>
      <c r="DC695" s="33"/>
      <c r="DD695" s="33"/>
      <c r="DE695" s="33"/>
    </row>
    <row r="696" spans="1:109" x14ac:dyDescent="0.25">
      <c r="A696" s="32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33"/>
      <c r="BH696" s="33"/>
      <c r="BI696" s="33"/>
      <c r="BJ696" s="33"/>
      <c r="BK696" s="33"/>
      <c r="BL696" s="33"/>
      <c r="BM696" s="33"/>
      <c r="BN696" s="33"/>
      <c r="BO696" s="33"/>
      <c r="BP696" s="33"/>
      <c r="BQ696" s="33"/>
      <c r="BR696" s="33"/>
      <c r="BS696" s="33"/>
      <c r="BT696" s="33"/>
      <c r="BU696" s="33"/>
      <c r="BV696" s="33"/>
      <c r="BW696" s="33"/>
      <c r="BX696" s="33"/>
      <c r="BY696" s="33"/>
      <c r="BZ696" s="33"/>
      <c r="CA696" s="33"/>
      <c r="CB696" s="33"/>
      <c r="CC696" s="33"/>
      <c r="CD696" s="33"/>
      <c r="CE696" s="33"/>
      <c r="CF696" s="33"/>
      <c r="CG696" s="33"/>
      <c r="CH696" s="33"/>
      <c r="CI696" s="33"/>
      <c r="CJ696" s="33"/>
      <c r="CK696" s="33"/>
      <c r="CL696" s="33"/>
      <c r="CM696" s="33"/>
      <c r="CN696" s="33"/>
      <c r="CO696" s="33"/>
      <c r="CP696" s="33"/>
      <c r="CQ696" s="33"/>
      <c r="CR696" s="33"/>
      <c r="CS696" s="33"/>
      <c r="CT696" s="33"/>
      <c r="CU696" s="33"/>
      <c r="CV696" s="33"/>
      <c r="CW696" s="33"/>
      <c r="CX696" s="33"/>
      <c r="CY696" s="33"/>
      <c r="CZ696" s="33"/>
      <c r="DA696" s="33"/>
      <c r="DB696" s="33"/>
      <c r="DC696" s="33"/>
      <c r="DD696" s="33"/>
      <c r="DE696" s="33"/>
    </row>
    <row r="697" spans="1:109" x14ac:dyDescent="0.25">
      <c r="A697" s="32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33"/>
      <c r="BH697" s="33"/>
      <c r="BI697" s="33"/>
      <c r="BJ697" s="33"/>
      <c r="BK697" s="33"/>
      <c r="BL697" s="33"/>
      <c r="BM697" s="33"/>
      <c r="BN697" s="33"/>
      <c r="BO697" s="33"/>
      <c r="BP697" s="33"/>
      <c r="BQ697" s="33"/>
      <c r="BR697" s="33"/>
      <c r="BS697" s="33"/>
      <c r="BT697" s="33"/>
      <c r="BU697" s="33"/>
      <c r="BV697" s="33"/>
      <c r="BW697" s="33"/>
      <c r="BX697" s="33"/>
      <c r="BY697" s="33"/>
      <c r="BZ697" s="33"/>
      <c r="CA697" s="33"/>
      <c r="CB697" s="33"/>
      <c r="CC697" s="33"/>
      <c r="CD697" s="33"/>
      <c r="CE697" s="33"/>
      <c r="CF697" s="33"/>
      <c r="CG697" s="33"/>
      <c r="CH697" s="33"/>
      <c r="CI697" s="33"/>
      <c r="CJ697" s="33"/>
      <c r="CK697" s="33"/>
      <c r="CL697" s="33"/>
      <c r="CM697" s="33"/>
      <c r="CN697" s="33"/>
      <c r="CO697" s="33"/>
      <c r="CP697" s="33"/>
      <c r="CQ697" s="33"/>
      <c r="CR697" s="33"/>
      <c r="CS697" s="33"/>
      <c r="CT697" s="33"/>
      <c r="CU697" s="33"/>
      <c r="CV697" s="33"/>
      <c r="CW697" s="33"/>
      <c r="CX697" s="33"/>
      <c r="CY697" s="33"/>
      <c r="CZ697" s="33"/>
      <c r="DA697" s="33"/>
      <c r="DB697" s="33"/>
      <c r="DC697" s="33"/>
      <c r="DD697" s="33"/>
      <c r="DE697" s="33"/>
    </row>
    <row r="698" spans="1:109" x14ac:dyDescent="0.25">
      <c r="A698" s="32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33"/>
      <c r="BH698" s="33"/>
      <c r="BI698" s="33"/>
      <c r="BJ698" s="33"/>
      <c r="BK698" s="33"/>
      <c r="BL698" s="33"/>
      <c r="BM698" s="33"/>
      <c r="BN698" s="33"/>
      <c r="BO698" s="33"/>
      <c r="BP698" s="33"/>
      <c r="BQ698" s="33"/>
      <c r="BR698" s="33"/>
      <c r="BS698" s="33"/>
      <c r="BT698" s="33"/>
      <c r="BU698" s="33"/>
      <c r="BV698" s="33"/>
      <c r="BW698" s="33"/>
      <c r="BX698" s="33"/>
      <c r="BY698" s="33"/>
      <c r="BZ698" s="33"/>
      <c r="CA698" s="33"/>
      <c r="CB698" s="33"/>
      <c r="CC698" s="33"/>
      <c r="CD698" s="33"/>
      <c r="CE698" s="33"/>
      <c r="CF698" s="33"/>
      <c r="CG698" s="33"/>
      <c r="CH698" s="33"/>
      <c r="CI698" s="33"/>
      <c r="CJ698" s="33"/>
      <c r="CK698" s="33"/>
      <c r="CL698" s="33"/>
      <c r="CM698" s="33"/>
      <c r="CN698" s="33"/>
      <c r="CO698" s="33"/>
      <c r="CP698" s="33"/>
      <c r="CQ698" s="33"/>
      <c r="CR698" s="33"/>
      <c r="CS698" s="33"/>
      <c r="CT698" s="33"/>
      <c r="CU698" s="33"/>
      <c r="CV698" s="33"/>
      <c r="CW698" s="33"/>
      <c r="CX698" s="33"/>
      <c r="CY698" s="33"/>
      <c r="CZ698" s="33"/>
      <c r="DA698" s="33"/>
      <c r="DB698" s="33"/>
      <c r="DC698" s="33"/>
      <c r="DD698" s="33"/>
      <c r="DE698" s="33"/>
    </row>
    <row r="699" spans="1:109" x14ac:dyDescent="0.25">
      <c r="A699" s="32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33"/>
      <c r="BH699" s="33"/>
      <c r="BI699" s="33"/>
      <c r="BJ699" s="33"/>
      <c r="BK699" s="33"/>
      <c r="BL699" s="33"/>
      <c r="BM699" s="33"/>
      <c r="BN699" s="33"/>
      <c r="BO699" s="33"/>
      <c r="BP699" s="33"/>
      <c r="BQ699" s="33"/>
      <c r="BR699" s="33"/>
      <c r="BS699" s="33"/>
      <c r="BT699" s="33"/>
      <c r="BU699" s="33"/>
      <c r="BV699" s="33"/>
      <c r="BW699" s="33"/>
      <c r="BX699" s="33"/>
      <c r="BY699" s="33"/>
      <c r="BZ699" s="33"/>
      <c r="CA699" s="33"/>
      <c r="CB699" s="33"/>
      <c r="CC699" s="33"/>
      <c r="CD699" s="33"/>
      <c r="CE699" s="33"/>
      <c r="CF699" s="33"/>
      <c r="CG699" s="33"/>
      <c r="CH699" s="33"/>
      <c r="CI699" s="33"/>
      <c r="CJ699" s="33"/>
      <c r="CK699" s="33"/>
      <c r="CL699" s="33"/>
      <c r="CM699" s="33"/>
      <c r="CN699" s="33"/>
      <c r="CO699" s="33"/>
      <c r="CP699" s="33"/>
      <c r="CQ699" s="33"/>
      <c r="CR699" s="33"/>
      <c r="CS699" s="33"/>
      <c r="CT699" s="33"/>
      <c r="CU699" s="33"/>
      <c r="CV699" s="33"/>
      <c r="CW699" s="33"/>
      <c r="CX699" s="33"/>
      <c r="CY699" s="33"/>
      <c r="CZ699" s="33"/>
      <c r="DA699" s="33"/>
      <c r="DB699" s="33"/>
      <c r="DC699" s="33"/>
      <c r="DD699" s="33"/>
      <c r="DE699" s="33"/>
    </row>
    <row r="700" spans="1:109" x14ac:dyDescent="0.25">
      <c r="A700" s="32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33"/>
      <c r="BH700" s="33"/>
      <c r="BI700" s="33"/>
      <c r="BJ700" s="33"/>
      <c r="BK700" s="33"/>
      <c r="BL700" s="33"/>
      <c r="BM700" s="33"/>
      <c r="BN700" s="33"/>
      <c r="BO700" s="33"/>
      <c r="BP700" s="33"/>
      <c r="BQ700" s="33"/>
      <c r="BR700" s="33"/>
      <c r="BS700" s="33"/>
      <c r="BT700" s="33"/>
      <c r="BU700" s="33"/>
      <c r="BV700" s="33"/>
      <c r="BW700" s="33"/>
      <c r="BX700" s="33"/>
      <c r="BY700" s="33"/>
      <c r="BZ700" s="33"/>
      <c r="CA700" s="33"/>
      <c r="CB700" s="33"/>
      <c r="CC700" s="33"/>
      <c r="CD700" s="33"/>
      <c r="CE700" s="33"/>
      <c r="CF700" s="33"/>
      <c r="CG700" s="33"/>
      <c r="CH700" s="33"/>
      <c r="CI700" s="33"/>
      <c r="CJ700" s="33"/>
      <c r="CK700" s="33"/>
      <c r="CL700" s="33"/>
      <c r="CM700" s="33"/>
      <c r="CN700" s="33"/>
      <c r="CO700" s="33"/>
      <c r="CP700" s="33"/>
      <c r="CQ700" s="33"/>
      <c r="CR700" s="33"/>
      <c r="CS700" s="33"/>
      <c r="CT700" s="33"/>
      <c r="CU700" s="33"/>
      <c r="CV700" s="33"/>
      <c r="CW700" s="33"/>
      <c r="CX700" s="33"/>
      <c r="CY700" s="33"/>
      <c r="CZ700" s="33"/>
      <c r="DA700" s="33"/>
      <c r="DB700" s="33"/>
      <c r="DC700" s="33"/>
      <c r="DD700" s="33"/>
      <c r="DE700" s="33"/>
    </row>
    <row r="701" spans="1:109" x14ac:dyDescent="0.25">
      <c r="A701" s="32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/>
      <c r="BK701" s="33"/>
      <c r="BL701" s="33"/>
      <c r="BM701" s="33"/>
      <c r="BN701" s="33"/>
      <c r="BO701" s="33"/>
      <c r="BP701" s="33"/>
      <c r="BQ701" s="33"/>
      <c r="BR701" s="33"/>
      <c r="BS701" s="33"/>
      <c r="BT701" s="33"/>
      <c r="BU701" s="33"/>
      <c r="BV701" s="33"/>
      <c r="BW701" s="33"/>
      <c r="BX701" s="33"/>
      <c r="BY701" s="33"/>
      <c r="BZ701" s="33"/>
      <c r="CA701" s="33"/>
      <c r="CB701" s="33"/>
      <c r="CC701" s="33"/>
      <c r="CD701" s="33"/>
      <c r="CE701" s="33"/>
      <c r="CF701" s="33"/>
      <c r="CG701" s="33"/>
      <c r="CH701" s="33"/>
      <c r="CI701" s="33"/>
      <c r="CJ701" s="33"/>
      <c r="CK701" s="33"/>
      <c r="CL701" s="33"/>
      <c r="CM701" s="33"/>
      <c r="CN701" s="33"/>
      <c r="CO701" s="33"/>
      <c r="CP701" s="33"/>
      <c r="CQ701" s="33"/>
      <c r="CR701" s="33"/>
      <c r="CS701" s="33"/>
      <c r="CT701" s="33"/>
      <c r="CU701" s="33"/>
      <c r="CV701" s="33"/>
      <c r="CW701" s="33"/>
      <c r="CX701" s="33"/>
      <c r="CY701" s="33"/>
      <c r="CZ701" s="33"/>
      <c r="DA701" s="33"/>
      <c r="DB701" s="33"/>
      <c r="DC701" s="33"/>
      <c r="DD701" s="33"/>
      <c r="DE701" s="33"/>
    </row>
    <row r="702" spans="1:109" x14ac:dyDescent="0.25">
      <c r="A702" s="32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/>
      <c r="BK702" s="33"/>
      <c r="BL702" s="33"/>
      <c r="BM702" s="33"/>
      <c r="BN702" s="33"/>
      <c r="BO702" s="33"/>
      <c r="BP702" s="33"/>
      <c r="BQ702" s="33"/>
      <c r="BR702" s="33"/>
      <c r="BS702" s="33"/>
      <c r="BT702" s="33"/>
      <c r="BU702" s="33"/>
      <c r="BV702" s="33"/>
      <c r="BW702" s="33"/>
      <c r="BX702" s="33"/>
      <c r="BY702" s="33"/>
      <c r="BZ702" s="33"/>
      <c r="CA702" s="33"/>
      <c r="CB702" s="33"/>
      <c r="CC702" s="33"/>
      <c r="CD702" s="33"/>
      <c r="CE702" s="33"/>
      <c r="CF702" s="33"/>
      <c r="CG702" s="33"/>
      <c r="CH702" s="33"/>
      <c r="CI702" s="33"/>
      <c r="CJ702" s="33"/>
      <c r="CK702" s="33"/>
      <c r="CL702" s="33"/>
      <c r="CM702" s="33"/>
      <c r="CN702" s="33"/>
      <c r="CO702" s="33"/>
      <c r="CP702" s="33"/>
      <c r="CQ702" s="33"/>
      <c r="CR702" s="33"/>
      <c r="CS702" s="33"/>
      <c r="CT702" s="33"/>
      <c r="CU702" s="33"/>
      <c r="CV702" s="33"/>
      <c r="CW702" s="33"/>
      <c r="CX702" s="33"/>
      <c r="CY702" s="33"/>
      <c r="CZ702" s="33"/>
      <c r="DA702" s="33"/>
      <c r="DB702" s="33"/>
      <c r="DC702" s="33"/>
      <c r="DD702" s="33"/>
      <c r="DE702" s="33"/>
    </row>
    <row r="703" spans="1:109" x14ac:dyDescent="0.25">
      <c r="A703" s="32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33"/>
      <c r="BH703" s="33"/>
      <c r="BI703" s="33"/>
      <c r="BJ703" s="33"/>
      <c r="BK703" s="33"/>
      <c r="BL703" s="33"/>
      <c r="BM703" s="33"/>
      <c r="BN703" s="33"/>
      <c r="BO703" s="33"/>
      <c r="BP703" s="33"/>
      <c r="BQ703" s="33"/>
      <c r="BR703" s="33"/>
      <c r="BS703" s="33"/>
      <c r="BT703" s="33"/>
      <c r="BU703" s="33"/>
      <c r="BV703" s="33"/>
      <c r="BW703" s="33"/>
      <c r="BX703" s="33"/>
      <c r="BY703" s="33"/>
      <c r="BZ703" s="33"/>
      <c r="CA703" s="33"/>
      <c r="CB703" s="33"/>
      <c r="CC703" s="33"/>
      <c r="CD703" s="33"/>
      <c r="CE703" s="33"/>
      <c r="CF703" s="33"/>
      <c r="CG703" s="33"/>
      <c r="CH703" s="33"/>
      <c r="CI703" s="33"/>
      <c r="CJ703" s="33"/>
      <c r="CK703" s="33"/>
      <c r="CL703" s="33"/>
      <c r="CM703" s="33"/>
      <c r="CN703" s="33"/>
      <c r="CO703" s="33"/>
      <c r="CP703" s="33"/>
      <c r="CQ703" s="33"/>
      <c r="CR703" s="33"/>
      <c r="CS703" s="33"/>
      <c r="CT703" s="33"/>
      <c r="CU703" s="33"/>
      <c r="CV703" s="33"/>
      <c r="CW703" s="33"/>
      <c r="CX703" s="33"/>
      <c r="CY703" s="33"/>
      <c r="CZ703" s="33"/>
      <c r="DA703" s="33"/>
      <c r="DB703" s="33"/>
      <c r="DC703" s="33"/>
      <c r="DD703" s="33"/>
      <c r="DE703" s="33"/>
    </row>
    <row r="704" spans="1:109" x14ac:dyDescent="0.25">
      <c r="A704" s="32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33"/>
      <c r="BH704" s="33"/>
      <c r="BI704" s="33"/>
      <c r="BJ704" s="33"/>
      <c r="BK704" s="33"/>
      <c r="BL704" s="33"/>
      <c r="BM704" s="33"/>
      <c r="BN704" s="33"/>
      <c r="BO704" s="33"/>
      <c r="BP704" s="33"/>
      <c r="BQ704" s="33"/>
      <c r="BR704" s="33"/>
      <c r="BS704" s="33"/>
      <c r="BT704" s="33"/>
      <c r="BU704" s="33"/>
      <c r="BV704" s="33"/>
      <c r="BW704" s="33"/>
      <c r="BX704" s="33"/>
      <c r="BY704" s="33"/>
      <c r="BZ704" s="33"/>
      <c r="CA704" s="33"/>
      <c r="CB704" s="33"/>
      <c r="CC704" s="33"/>
      <c r="CD704" s="33"/>
      <c r="CE704" s="33"/>
      <c r="CF704" s="33"/>
      <c r="CG704" s="33"/>
      <c r="CH704" s="33"/>
      <c r="CI704" s="33"/>
      <c r="CJ704" s="33"/>
      <c r="CK704" s="33"/>
      <c r="CL704" s="33"/>
      <c r="CM704" s="33"/>
      <c r="CN704" s="33"/>
      <c r="CO704" s="33"/>
      <c r="CP704" s="33"/>
      <c r="CQ704" s="33"/>
      <c r="CR704" s="33"/>
      <c r="CS704" s="33"/>
      <c r="CT704" s="33"/>
      <c r="CU704" s="33"/>
      <c r="CV704" s="33"/>
      <c r="CW704" s="33"/>
      <c r="CX704" s="33"/>
      <c r="CY704" s="33"/>
      <c r="CZ704" s="33"/>
      <c r="DA704" s="33"/>
      <c r="DB704" s="33"/>
      <c r="DC704" s="33"/>
      <c r="DD704" s="33"/>
      <c r="DE704" s="33"/>
    </row>
    <row r="705" spans="1:109" x14ac:dyDescent="0.25">
      <c r="A705" s="32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33"/>
      <c r="BH705" s="33"/>
      <c r="BI705" s="33"/>
      <c r="BJ705" s="33"/>
      <c r="BK705" s="33"/>
      <c r="BL705" s="33"/>
      <c r="BM705" s="33"/>
      <c r="BN705" s="33"/>
      <c r="BO705" s="33"/>
      <c r="BP705" s="33"/>
      <c r="BQ705" s="33"/>
      <c r="BR705" s="33"/>
      <c r="BS705" s="33"/>
      <c r="BT705" s="33"/>
      <c r="BU705" s="33"/>
      <c r="BV705" s="33"/>
      <c r="BW705" s="33"/>
      <c r="BX705" s="33"/>
      <c r="BY705" s="33"/>
      <c r="BZ705" s="33"/>
      <c r="CA705" s="33"/>
      <c r="CB705" s="33"/>
      <c r="CC705" s="33"/>
      <c r="CD705" s="33"/>
      <c r="CE705" s="33"/>
      <c r="CF705" s="33"/>
      <c r="CG705" s="33"/>
      <c r="CH705" s="33"/>
      <c r="CI705" s="33"/>
      <c r="CJ705" s="33"/>
      <c r="CK705" s="33"/>
      <c r="CL705" s="33"/>
      <c r="CM705" s="33"/>
      <c r="CN705" s="33"/>
      <c r="CO705" s="33"/>
      <c r="CP705" s="33"/>
      <c r="CQ705" s="33"/>
      <c r="CR705" s="33"/>
      <c r="CS705" s="33"/>
      <c r="CT705" s="33"/>
      <c r="CU705" s="33"/>
      <c r="CV705" s="33"/>
      <c r="CW705" s="33"/>
      <c r="CX705" s="33"/>
      <c r="CY705" s="33"/>
      <c r="CZ705" s="33"/>
      <c r="DA705" s="33"/>
      <c r="DB705" s="33"/>
      <c r="DC705" s="33"/>
      <c r="DD705" s="33"/>
      <c r="DE705" s="33"/>
    </row>
    <row r="706" spans="1:109" x14ac:dyDescent="0.25">
      <c r="A706" s="32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33"/>
      <c r="BH706" s="33"/>
      <c r="BI706" s="33"/>
      <c r="BJ706" s="33"/>
      <c r="BK706" s="33"/>
      <c r="BL706" s="33"/>
      <c r="BM706" s="33"/>
      <c r="BN706" s="33"/>
      <c r="BO706" s="33"/>
      <c r="BP706" s="33"/>
      <c r="BQ706" s="33"/>
      <c r="BR706" s="33"/>
      <c r="BS706" s="33"/>
      <c r="BT706" s="33"/>
      <c r="BU706" s="33"/>
      <c r="BV706" s="33"/>
      <c r="BW706" s="33"/>
      <c r="BX706" s="33"/>
      <c r="BY706" s="33"/>
      <c r="BZ706" s="33"/>
      <c r="CA706" s="33"/>
      <c r="CB706" s="33"/>
      <c r="CC706" s="33"/>
      <c r="CD706" s="33"/>
      <c r="CE706" s="33"/>
      <c r="CF706" s="33"/>
      <c r="CG706" s="33"/>
      <c r="CH706" s="33"/>
      <c r="CI706" s="33"/>
      <c r="CJ706" s="33"/>
      <c r="CK706" s="33"/>
      <c r="CL706" s="33"/>
      <c r="CM706" s="33"/>
      <c r="CN706" s="33"/>
      <c r="CO706" s="33"/>
      <c r="CP706" s="33"/>
      <c r="CQ706" s="33"/>
      <c r="CR706" s="33"/>
      <c r="CS706" s="33"/>
      <c r="CT706" s="33"/>
      <c r="CU706" s="33"/>
      <c r="CV706" s="33"/>
      <c r="CW706" s="33"/>
      <c r="CX706" s="33"/>
      <c r="CY706" s="33"/>
      <c r="CZ706" s="33"/>
      <c r="DA706" s="33"/>
      <c r="DB706" s="33"/>
      <c r="DC706" s="33"/>
      <c r="DD706" s="33"/>
      <c r="DE706" s="33"/>
    </row>
    <row r="707" spans="1:109" x14ac:dyDescent="0.25">
      <c r="A707" s="32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  <c r="BS707" s="33"/>
      <c r="BT707" s="33"/>
      <c r="BU707" s="33"/>
      <c r="BV707" s="33"/>
      <c r="BW707" s="33"/>
      <c r="BX707" s="33"/>
      <c r="BY707" s="33"/>
      <c r="BZ707" s="33"/>
      <c r="CA707" s="33"/>
      <c r="CB707" s="33"/>
      <c r="CC707" s="33"/>
      <c r="CD707" s="33"/>
      <c r="CE707" s="33"/>
      <c r="CF707" s="33"/>
      <c r="CG707" s="33"/>
      <c r="CH707" s="33"/>
      <c r="CI707" s="33"/>
      <c r="CJ707" s="33"/>
      <c r="CK707" s="33"/>
      <c r="CL707" s="33"/>
      <c r="CM707" s="33"/>
      <c r="CN707" s="33"/>
      <c r="CO707" s="33"/>
      <c r="CP707" s="33"/>
      <c r="CQ707" s="33"/>
      <c r="CR707" s="33"/>
      <c r="CS707" s="33"/>
      <c r="CT707" s="33"/>
      <c r="CU707" s="33"/>
      <c r="CV707" s="33"/>
      <c r="CW707" s="33"/>
      <c r="CX707" s="33"/>
      <c r="CY707" s="33"/>
      <c r="CZ707" s="33"/>
      <c r="DA707" s="33"/>
      <c r="DB707" s="33"/>
      <c r="DC707" s="33"/>
      <c r="DD707" s="33"/>
      <c r="DE707" s="33"/>
    </row>
    <row r="708" spans="1:109" x14ac:dyDescent="0.25">
      <c r="A708" s="32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BQ708" s="33"/>
      <c r="BR708" s="33"/>
      <c r="BS708" s="33"/>
      <c r="BT708" s="33"/>
      <c r="BU708" s="33"/>
      <c r="BV708" s="33"/>
      <c r="BW708" s="33"/>
      <c r="BX708" s="33"/>
      <c r="BY708" s="33"/>
      <c r="BZ708" s="33"/>
      <c r="CA708" s="33"/>
      <c r="CB708" s="33"/>
      <c r="CC708" s="33"/>
      <c r="CD708" s="33"/>
      <c r="CE708" s="33"/>
      <c r="CF708" s="33"/>
      <c r="CG708" s="33"/>
      <c r="CH708" s="33"/>
      <c r="CI708" s="33"/>
      <c r="CJ708" s="33"/>
      <c r="CK708" s="33"/>
      <c r="CL708" s="33"/>
      <c r="CM708" s="33"/>
      <c r="CN708" s="33"/>
      <c r="CO708" s="33"/>
      <c r="CP708" s="33"/>
      <c r="CQ708" s="33"/>
      <c r="CR708" s="33"/>
      <c r="CS708" s="33"/>
      <c r="CT708" s="33"/>
      <c r="CU708" s="33"/>
      <c r="CV708" s="33"/>
      <c r="CW708" s="33"/>
      <c r="CX708" s="33"/>
      <c r="CY708" s="33"/>
      <c r="CZ708" s="33"/>
      <c r="DA708" s="33"/>
      <c r="DB708" s="33"/>
      <c r="DC708" s="33"/>
      <c r="DD708" s="33"/>
      <c r="DE708" s="33"/>
    </row>
    <row r="709" spans="1:109" x14ac:dyDescent="0.25">
      <c r="A709" s="32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/>
      <c r="BK709" s="33"/>
      <c r="BL709" s="33"/>
      <c r="BM709" s="33"/>
      <c r="BN709" s="33"/>
      <c r="BO709" s="33"/>
      <c r="BP709" s="33"/>
      <c r="BQ709" s="33"/>
      <c r="BR709" s="33"/>
      <c r="BS709" s="33"/>
      <c r="BT709" s="33"/>
      <c r="BU709" s="33"/>
      <c r="BV709" s="33"/>
      <c r="BW709" s="33"/>
      <c r="BX709" s="33"/>
      <c r="BY709" s="33"/>
      <c r="BZ709" s="33"/>
      <c r="CA709" s="33"/>
      <c r="CB709" s="33"/>
      <c r="CC709" s="33"/>
      <c r="CD709" s="33"/>
      <c r="CE709" s="33"/>
      <c r="CF709" s="33"/>
      <c r="CG709" s="33"/>
      <c r="CH709" s="33"/>
      <c r="CI709" s="33"/>
      <c r="CJ709" s="33"/>
      <c r="CK709" s="33"/>
      <c r="CL709" s="33"/>
      <c r="CM709" s="33"/>
      <c r="CN709" s="33"/>
      <c r="CO709" s="33"/>
      <c r="CP709" s="33"/>
      <c r="CQ709" s="33"/>
      <c r="CR709" s="33"/>
      <c r="CS709" s="33"/>
      <c r="CT709" s="33"/>
      <c r="CU709" s="33"/>
      <c r="CV709" s="33"/>
      <c r="CW709" s="33"/>
      <c r="CX709" s="33"/>
      <c r="CY709" s="33"/>
      <c r="CZ709" s="33"/>
      <c r="DA709" s="33"/>
      <c r="DB709" s="33"/>
      <c r="DC709" s="33"/>
      <c r="DD709" s="33"/>
      <c r="DE709" s="33"/>
    </row>
    <row r="710" spans="1:109" x14ac:dyDescent="0.25">
      <c r="A710" s="32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33"/>
      <c r="BH710" s="33"/>
      <c r="BI710" s="33"/>
      <c r="BJ710" s="33"/>
      <c r="BK710" s="33"/>
      <c r="BL710" s="33"/>
      <c r="BM710" s="33"/>
      <c r="BN710" s="33"/>
      <c r="BO710" s="33"/>
      <c r="BP710" s="33"/>
      <c r="BQ710" s="33"/>
      <c r="BR710" s="33"/>
      <c r="BS710" s="33"/>
      <c r="BT710" s="33"/>
      <c r="BU710" s="33"/>
      <c r="BV710" s="33"/>
      <c r="BW710" s="33"/>
      <c r="BX710" s="33"/>
      <c r="BY710" s="33"/>
      <c r="BZ710" s="33"/>
      <c r="CA710" s="33"/>
      <c r="CB710" s="33"/>
      <c r="CC710" s="33"/>
      <c r="CD710" s="33"/>
      <c r="CE710" s="33"/>
      <c r="CF710" s="33"/>
      <c r="CG710" s="33"/>
      <c r="CH710" s="33"/>
      <c r="CI710" s="33"/>
      <c r="CJ710" s="33"/>
      <c r="CK710" s="33"/>
      <c r="CL710" s="33"/>
      <c r="CM710" s="33"/>
      <c r="CN710" s="33"/>
      <c r="CO710" s="33"/>
      <c r="CP710" s="33"/>
      <c r="CQ710" s="33"/>
      <c r="CR710" s="33"/>
      <c r="CS710" s="33"/>
      <c r="CT710" s="33"/>
      <c r="CU710" s="33"/>
      <c r="CV710" s="33"/>
      <c r="CW710" s="33"/>
      <c r="CX710" s="33"/>
      <c r="CY710" s="33"/>
      <c r="CZ710" s="33"/>
      <c r="DA710" s="33"/>
      <c r="DB710" s="33"/>
      <c r="DC710" s="33"/>
      <c r="DD710" s="33"/>
      <c r="DE710" s="33"/>
    </row>
    <row r="711" spans="1:109" x14ac:dyDescent="0.25">
      <c r="A711" s="32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  <c r="BN711" s="33"/>
      <c r="BO711" s="33"/>
      <c r="BP711" s="33"/>
      <c r="BQ711" s="33"/>
      <c r="BR711" s="33"/>
      <c r="BS711" s="33"/>
      <c r="BT711" s="33"/>
      <c r="BU711" s="33"/>
      <c r="BV711" s="33"/>
      <c r="BW711" s="33"/>
      <c r="BX711" s="33"/>
      <c r="BY711" s="33"/>
      <c r="BZ711" s="33"/>
      <c r="CA711" s="33"/>
      <c r="CB711" s="33"/>
      <c r="CC711" s="33"/>
      <c r="CD711" s="33"/>
      <c r="CE711" s="33"/>
      <c r="CF711" s="33"/>
      <c r="CG711" s="33"/>
      <c r="CH711" s="33"/>
      <c r="CI711" s="33"/>
      <c r="CJ711" s="33"/>
      <c r="CK711" s="33"/>
      <c r="CL711" s="33"/>
      <c r="CM711" s="33"/>
      <c r="CN711" s="33"/>
      <c r="CO711" s="33"/>
      <c r="CP711" s="33"/>
      <c r="CQ711" s="33"/>
      <c r="CR711" s="33"/>
      <c r="CS711" s="33"/>
      <c r="CT711" s="33"/>
      <c r="CU711" s="33"/>
      <c r="CV711" s="33"/>
      <c r="CW711" s="33"/>
      <c r="CX711" s="33"/>
      <c r="CY711" s="33"/>
      <c r="CZ711" s="33"/>
      <c r="DA711" s="33"/>
      <c r="DB711" s="33"/>
      <c r="DC711" s="33"/>
      <c r="DD711" s="33"/>
      <c r="DE711" s="33"/>
    </row>
    <row r="712" spans="1:109" x14ac:dyDescent="0.25">
      <c r="A712" s="32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33"/>
      <c r="BH712" s="33"/>
      <c r="BI712" s="33"/>
      <c r="BJ712" s="33"/>
      <c r="BK712" s="33"/>
      <c r="BL712" s="33"/>
      <c r="BM712" s="33"/>
      <c r="BN712" s="33"/>
      <c r="BO712" s="33"/>
      <c r="BP712" s="33"/>
      <c r="BQ712" s="33"/>
      <c r="BR712" s="33"/>
      <c r="BS712" s="33"/>
      <c r="BT712" s="33"/>
      <c r="BU712" s="33"/>
      <c r="BV712" s="33"/>
      <c r="BW712" s="33"/>
      <c r="BX712" s="33"/>
      <c r="BY712" s="33"/>
      <c r="BZ712" s="33"/>
      <c r="CA712" s="33"/>
      <c r="CB712" s="33"/>
      <c r="CC712" s="33"/>
      <c r="CD712" s="33"/>
      <c r="CE712" s="33"/>
      <c r="CF712" s="33"/>
      <c r="CG712" s="33"/>
      <c r="CH712" s="33"/>
      <c r="CI712" s="33"/>
      <c r="CJ712" s="33"/>
      <c r="CK712" s="33"/>
      <c r="CL712" s="33"/>
      <c r="CM712" s="33"/>
      <c r="CN712" s="33"/>
      <c r="CO712" s="33"/>
      <c r="CP712" s="33"/>
      <c r="CQ712" s="33"/>
      <c r="CR712" s="33"/>
      <c r="CS712" s="33"/>
      <c r="CT712" s="33"/>
      <c r="CU712" s="33"/>
      <c r="CV712" s="33"/>
      <c r="CW712" s="33"/>
      <c r="CX712" s="33"/>
      <c r="CY712" s="33"/>
      <c r="CZ712" s="33"/>
      <c r="DA712" s="33"/>
      <c r="DB712" s="33"/>
      <c r="DC712" s="33"/>
      <c r="DD712" s="33"/>
      <c r="DE712" s="33"/>
    </row>
    <row r="713" spans="1:109" x14ac:dyDescent="0.25">
      <c r="A713" s="32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33"/>
      <c r="BH713" s="33"/>
      <c r="BI713" s="33"/>
      <c r="BJ713" s="33"/>
      <c r="BK713" s="33"/>
      <c r="BL713" s="33"/>
      <c r="BM713" s="33"/>
      <c r="BN713" s="33"/>
      <c r="BO713" s="33"/>
      <c r="BP713" s="33"/>
      <c r="BQ713" s="33"/>
      <c r="BR713" s="33"/>
      <c r="BS713" s="33"/>
      <c r="BT713" s="33"/>
      <c r="BU713" s="33"/>
      <c r="BV713" s="33"/>
      <c r="BW713" s="33"/>
      <c r="BX713" s="33"/>
      <c r="BY713" s="33"/>
      <c r="BZ713" s="33"/>
      <c r="CA713" s="33"/>
      <c r="CB713" s="33"/>
      <c r="CC713" s="33"/>
      <c r="CD713" s="33"/>
      <c r="CE713" s="33"/>
      <c r="CF713" s="33"/>
      <c r="CG713" s="33"/>
      <c r="CH713" s="33"/>
      <c r="CI713" s="33"/>
      <c r="CJ713" s="33"/>
      <c r="CK713" s="33"/>
      <c r="CL713" s="33"/>
      <c r="CM713" s="33"/>
      <c r="CN713" s="33"/>
      <c r="CO713" s="33"/>
      <c r="CP713" s="33"/>
      <c r="CQ713" s="33"/>
      <c r="CR713" s="33"/>
      <c r="CS713" s="33"/>
      <c r="CT713" s="33"/>
      <c r="CU713" s="33"/>
      <c r="CV713" s="33"/>
      <c r="CW713" s="33"/>
      <c r="CX713" s="33"/>
      <c r="CY713" s="33"/>
      <c r="CZ713" s="33"/>
      <c r="DA713" s="33"/>
      <c r="DB713" s="33"/>
      <c r="DC713" s="33"/>
      <c r="DD713" s="33"/>
      <c r="DE713" s="33"/>
    </row>
    <row r="714" spans="1:109" x14ac:dyDescent="0.25">
      <c r="A714" s="32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33"/>
      <c r="BH714" s="33"/>
      <c r="BI714" s="33"/>
      <c r="BJ714" s="33"/>
      <c r="BK714" s="33"/>
      <c r="BL714" s="33"/>
      <c r="BM714" s="33"/>
      <c r="BN714" s="33"/>
      <c r="BO714" s="33"/>
      <c r="BP714" s="33"/>
      <c r="BQ714" s="33"/>
      <c r="BR714" s="33"/>
      <c r="BS714" s="33"/>
      <c r="BT714" s="33"/>
      <c r="BU714" s="33"/>
      <c r="BV714" s="33"/>
      <c r="BW714" s="33"/>
      <c r="BX714" s="33"/>
      <c r="BY714" s="33"/>
      <c r="BZ714" s="33"/>
      <c r="CA714" s="33"/>
      <c r="CB714" s="33"/>
      <c r="CC714" s="33"/>
      <c r="CD714" s="33"/>
      <c r="CE714" s="33"/>
      <c r="CF714" s="33"/>
      <c r="CG714" s="33"/>
      <c r="CH714" s="33"/>
      <c r="CI714" s="33"/>
      <c r="CJ714" s="33"/>
      <c r="CK714" s="33"/>
      <c r="CL714" s="33"/>
      <c r="CM714" s="33"/>
      <c r="CN714" s="33"/>
      <c r="CO714" s="33"/>
      <c r="CP714" s="33"/>
      <c r="CQ714" s="33"/>
      <c r="CR714" s="33"/>
      <c r="CS714" s="33"/>
      <c r="CT714" s="33"/>
      <c r="CU714" s="33"/>
      <c r="CV714" s="33"/>
      <c r="CW714" s="33"/>
      <c r="CX714" s="33"/>
      <c r="CY714" s="33"/>
      <c r="CZ714" s="33"/>
      <c r="DA714" s="33"/>
      <c r="DB714" s="33"/>
      <c r="DC714" s="33"/>
      <c r="DD714" s="33"/>
      <c r="DE714" s="33"/>
    </row>
    <row r="715" spans="1:109" x14ac:dyDescent="0.25">
      <c r="A715" s="32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33"/>
      <c r="BH715" s="33"/>
      <c r="BI715" s="33"/>
      <c r="BJ715" s="33"/>
      <c r="BK715" s="33"/>
      <c r="BL715" s="33"/>
      <c r="BM715" s="33"/>
      <c r="BN715" s="33"/>
      <c r="BO715" s="33"/>
      <c r="BP715" s="33"/>
      <c r="BQ715" s="33"/>
      <c r="BR715" s="33"/>
      <c r="BS715" s="33"/>
      <c r="BT715" s="33"/>
      <c r="BU715" s="33"/>
      <c r="BV715" s="33"/>
      <c r="BW715" s="33"/>
      <c r="BX715" s="33"/>
      <c r="BY715" s="33"/>
      <c r="BZ715" s="33"/>
      <c r="CA715" s="33"/>
      <c r="CB715" s="33"/>
      <c r="CC715" s="33"/>
      <c r="CD715" s="33"/>
      <c r="CE715" s="33"/>
      <c r="CF715" s="33"/>
      <c r="CG715" s="33"/>
      <c r="CH715" s="33"/>
      <c r="CI715" s="33"/>
      <c r="CJ715" s="33"/>
      <c r="CK715" s="33"/>
      <c r="CL715" s="33"/>
      <c r="CM715" s="33"/>
      <c r="CN715" s="33"/>
      <c r="CO715" s="33"/>
      <c r="CP715" s="33"/>
      <c r="CQ715" s="33"/>
      <c r="CR715" s="33"/>
      <c r="CS715" s="33"/>
      <c r="CT715" s="33"/>
      <c r="CU715" s="33"/>
      <c r="CV715" s="33"/>
      <c r="CW715" s="33"/>
      <c r="CX715" s="33"/>
      <c r="CY715" s="33"/>
      <c r="CZ715" s="33"/>
      <c r="DA715" s="33"/>
      <c r="DB715" s="33"/>
      <c r="DC715" s="33"/>
      <c r="DD715" s="33"/>
      <c r="DE715" s="33"/>
    </row>
    <row r="716" spans="1:109" x14ac:dyDescent="0.25">
      <c r="A716" s="32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33"/>
      <c r="BH716" s="33"/>
      <c r="BI716" s="33"/>
      <c r="BJ716" s="33"/>
      <c r="BK716" s="33"/>
      <c r="BL716" s="33"/>
      <c r="BM716" s="33"/>
      <c r="BN716" s="33"/>
      <c r="BO716" s="33"/>
      <c r="BP716" s="33"/>
      <c r="BQ716" s="33"/>
      <c r="BR716" s="33"/>
      <c r="BS716" s="33"/>
      <c r="BT716" s="33"/>
      <c r="BU716" s="33"/>
      <c r="BV716" s="33"/>
      <c r="BW716" s="33"/>
      <c r="BX716" s="33"/>
      <c r="BY716" s="33"/>
      <c r="BZ716" s="33"/>
      <c r="CA716" s="33"/>
      <c r="CB716" s="33"/>
      <c r="CC716" s="33"/>
      <c r="CD716" s="33"/>
      <c r="CE716" s="33"/>
      <c r="CF716" s="33"/>
      <c r="CG716" s="33"/>
      <c r="CH716" s="33"/>
      <c r="CI716" s="33"/>
      <c r="CJ716" s="33"/>
      <c r="CK716" s="33"/>
      <c r="CL716" s="33"/>
      <c r="CM716" s="33"/>
      <c r="CN716" s="33"/>
      <c r="CO716" s="33"/>
      <c r="CP716" s="33"/>
      <c r="CQ716" s="33"/>
      <c r="CR716" s="33"/>
      <c r="CS716" s="33"/>
      <c r="CT716" s="33"/>
      <c r="CU716" s="33"/>
      <c r="CV716" s="33"/>
      <c r="CW716" s="33"/>
      <c r="CX716" s="33"/>
      <c r="CY716" s="33"/>
      <c r="CZ716" s="33"/>
      <c r="DA716" s="33"/>
      <c r="DB716" s="33"/>
      <c r="DC716" s="33"/>
      <c r="DD716" s="33"/>
      <c r="DE716" s="33"/>
    </row>
    <row r="717" spans="1:109" x14ac:dyDescent="0.25">
      <c r="A717" s="32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33"/>
      <c r="BH717" s="33"/>
      <c r="BI717" s="33"/>
      <c r="BJ717" s="33"/>
      <c r="BK717" s="33"/>
      <c r="BL717" s="33"/>
      <c r="BM717" s="33"/>
      <c r="BN717" s="33"/>
      <c r="BO717" s="33"/>
      <c r="BP717" s="33"/>
      <c r="BQ717" s="33"/>
      <c r="BR717" s="33"/>
      <c r="BS717" s="33"/>
      <c r="BT717" s="33"/>
      <c r="BU717" s="33"/>
      <c r="BV717" s="33"/>
      <c r="BW717" s="33"/>
      <c r="BX717" s="33"/>
      <c r="BY717" s="33"/>
      <c r="BZ717" s="33"/>
      <c r="CA717" s="33"/>
      <c r="CB717" s="33"/>
      <c r="CC717" s="33"/>
      <c r="CD717" s="33"/>
      <c r="CE717" s="33"/>
      <c r="CF717" s="33"/>
      <c r="CG717" s="33"/>
      <c r="CH717" s="33"/>
      <c r="CI717" s="33"/>
      <c r="CJ717" s="33"/>
      <c r="CK717" s="33"/>
      <c r="CL717" s="33"/>
      <c r="CM717" s="33"/>
      <c r="CN717" s="33"/>
      <c r="CO717" s="33"/>
      <c r="CP717" s="33"/>
      <c r="CQ717" s="33"/>
      <c r="CR717" s="33"/>
      <c r="CS717" s="33"/>
      <c r="CT717" s="33"/>
      <c r="CU717" s="33"/>
      <c r="CV717" s="33"/>
      <c r="CW717" s="33"/>
      <c r="CX717" s="33"/>
      <c r="CY717" s="33"/>
      <c r="CZ717" s="33"/>
      <c r="DA717" s="33"/>
      <c r="DB717" s="33"/>
      <c r="DC717" s="33"/>
      <c r="DD717" s="33"/>
      <c r="DE717" s="33"/>
    </row>
    <row r="718" spans="1:109" x14ac:dyDescent="0.25">
      <c r="A718" s="32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33"/>
      <c r="BH718" s="33"/>
      <c r="BI718" s="33"/>
      <c r="BJ718" s="33"/>
      <c r="BK718" s="33"/>
      <c r="BL718" s="33"/>
      <c r="BM718" s="33"/>
      <c r="BN718" s="33"/>
      <c r="BO718" s="33"/>
      <c r="BP718" s="33"/>
      <c r="BQ718" s="33"/>
      <c r="BR718" s="33"/>
      <c r="BS718" s="33"/>
      <c r="BT718" s="33"/>
      <c r="BU718" s="33"/>
      <c r="BV718" s="33"/>
      <c r="BW718" s="33"/>
      <c r="BX718" s="33"/>
      <c r="BY718" s="33"/>
      <c r="BZ718" s="33"/>
      <c r="CA718" s="33"/>
      <c r="CB718" s="33"/>
      <c r="CC718" s="33"/>
      <c r="CD718" s="33"/>
      <c r="CE718" s="33"/>
      <c r="CF718" s="33"/>
      <c r="CG718" s="33"/>
      <c r="CH718" s="33"/>
      <c r="CI718" s="33"/>
      <c r="CJ718" s="33"/>
      <c r="CK718" s="33"/>
      <c r="CL718" s="33"/>
      <c r="CM718" s="33"/>
      <c r="CN718" s="33"/>
      <c r="CO718" s="33"/>
      <c r="CP718" s="33"/>
      <c r="CQ718" s="33"/>
      <c r="CR718" s="33"/>
      <c r="CS718" s="33"/>
      <c r="CT718" s="33"/>
      <c r="CU718" s="33"/>
      <c r="CV718" s="33"/>
      <c r="CW718" s="33"/>
      <c r="CX718" s="33"/>
      <c r="CY718" s="33"/>
      <c r="CZ718" s="33"/>
      <c r="DA718" s="33"/>
      <c r="DB718" s="33"/>
      <c r="DC718" s="33"/>
      <c r="DD718" s="33"/>
      <c r="DE718" s="33"/>
    </row>
    <row r="719" spans="1:109" x14ac:dyDescent="0.25">
      <c r="A719" s="32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33"/>
      <c r="BK719" s="33"/>
      <c r="BL719" s="33"/>
      <c r="BM719" s="33"/>
      <c r="BN719" s="33"/>
      <c r="BO719" s="33"/>
      <c r="BP719" s="33"/>
      <c r="BQ719" s="33"/>
      <c r="BR719" s="33"/>
      <c r="BS719" s="33"/>
      <c r="BT719" s="33"/>
      <c r="BU719" s="33"/>
      <c r="BV719" s="33"/>
      <c r="BW719" s="33"/>
      <c r="BX719" s="33"/>
      <c r="BY719" s="33"/>
      <c r="BZ719" s="33"/>
      <c r="CA719" s="33"/>
      <c r="CB719" s="33"/>
      <c r="CC719" s="33"/>
      <c r="CD719" s="33"/>
      <c r="CE719" s="33"/>
      <c r="CF719" s="33"/>
      <c r="CG719" s="33"/>
      <c r="CH719" s="33"/>
      <c r="CI719" s="33"/>
      <c r="CJ719" s="33"/>
      <c r="CK719" s="33"/>
      <c r="CL719" s="33"/>
      <c r="CM719" s="33"/>
      <c r="CN719" s="33"/>
      <c r="CO719" s="33"/>
      <c r="CP719" s="33"/>
      <c r="CQ719" s="33"/>
      <c r="CR719" s="33"/>
      <c r="CS719" s="33"/>
      <c r="CT719" s="33"/>
      <c r="CU719" s="33"/>
      <c r="CV719" s="33"/>
      <c r="CW719" s="33"/>
      <c r="CX719" s="33"/>
      <c r="CY719" s="33"/>
      <c r="CZ719" s="33"/>
      <c r="DA719" s="33"/>
      <c r="DB719" s="33"/>
      <c r="DC719" s="33"/>
      <c r="DD719" s="33"/>
      <c r="DE719" s="33"/>
    </row>
    <row r="720" spans="1:109" x14ac:dyDescent="0.25">
      <c r="A720" s="32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33"/>
      <c r="BK720" s="33"/>
      <c r="BL720" s="33"/>
      <c r="BM720" s="33"/>
      <c r="BN720" s="33"/>
      <c r="BO720" s="33"/>
      <c r="BP720" s="33"/>
      <c r="BQ720" s="33"/>
      <c r="BR720" s="33"/>
      <c r="BS720" s="33"/>
      <c r="BT720" s="33"/>
      <c r="BU720" s="33"/>
      <c r="BV720" s="33"/>
      <c r="BW720" s="33"/>
      <c r="BX720" s="33"/>
      <c r="BY720" s="33"/>
      <c r="BZ720" s="33"/>
      <c r="CA720" s="33"/>
      <c r="CB720" s="33"/>
      <c r="CC720" s="33"/>
      <c r="CD720" s="33"/>
      <c r="CE720" s="33"/>
      <c r="CF720" s="33"/>
      <c r="CG720" s="33"/>
      <c r="CH720" s="33"/>
      <c r="CI720" s="33"/>
      <c r="CJ720" s="33"/>
      <c r="CK720" s="33"/>
      <c r="CL720" s="33"/>
      <c r="CM720" s="33"/>
      <c r="CN720" s="33"/>
      <c r="CO720" s="33"/>
      <c r="CP720" s="33"/>
      <c r="CQ720" s="33"/>
      <c r="CR720" s="33"/>
      <c r="CS720" s="33"/>
      <c r="CT720" s="33"/>
      <c r="CU720" s="33"/>
      <c r="CV720" s="33"/>
      <c r="CW720" s="33"/>
      <c r="CX720" s="33"/>
      <c r="CY720" s="33"/>
      <c r="CZ720" s="33"/>
      <c r="DA720" s="33"/>
      <c r="DB720" s="33"/>
      <c r="DC720" s="33"/>
      <c r="DD720" s="33"/>
      <c r="DE720" s="33"/>
    </row>
    <row r="721" spans="1:109" x14ac:dyDescent="0.25">
      <c r="A721" s="32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33"/>
      <c r="BK721" s="33"/>
      <c r="BL721" s="33"/>
      <c r="BM721" s="33"/>
      <c r="BN721" s="33"/>
      <c r="BO721" s="33"/>
      <c r="BP721" s="33"/>
      <c r="BQ721" s="33"/>
      <c r="BR721" s="33"/>
      <c r="BS721" s="33"/>
      <c r="BT721" s="33"/>
      <c r="BU721" s="33"/>
      <c r="BV721" s="33"/>
      <c r="BW721" s="33"/>
      <c r="BX721" s="33"/>
      <c r="BY721" s="33"/>
      <c r="BZ721" s="33"/>
      <c r="CA721" s="33"/>
      <c r="CB721" s="33"/>
      <c r="CC721" s="33"/>
      <c r="CD721" s="33"/>
      <c r="CE721" s="33"/>
      <c r="CF721" s="33"/>
      <c r="CG721" s="33"/>
      <c r="CH721" s="33"/>
      <c r="CI721" s="33"/>
      <c r="CJ721" s="33"/>
      <c r="CK721" s="33"/>
      <c r="CL721" s="33"/>
      <c r="CM721" s="33"/>
      <c r="CN721" s="33"/>
      <c r="CO721" s="33"/>
      <c r="CP721" s="33"/>
      <c r="CQ721" s="33"/>
      <c r="CR721" s="33"/>
      <c r="CS721" s="33"/>
      <c r="CT721" s="33"/>
      <c r="CU721" s="33"/>
      <c r="CV721" s="33"/>
      <c r="CW721" s="33"/>
      <c r="CX721" s="33"/>
      <c r="CY721" s="33"/>
      <c r="CZ721" s="33"/>
      <c r="DA721" s="33"/>
      <c r="DB721" s="33"/>
      <c r="DC721" s="33"/>
      <c r="DD721" s="33"/>
      <c r="DE721" s="33"/>
    </row>
    <row r="722" spans="1:109" x14ac:dyDescent="0.25">
      <c r="A722" s="32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33"/>
      <c r="BK722" s="33"/>
      <c r="BL722" s="33"/>
      <c r="BM722" s="33"/>
      <c r="BN722" s="33"/>
      <c r="BO722" s="33"/>
      <c r="BP722" s="33"/>
      <c r="BQ722" s="33"/>
      <c r="BR722" s="33"/>
      <c r="BS722" s="33"/>
      <c r="BT722" s="33"/>
      <c r="BU722" s="33"/>
      <c r="BV722" s="33"/>
      <c r="BW722" s="33"/>
      <c r="BX722" s="33"/>
      <c r="BY722" s="33"/>
      <c r="BZ722" s="33"/>
      <c r="CA722" s="33"/>
      <c r="CB722" s="33"/>
      <c r="CC722" s="33"/>
      <c r="CD722" s="33"/>
      <c r="CE722" s="33"/>
      <c r="CF722" s="33"/>
      <c r="CG722" s="33"/>
      <c r="CH722" s="33"/>
      <c r="CI722" s="33"/>
      <c r="CJ722" s="33"/>
      <c r="CK722" s="33"/>
      <c r="CL722" s="33"/>
      <c r="CM722" s="33"/>
      <c r="CN722" s="33"/>
      <c r="CO722" s="33"/>
      <c r="CP722" s="33"/>
      <c r="CQ722" s="33"/>
      <c r="CR722" s="33"/>
      <c r="CS722" s="33"/>
      <c r="CT722" s="33"/>
      <c r="CU722" s="33"/>
      <c r="CV722" s="33"/>
      <c r="CW722" s="33"/>
      <c r="CX722" s="33"/>
      <c r="CY722" s="33"/>
      <c r="CZ722" s="33"/>
      <c r="DA722" s="33"/>
      <c r="DB722" s="33"/>
      <c r="DC722" s="33"/>
      <c r="DD722" s="33"/>
      <c r="DE722" s="33"/>
    </row>
    <row r="723" spans="1:109" x14ac:dyDescent="0.25">
      <c r="A723" s="32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BQ723" s="33"/>
      <c r="BR723" s="33"/>
      <c r="BS723" s="33"/>
      <c r="BT723" s="33"/>
      <c r="BU723" s="33"/>
      <c r="BV723" s="33"/>
      <c r="BW723" s="33"/>
      <c r="BX723" s="33"/>
      <c r="BY723" s="33"/>
      <c r="BZ723" s="33"/>
      <c r="CA723" s="33"/>
      <c r="CB723" s="33"/>
      <c r="CC723" s="33"/>
      <c r="CD723" s="33"/>
      <c r="CE723" s="33"/>
      <c r="CF723" s="33"/>
      <c r="CG723" s="33"/>
      <c r="CH723" s="33"/>
      <c r="CI723" s="33"/>
      <c r="CJ723" s="33"/>
      <c r="CK723" s="33"/>
      <c r="CL723" s="33"/>
      <c r="CM723" s="33"/>
      <c r="CN723" s="33"/>
      <c r="CO723" s="33"/>
      <c r="CP723" s="33"/>
      <c r="CQ723" s="33"/>
      <c r="CR723" s="33"/>
      <c r="CS723" s="33"/>
      <c r="CT723" s="33"/>
      <c r="CU723" s="33"/>
      <c r="CV723" s="33"/>
      <c r="CW723" s="33"/>
      <c r="CX723" s="33"/>
      <c r="CY723" s="33"/>
      <c r="CZ723" s="33"/>
      <c r="DA723" s="33"/>
      <c r="DB723" s="33"/>
      <c r="DC723" s="33"/>
      <c r="DD723" s="33"/>
      <c r="DE723" s="33"/>
    </row>
    <row r="724" spans="1:109" x14ac:dyDescent="0.25">
      <c r="A724" s="32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33"/>
      <c r="BK724" s="33"/>
      <c r="BL724" s="33"/>
      <c r="BM724" s="33"/>
      <c r="BN724" s="33"/>
      <c r="BO724" s="33"/>
      <c r="BP724" s="33"/>
      <c r="BQ724" s="33"/>
      <c r="BR724" s="33"/>
      <c r="BS724" s="33"/>
      <c r="BT724" s="33"/>
      <c r="BU724" s="33"/>
      <c r="BV724" s="33"/>
      <c r="BW724" s="33"/>
      <c r="BX724" s="33"/>
      <c r="BY724" s="33"/>
      <c r="BZ724" s="33"/>
      <c r="CA724" s="33"/>
      <c r="CB724" s="33"/>
      <c r="CC724" s="33"/>
      <c r="CD724" s="33"/>
      <c r="CE724" s="33"/>
      <c r="CF724" s="33"/>
      <c r="CG724" s="33"/>
      <c r="CH724" s="33"/>
      <c r="CI724" s="33"/>
      <c r="CJ724" s="33"/>
      <c r="CK724" s="33"/>
      <c r="CL724" s="33"/>
      <c r="CM724" s="33"/>
      <c r="CN724" s="33"/>
      <c r="CO724" s="33"/>
      <c r="CP724" s="33"/>
      <c r="CQ724" s="33"/>
      <c r="CR724" s="33"/>
      <c r="CS724" s="33"/>
      <c r="CT724" s="33"/>
      <c r="CU724" s="33"/>
      <c r="CV724" s="33"/>
      <c r="CW724" s="33"/>
      <c r="CX724" s="33"/>
      <c r="CY724" s="33"/>
      <c r="CZ724" s="33"/>
      <c r="DA724" s="33"/>
      <c r="DB724" s="33"/>
      <c r="DC724" s="33"/>
      <c r="DD724" s="33"/>
      <c r="DE724" s="33"/>
    </row>
    <row r="725" spans="1:109" x14ac:dyDescent="0.25">
      <c r="A725" s="32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33"/>
      <c r="BK725" s="33"/>
      <c r="BL725" s="33"/>
      <c r="BM725" s="33"/>
      <c r="BN725" s="33"/>
      <c r="BO725" s="33"/>
      <c r="BP725" s="33"/>
      <c r="BQ725" s="33"/>
      <c r="BR725" s="33"/>
      <c r="BS725" s="33"/>
      <c r="BT725" s="33"/>
      <c r="BU725" s="33"/>
      <c r="BV725" s="33"/>
      <c r="BW725" s="33"/>
      <c r="BX725" s="33"/>
      <c r="BY725" s="33"/>
      <c r="BZ725" s="33"/>
      <c r="CA725" s="33"/>
      <c r="CB725" s="33"/>
      <c r="CC725" s="33"/>
      <c r="CD725" s="33"/>
      <c r="CE725" s="33"/>
      <c r="CF725" s="33"/>
      <c r="CG725" s="33"/>
      <c r="CH725" s="33"/>
      <c r="CI725" s="33"/>
      <c r="CJ725" s="33"/>
      <c r="CK725" s="33"/>
      <c r="CL725" s="33"/>
      <c r="CM725" s="33"/>
      <c r="CN725" s="33"/>
      <c r="CO725" s="33"/>
      <c r="CP725" s="33"/>
      <c r="CQ725" s="33"/>
      <c r="CR725" s="33"/>
      <c r="CS725" s="33"/>
      <c r="CT725" s="33"/>
      <c r="CU725" s="33"/>
      <c r="CV725" s="33"/>
      <c r="CW725" s="33"/>
      <c r="CX725" s="33"/>
      <c r="CY725" s="33"/>
      <c r="CZ725" s="33"/>
      <c r="DA725" s="33"/>
      <c r="DB725" s="33"/>
      <c r="DC725" s="33"/>
      <c r="DD725" s="33"/>
      <c r="DE725" s="33"/>
    </row>
    <row r="726" spans="1:109" x14ac:dyDescent="0.25">
      <c r="A726" s="32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BQ726" s="33"/>
      <c r="BR726" s="33"/>
      <c r="BS726" s="33"/>
      <c r="BT726" s="33"/>
      <c r="BU726" s="33"/>
      <c r="BV726" s="33"/>
      <c r="BW726" s="33"/>
      <c r="BX726" s="33"/>
      <c r="BY726" s="33"/>
      <c r="BZ726" s="33"/>
      <c r="CA726" s="33"/>
      <c r="CB726" s="33"/>
      <c r="CC726" s="33"/>
      <c r="CD726" s="33"/>
      <c r="CE726" s="33"/>
      <c r="CF726" s="33"/>
      <c r="CG726" s="33"/>
      <c r="CH726" s="33"/>
      <c r="CI726" s="33"/>
      <c r="CJ726" s="33"/>
      <c r="CK726" s="33"/>
      <c r="CL726" s="33"/>
      <c r="CM726" s="33"/>
      <c r="CN726" s="33"/>
      <c r="CO726" s="33"/>
      <c r="CP726" s="33"/>
      <c r="CQ726" s="33"/>
      <c r="CR726" s="33"/>
      <c r="CS726" s="33"/>
      <c r="CT726" s="33"/>
      <c r="CU726" s="33"/>
      <c r="CV726" s="33"/>
      <c r="CW726" s="33"/>
      <c r="CX726" s="33"/>
      <c r="CY726" s="33"/>
      <c r="CZ726" s="33"/>
      <c r="DA726" s="33"/>
      <c r="DB726" s="33"/>
      <c r="DC726" s="33"/>
      <c r="DD726" s="33"/>
      <c r="DE726" s="33"/>
    </row>
    <row r="727" spans="1:109" x14ac:dyDescent="0.25">
      <c r="A727" s="32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33"/>
      <c r="BK727" s="33"/>
      <c r="BL727" s="33"/>
      <c r="BM727" s="33"/>
      <c r="BN727" s="33"/>
      <c r="BO727" s="33"/>
      <c r="BP727" s="33"/>
      <c r="BQ727" s="33"/>
      <c r="BR727" s="33"/>
      <c r="BS727" s="33"/>
      <c r="BT727" s="33"/>
      <c r="BU727" s="33"/>
      <c r="BV727" s="33"/>
      <c r="BW727" s="33"/>
      <c r="BX727" s="33"/>
      <c r="BY727" s="33"/>
      <c r="BZ727" s="33"/>
      <c r="CA727" s="33"/>
      <c r="CB727" s="33"/>
      <c r="CC727" s="33"/>
      <c r="CD727" s="33"/>
      <c r="CE727" s="33"/>
      <c r="CF727" s="33"/>
      <c r="CG727" s="33"/>
      <c r="CH727" s="33"/>
      <c r="CI727" s="33"/>
      <c r="CJ727" s="33"/>
      <c r="CK727" s="33"/>
      <c r="CL727" s="33"/>
      <c r="CM727" s="33"/>
      <c r="CN727" s="33"/>
      <c r="CO727" s="33"/>
      <c r="CP727" s="33"/>
      <c r="CQ727" s="33"/>
      <c r="CR727" s="33"/>
      <c r="CS727" s="33"/>
      <c r="CT727" s="33"/>
      <c r="CU727" s="33"/>
      <c r="CV727" s="33"/>
      <c r="CW727" s="33"/>
      <c r="CX727" s="33"/>
      <c r="CY727" s="33"/>
      <c r="CZ727" s="33"/>
      <c r="DA727" s="33"/>
      <c r="DB727" s="33"/>
      <c r="DC727" s="33"/>
      <c r="DD727" s="33"/>
      <c r="DE727" s="33"/>
    </row>
    <row r="728" spans="1:109" x14ac:dyDescent="0.25">
      <c r="A728" s="32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/>
      <c r="BK728" s="33"/>
      <c r="BL728" s="33"/>
      <c r="BM728" s="33"/>
      <c r="BN728" s="33"/>
      <c r="BO728" s="33"/>
      <c r="BP728" s="33"/>
      <c r="BQ728" s="33"/>
      <c r="BR728" s="33"/>
      <c r="BS728" s="33"/>
      <c r="BT728" s="33"/>
      <c r="BU728" s="33"/>
      <c r="BV728" s="33"/>
      <c r="BW728" s="33"/>
      <c r="BX728" s="33"/>
      <c r="BY728" s="33"/>
      <c r="BZ728" s="33"/>
      <c r="CA728" s="33"/>
      <c r="CB728" s="33"/>
      <c r="CC728" s="33"/>
      <c r="CD728" s="33"/>
      <c r="CE728" s="33"/>
      <c r="CF728" s="33"/>
      <c r="CG728" s="33"/>
      <c r="CH728" s="33"/>
      <c r="CI728" s="33"/>
      <c r="CJ728" s="33"/>
      <c r="CK728" s="33"/>
      <c r="CL728" s="33"/>
      <c r="CM728" s="33"/>
      <c r="CN728" s="33"/>
      <c r="CO728" s="33"/>
      <c r="CP728" s="33"/>
      <c r="CQ728" s="33"/>
      <c r="CR728" s="33"/>
      <c r="CS728" s="33"/>
      <c r="CT728" s="33"/>
      <c r="CU728" s="33"/>
      <c r="CV728" s="33"/>
      <c r="CW728" s="33"/>
      <c r="CX728" s="33"/>
      <c r="CY728" s="33"/>
      <c r="CZ728" s="33"/>
      <c r="DA728" s="33"/>
      <c r="DB728" s="33"/>
      <c r="DC728" s="33"/>
      <c r="DD728" s="33"/>
      <c r="DE728" s="33"/>
    </row>
    <row r="729" spans="1:109" x14ac:dyDescent="0.25">
      <c r="A729" s="32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  <c r="BN729" s="33"/>
      <c r="BO729" s="33"/>
      <c r="BP729" s="33"/>
      <c r="BQ729" s="33"/>
      <c r="BR729" s="33"/>
      <c r="BS729" s="33"/>
      <c r="BT729" s="33"/>
      <c r="BU729" s="33"/>
      <c r="BV729" s="33"/>
      <c r="BW729" s="33"/>
      <c r="BX729" s="33"/>
      <c r="BY729" s="33"/>
      <c r="BZ729" s="33"/>
      <c r="CA729" s="33"/>
      <c r="CB729" s="33"/>
      <c r="CC729" s="33"/>
      <c r="CD729" s="33"/>
      <c r="CE729" s="33"/>
      <c r="CF729" s="33"/>
      <c r="CG729" s="33"/>
      <c r="CH729" s="33"/>
      <c r="CI729" s="33"/>
      <c r="CJ729" s="33"/>
      <c r="CK729" s="33"/>
      <c r="CL729" s="33"/>
      <c r="CM729" s="33"/>
      <c r="CN729" s="33"/>
      <c r="CO729" s="33"/>
      <c r="CP729" s="33"/>
      <c r="CQ729" s="33"/>
      <c r="CR729" s="33"/>
      <c r="CS729" s="33"/>
      <c r="CT729" s="33"/>
      <c r="CU729" s="33"/>
      <c r="CV729" s="33"/>
      <c r="CW729" s="33"/>
      <c r="CX729" s="33"/>
      <c r="CY729" s="33"/>
      <c r="CZ729" s="33"/>
      <c r="DA729" s="33"/>
      <c r="DB729" s="33"/>
      <c r="DC729" s="33"/>
      <c r="DD729" s="33"/>
      <c r="DE729" s="33"/>
    </row>
    <row r="730" spans="1:109" x14ac:dyDescent="0.25">
      <c r="A730" s="32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  <c r="BN730" s="33"/>
      <c r="BO730" s="33"/>
      <c r="BP730" s="33"/>
      <c r="BQ730" s="33"/>
      <c r="BR730" s="33"/>
      <c r="BS730" s="33"/>
      <c r="BT730" s="33"/>
      <c r="BU730" s="33"/>
      <c r="BV730" s="33"/>
      <c r="BW730" s="33"/>
      <c r="BX730" s="33"/>
      <c r="BY730" s="33"/>
      <c r="BZ730" s="33"/>
      <c r="CA730" s="33"/>
      <c r="CB730" s="33"/>
      <c r="CC730" s="33"/>
      <c r="CD730" s="33"/>
      <c r="CE730" s="33"/>
      <c r="CF730" s="33"/>
      <c r="CG730" s="33"/>
      <c r="CH730" s="33"/>
      <c r="CI730" s="33"/>
      <c r="CJ730" s="33"/>
      <c r="CK730" s="33"/>
      <c r="CL730" s="33"/>
      <c r="CM730" s="33"/>
      <c r="CN730" s="33"/>
      <c r="CO730" s="33"/>
      <c r="CP730" s="33"/>
      <c r="CQ730" s="33"/>
      <c r="CR730" s="33"/>
      <c r="CS730" s="33"/>
      <c r="CT730" s="33"/>
      <c r="CU730" s="33"/>
      <c r="CV730" s="33"/>
      <c r="CW730" s="33"/>
      <c r="CX730" s="33"/>
      <c r="CY730" s="33"/>
      <c r="CZ730" s="33"/>
      <c r="DA730" s="33"/>
      <c r="DB730" s="33"/>
      <c r="DC730" s="33"/>
      <c r="DD730" s="33"/>
      <c r="DE730" s="33"/>
    </row>
    <row r="731" spans="1:109" x14ac:dyDescent="0.25">
      <c r="A731" s="32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  <c r="BN731" s="33"/>
      <c r="BO731" s="33"/>
      <c r="BP731" s="33"/>
      <c r="BQ731" s="33"/>
      <c r="BR731" s="33"/>
      <c r="BS731" s="33"/>
      <c r="BT731" s="33"/>
      <c r="BU731" s="33"/>
      <c r="BV731" s="33"/>
      <c r="BW731" s="33"/>
      <c r="BX731" s="33"/>
      <c r="BY731" s="33"/>
      <c r="BZ731" s="33"/>
      <c r="CA731" s="33"/>
      <c r="CB731" s="33"/>
      <c r="CC731" s="33"/>
      <c r="CD731" s="33"/>
      <c r="CE731" s="33"/>
      <c r="CF731" s="33"/>
      <c r="CG731" s="33"/>
      <c r="CH731" s="33"/>
      <c r="CI731" s="33"/>
      <c r="CJ731" s="33"/>
      <c r="CK731" s="33"/>
      <c r="CL731" s="33"/>
      <c r="CM731" s="33"/>
      <c r="CN731" s="33"/>
      <c r="CO731" s="33"/>
      <c r="CP731" s="33"/>
      <c r="CQ731" s="33"/>
      <c r="CR731" s="33"/>
      <c r="CS731" s="33"/>
      <c r="CT731" s="33"/>
      <c r="CU731" s="33"/>
      <c r="CV731" s="33"/>
      <c r="CW731" s="33"/>
      <c r="CX731" s="33"/>
      <c r="CY731" s="33"/>
      <c r="CZ731" s="33"/>
      <c r="DA731" s="33"/>
      <c r="DB731" s="33"/>
      <c r="DC731" s="33"/>
      <c r="DD731" s="33"/>
      <c r="DE731" s="33"/>
    </row>
    <row r="732" spans="1:109" x14ac:dyDescent="0.25">
      <c r="A732" s="32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  <c r="BN732" s="33"/>
      <c r="BO732" s="33"/>
      <c r="BP732" s="33"/>
      <c r="BQ732" s="33"/>
      <c r="BR732" s="33"/>
      <c r="BS732" s="33"/>
      <c r="BT732" s="33"/>
      <c r="BU732" s="33"/>
      <c r="BV732" s="33"/>
      <c r="BW732" s="33"/>
      <c r="BX732" s="33"/>
      <c r="BY732" s="33"/>
      <c r="BZ732" s="33"/>
      <c r="CA732" s="33"/>
      <c r="CB732" s="33"/>
      <c r="CC732" s="33"/>
      <c r="CD732" s="33"/>
      <c r="CE732" s="33"/>
      <c r="CF732" s="33"/>
      <c r="CG732" s="33"/>
      <c r="CH732" s="33"/>
      <c r="CI732" s="33"/>
      <c r="CJ732" s="33"/>
      <c r="CK732" s="33"/>
      <c r="CL732" s="33"/>
      <c r="CM732" s="33"/>
      <c r="CN732" s="33"/>
      <c r="CO732" s="33"/>
      <c r="CP732" s="33"/>
      <c r="CQ732" s="33"/>
      <c r="CR732" s="33"/>
      <c r="CS732" s="33"/>
      <c r="CT732" s="33"/>
      <c r="CU732" s="33"/>
      <c r="CV732" s="33"/>
      <c r="CW732" s="33"/>
      <c r="CX732" s="33"/>
      <c r="CY732" s="33"/>
      <c r="CZ732" s="33"/>
      <c r="DA732" s="33"/>
      <c r="DB732" s="33"/>
      <c r="DC732" s="33"/>
      <c r="DD732" s="33"/>
      <c r="DE732" s="33"/>
    </row>
    <row r="733" spans="1:109" x14ac:dyDescent="0.25">
      <c r="A733" s="32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  <c r="BN733" s="33"/>
      <c r="BO733" s="33"/>
      <c r="BP733" s="33"/>
      <c r="BQ733" s="33"/>
      <c r="BR733" s="33"/>
      <c r="BS733" s="33"/>
      <c r="BT733" s="33"/>
      <c r="BU733" s="33"/>
      <c r="BV733" s="33"/>
      <c r="BW733" s="33"/>
      <c r="BX733" s="33"/>
      <c r="BY733" s="33"/>
      <c r="BZ733" s="33"/>
      <c r="CA733" s="33"/>
      <c r="CB733" s="33"/>
      <c r="CC733" s="33"/>
      <c r="CD733" s="33"/>
      <c r="CE733" s="33"/>
      <c r="CF733" s="33"/>
      <c r="CG733" s="33"/>
      <c r="CH733" s="33"/>
      <c r="CI733" s="33"/>
      <c r="CJ733" s="33"/>
      <c r="CK733" s="33"/>
      <c r="CL733" s="33"/>
      <c r="CM733" s="33"/>
      <c r="CN733" s="33"/>
      <c r="CO733" s="33"/>
      <c r="CP733" s="33"/>
      <c r="CQ733" s="33"/>
      <c r="CR733" s="33"/>
      <c r="CS733" s="33"/>
      <c r="CT733" s="33"/>
      <c r="CU733" s="33"/>
      <c r="CV733" s="33"/>
      <c r="CW733" s="33"/>
      <c r="CX733" s="33"/>
      <c r="CY733" s="33"/>
      <c r="CZ733" s="33"/>
      <c r="DA733" s="33"/>
      <c r="DB733" s="33"/>
      <c r="DC733" s="33"/>
      <c r="DD733" s="33"/>
      <c r="DE733" s="33"/>
    </row>
    <row r="734" spans="1:109" x14ac:dyDescent="0.25">
      <c r="A734" s="32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33"/>
      <c r="BK734" s="33"/>
      <c r="BL734" s="33"/>
      <c r="BM734" s="33"/>
      <c r="BN734" s="33"/>
      <c r="BO734" s="33"/>
      <c r="BP734" s="33"/>
      <c r="BQ734" s="33"/>
      <c r="BR734" s="33"/>
      <c r="BS734" s="33"/>
      <c r="BT734" s="33"/>
      <c r="BU734" s="33"/>
      <c r="BV734" s="33"/>
      <c r="BW734" s="33"/>
      <c r="BX734" s="33"/>
      <c r="BY734" s="33"/>
      <c r="BZ734" s="33"/>
      <c r="CA734" s="33"/>
      <c r="CB734" s="33"/>
      <c r="CC734" s="33"/>
      <c r="CD734" s="33"/>
      <c r="CE734" s="33"/>
      <c r="CF734" s="33"/>
      <c r="CG734" s="33"/>
      <c r="CH734" s="33"/>
      <c r="CI734" s="33"/>
      <c r="CJ734" s="33"/>
      <c r="CK734" s="33"/>
      <c r="CL734" s="33"/>
      <c r="CM734" s="33"/>
      <c r="CN734" s="33"/>
      <c r="CO734" s="33"/>
      <c r="CP734" s="33"/>
      <c r="CQ734" s="33"/>
      <c r="CR734" s="33"/>
      <c r="CS734" s="33"/>
      <c r="CT734" s="33"/>
      <c r="CU734" s="33"/>
      <c r="CV734" s="33"/>
      <c r="CW734" s="33"/>
      <c r="CX734" s="33"/>
      <c r="CY734" s="33"/>
      <c r="CZ734" s="33"/>
      <c r="DA734" s="33"/>
      <c r="DB734" s="33"/>
      <c r="DC734" s="33"/>
      <c r="DD734" s="33"/>
      <c r="DE734" s="33"/>
    </row>
    <row r="735" spans="1:109" x14ac:dyDescent="0.25">
      <c r="A735" s="32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/>
      <c r="BK735" s="33"/>
      <c r="BL735" s="33"/>
      <c r="BM735" s="33"/>
      <c r="BN735" s="33"/>
      <c r="BO735" s="33"/>
      <c r="BP735" s="33"/>
      <c r="BQ735" s="33"/>
      <c r="BR735" s="33"/>
      <c r="BS735" s="33"/>
      <c r="BT735" s="33"/>
      <c r="BU735" s="33"/>
      <c r="BV735" s="33"/>
      <c r="BW735" s="33"/>
      <c r="BX735" s="33"/>
      <c r="BY735" s="33"/>
      <c r="BZ735" s="33"/>
      <c r="CA735" s="33"/>
      <c r="CB735" s="33"/>
      <c r="CC735" s="33"/>
      <c r="CD735" s="33"/>
      <c r="CE735" s="33"/>
      <c r="CF735" s="33"/>
      <c r="CG735" s="33"/>
      <c r="CH735" s="33"/>
      <c r="CI735" s="33"/>
      <c r="CJ735" s="33"/>
      <c r="CK735" s="33"/>
      <c r="CL735" s="33"/>
      <c r="CM735" s="33"/>
      <c r="CN735" s="33"/>
      <c r="CO735" s="33"/>
      <c r="CP735" s="33"/>
      <c r="CQ735" s="33"/>
      <c r="CR735" s="33"/>
      <c r="CS735" s="33"/>
      <c r="CT735" s="33"/>
      <c r="CU735" s="33"/>
      <c r="CV735" s="33"/>
      <c r="CW735" s="33"/>
      <c r="CX735" s="33"/>
      <c r="CY735" s="33"/>
      <c r="CZ735" s="33"/>
      <c r="DA735" s="33"/>
      <c r="DB735" s="33"/>
      <c r="DC735" s="33"/>
      <c r="DD735" s="33"/>
      <c r="DE735" s="33"/>
    </row>
    <row r="736" spans="1:109" x14ac:dyDescent="0.25">
      <c r="A736" s="32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/>
      <c r="BK736" s="33"/>
      <c r="BL736" s="33"/>
      <c r="BM736" s="33"/>
      <c r="BN736" s="33"/>
      <c r="BO736" s="33"/>
      <c r="BP736" s="33"/>
      <c r="BQ736" s="33"/>
      <c r="BR736" s="33"/>
      <c r="BS736" s="33"/>
      <c r="BT736" s="33"/>
      <c r="BU736" s="33"/>
      <c r="BV736" s="33"/>
      <c r="BW736" s="33"/>
      <c r="BX736" s="33"/>
      <c r="BY736" s="33"/>
      <c r="BZ736" s="33"/>
      <c r="CA736" s="33"/>
      <c r="CB736" s="33"/>
      <c r="CC736" s="33"/>
      <c r="CD736" s="33"/>
      <c r="CE736" s="33"/>
      <c r="CF736" s="33"/>
      <c r="CG736" s="33"/>
      <c r="CH736" s="33"/>
      <c r="CI736" s="33"/>
      <c r="CJ736" s="33"/>
      <c r="CK736" s="33"/>
      <c r="CL736" s="33"/>
      <c r="CM736" s="33"/>
      <c r="CN736" s="33"/>
      <c r="CO736" s="33"/>
      <c r="CP736" s="33"/>
      <c r="CQ736" s="33"/>
      <c r="CR736" s="33"/>
      <c r="CS736" s="33"/>
      <c r="CT736" s="33"/>
      <c r="CU736" s="33"/>
      <c r="CV736" s="33"/>
      <c r="CW736" s="33"/>
      <c r="CX736" s="33"/>
      <c r="CY736" s="33"/>
      <c r="CZ736" s="33"/>
      <c r="DA736" s="33"/>
      <c r="DB736" s="33"/>
      <c r="DC736" s="33"/>
      <c r="DD736" s="33"/>
      <c r="DE736" s="33"/>
    </row>
    <row r="737" spans="1:109" x14ac:dyDescent="0.25">
      <c r="A737" s="32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  <c r="BN737" s="33"/>
      <c r="BO737" s="33"/>
      <c r="BP737" s="33"/>
      <c r="BQ737" s="33"/>
      <c r="BR737" s="33"/>
      <c r="BS737" s="33"/>
      <c r="BT737" s="33"/>
      <c r="BU737" s="33"/>
      <c r="BV737" s="33"/>
      <c r="BW737" s="33"/>
      <c r="BX737" s="33"/>
      <c r="BY737" s="33"/>
      <c r="BZ737" s="33"/>
      <c r="CA737" s="33"/>
      <c r="CB737" s="33"/>
      <c r="CC737" s="33"/>
      <c r="CD737" s="33"/>
      <c r="CE737" s="33"/>
      <c r="CF737" s="33"/>
      <c r="CG737" s="33"/>
      <c r="CH737" s="33"/>
      <c r="CI737" s="33"/>
      <c r="CJ737" s="33"/>
      <c r="CK737" s="33"/>
      <c r="CL737" s="33"/>
      <c r="CM737" s="33"/>
      <c r="CN737" s="33"/>
      <c r="CO737" s="33"/>
      <c r="CP737" s="33"/>
      <c r="CQ737" s="33"/>
      <c r="CR737" s="33"/>
      <c r="CS737" s="33"/>
      <c r="CT737" s="33"/>
      <c r="CU737" s="33"/>
      <c r="CV737" s="33"/>
      <c r="CW737" s="33"/>
      <c r="CX737" s="33"/>
      <c r="CY737" s="33"/>
      <c r="CZ737" s="33"/>
      <c r="DA737" s="33"/>
      <c r="DB737" s="33"/>
      <c r="DC737" s="33"/>
      <c r="DD737" s="33"/>
      <c r="DE737" s="33"/>
    </row>
    <row r="738" spans="1:109" x14ac:dyDescent="0.25">
      <c r="A738" s="32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33"/>
      <c r="BK738" s="33"/>
      <c r="BL738" s="33"/>
      <c r="BM738" s="33"/>
      <c r="BN738" s="33"/>
      <c r="BO738" s="33"/>
      <c r="BP738" s="33"/>
      <c r="BQ738" s="33"/>
      <c r="BR738" s="33"/>
      <c r="BS738" s="33"/>
      <c r="BT738" s="33"/>
      <c r="BU738" s="33"/>
      <c r="BV738" s="33"/>
      <c r="BW738" s="33"/>
      <c r="BX738" s="33"/>
      <c r="BY738" s="33"/>
      <c r="BZ738" s="33"/>
      <c r="CA738" s="33"/>
      <c r="CB738" s="33"/>
      <c r="CC738" s="33"/>
      <c r="CD738" s="33"/>
      <c r="CE738" s="33"/>
      <c r="CF738" s="33"/>
      <c r="CG738" s="33"/>
      <c r="CH738" s="33"/>
      <c r="CI738" s="33"/>
      <c r="CJ738" s="33"/>
      <c r="CK738" s="33"/>
      <c r="CL738" s="33"/>
      <c r="CM738" s="33"/>
      <c r="CN738" s="33"/>
      <c r="CO738" s="33"/>
      <c r="CP738" s="33"/>
      <c r="CQ738" s="33"/>
      <c r="CR738" s="33"/>
      <c r="CS738" s="33"/>
      <c r="CT738" s="33"/>
      <c r="CU738" s="33"/>
      <c r="CV738" s="33"/>
      <c r="CW738" s="33"/>
      <c r="CX738" s="33"/>
      <c r="CY738" s="33"/>
      <c r="CZ738" s="33"/>
      <c r="DA738" s="33"/>
      <c r="DB738" s="33"/>
      <c r="DC738" s="33"/>
      <c r="DD738" s="33"/>
      <c r="DE738" s="33"/>
    </row>
    <row r="739" spans="1:109" x14ac:dyDescent="0.25">
      <c r="A739" s="32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33"/>
      <c r="BK739" s="33"/>
      <c r="BL739" s="33"/>
      <c r="BM739" s="33"/>
      <c r="BN739" s="33"/>
      <c r="BO739" s="33"/>
      <c r="BP739" s="33"/>
      <c r="BQ739" s="33"/>
      <c r="BR739" s="33"/>
      <c r="BS739" s="33"/>
      <c r="BT739" s="33"/>
      <c r="BU739" s="33"/>
      <c r="BV739" s="33"/>
      <c r="BW739" s="33"/>
      <c r="BX739" s="33"/>
      <c r="BY739" s="33"/>
      <c r="BZ739" s="33"/>
      <c r="CA739" s="33"/>
      <c r="CB739" s="33"/>
      <c r="CC739" s="33"/>
      <c r="CD739" s="33"/>
      <c r="CE739" s="33"/>
      <c r="CF739" s="33"/>
      <c r="CG739" s="33"/>
      <c r="CH739" s="33"/>
      <c r="CI739" s="33"/>
      <c r="CJ739" s="33"/>
      <c r="CK739" s="33"/>
      <c r="CL739" s="33"/>
      <c r="CM739" s="33"/>
      <c r="CN739" s="33"/>
      <c r="CO739" s="33"/>
      <c r="CP739" s="33"/>
      <c r="CQ739" s="33"/>
      <c r="CR739" s="33"/>
      <c r="CS739" s="33"/>
      <c r="CT739" s="33"/>
      <c r="CU739" s="33"/>
      <c r="CV739" s="33"/>
      <c r="CW739" s="33"/>
      <c r="CX739" s="33"/>
      <c r="CY739" s="33"/>
      <c r="CZ739" s="33"/>
      <c r="DA739" s="33"/>
      <c r="DB739" s="33"/>
      <c r="DC739" s="33"/>
      <c r="DD739" s="33"/>
      <c r="DE739" s="33"/>
    </row>
    <row r="740" spans="1:109" x14ac:dyDescent="0.25">
      <c r="A740" s="32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33"/>
      <c r="BK740" s="33"/>
      <c r="BL740" s="33"/>
      <c r="BM740" s="33"/>
      <c r="BN740" s="33"/>
      <c r="BO740" s="33"/>
      <c r="BP740" s="33"/>
      <c r="BQ740" s="33"/>
      <c r="BR740" s="33"/>
      <c r="BS740" s="33"/>
      <c r="BT740" s="33"/>
      <c r="BU740" s="33"/>
      <c r="BV740" s="33"/>
      <c r="BW740" s="33"/>
      <c r="BX740" s="33"/>
      <c r="BY740" s="33"/>
      <c r="BZ740" s="33"/>
      <c r="CA740" s="33"/>
      <c r="CB740" s="33"/>
      <c r="CC740" s="33"/>
      <c r="CD740" s="33"/>
      <c r="CE740" s="33"/>
      <c r="CF740" s="33"/>
      <c r="CG740" s="33"/>
      <c r="CH740" s="33"/>
      <c r="CI740" s="33"/>
      <c r="CJ740" s="33"/>
      <c r="CK740" s="33"/>
      <c r="CL740" s="33"/>
      <c r="CM740" s="33"/>
      <c r="CN740" s="33"/>
      <c r="CO740" s="33"/>
      <c r="CP740" s="33"/>
      <c r="CQ740" s="33"/>
      <c r="CR740" s="33"/>
      <c r="CS740" s="33"/>
      <c r="CT740" s="33"/>
      <c r="CU740" s="33"/>
      <c r="CV740" s="33"/>
      <c r="CW740" s="33"/>
      <c r="CX740" s="33"/>
      <c r="CY740" s="33"/>
      <c r="CZ740" s="33"/>
      <c r="DA740" s="33"/>
      <c r="DB740" s="33"/>
      <c r="DC740" s="33"/>
      <c r="DD740" s="33"/>
      <c r="DE740" s="33"/>
    </row>
    <row r="741" spans="1:109" x14ac:dyDescent="0.25">
      <c r="A741" s="32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33"/>
      <c r="BK741" s="33"/>
      <c r="BL741" s="33"/>
      <c r="BM741" s="33"/>
      <c r="BN741" s="33"/>
      <c r="BO741" s="33"/>
      <c r="BP741" s="33"/>
      <c r="BQ741" s="33"/>
      <c r="BR741" s="33"/>
      <c r="BS741" s="33"/>
      <c r="BT741" s="33"/>
      <c r="BU741" s="33"/>
      <c r="BV741" s="33"/>
      <c r="BW741" s="33"/>
      <c r="BX741" s="33"/>
      <c r="BY741" s="33"/>
      <c r="BZ741" s="33"/>
      <c r="CA741" s="33"/>
      <c r="CB741" s="33"/>
      <c r="CC741" s="33"/>
      <c r="CD741" s="33"/>
      <c r="CE741" s="33"/>
      <c r="CF741" s="33"/>
      <c r="CG741" s="33"/>
      <c r="CH741" s="33"/>
      <c r="CI741" s="33"/>
      <c r="CJ741" s="33"/>
      <c r="CK741" s="33"/>
      <c r="CL741" s="33"/>
      <c r="CM741" s="33"/>
      <c r="CN741" s="33"/>
      <c r="CO741" s="33"/>
      <c r="CP741" s="33"/>
      <c r="CQ741" s="33"/>
      <c r="CR741" s="33"/>
      <c r="CS741" s="33"/>
      <c r="CT741" s="33"/>
      <c r="CU741" s="33"/>
      <c r="CV741" s="33"/>
      <c r="CW741" s="33"/>
      <c r="CX741" s="33"/>
      <c r="CY741" s="33"/>
      <c r="CZ741" s="33"/>
      <c r="DA741" s="33"/>
      <c r="DB741" s="33"/>
      <c r="DC741" s="33"/>
      <c r="DD741" s="33"/>
      <c r="DE741" s="33"/>
    </row>
    <row r="742" spans="1:109" x14ac:dyDescent="0.25">
      <c r="A742" s="32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/>
      <c r="BK742" s="33"/>
      <c r="BL742" s="33"/>
      <c r="BM742" s="33"/>
      <c r="BN742" s="33"/>
      <c r="BO742" s="33"/>
      <c r="BP742" s="33"/>
      <c r="BQ742" s="33"/>
      <c r="BR742" s="33"/>
      <c r="BS742" s="33"/>
      <c r="BT742" s="33"/>
      <c r="BU742" s="33"/>
      <c r="BV742" s="33"/>
      <c r="BW742" s="33"/>
      <c r="BX742" s="33"/>
      <c r="BY742" s="33"/>
      <c r="BZ742" s="33"/>
      <c r="CA742" s="33"/>
      <c r="CB742" s="33"/>
      <c r="CC742" s="33"/>
      <c r="CD742" s="33"/>
      <c r="CE742" s="33"/>
      <c r="CF742" s="33"/>
      <c r="CG742" s="33"/>
      <c r="CH742" s="33"/>
      <c r="CI742" s="33"/>
      <c r="CJ742" s="33"/>
      <c r="CK742" s="33"/>
      <c r="CL742" s="33"/>
      <c r="CM742" s="33"/>
      <c r="CN742" s="33"/>
      <c r="CO742" s="33"/>
      <c r="CP742" s="33"/>
      <c r="CQ742" s="33"/>
      <c r="CR742" s="33"/>
      <c r="CS742" s="33"/>
      <c r="CT742" s="33"/>
      <c r="CU742" s="33"/>
      <c r="CV742" s="33"/>
      <c r="CW742" s="33"/>
      <c r="CX742" s="33"/>
      <c r="CY742" s="33"/>
      <c r="CZ742" s="33"/>
      <c r="DA742" s="33"/>
      <c r="DB742" s="33"/>
      <c r="DC742" s="33"/>
      <c r="DD742" s="33"/>
      <c r="DE742" s="33"/>
    </row>
    <row r="743" spans="1:109" x14ac:dyDescent="0.25">
      <c r="A743" s="32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/>
      <c r="BK743" s="33"/>
      <c r="BL743" s="33"/>
      <c r="BM743" s="33"/>
      <c r="BN743" s="33"/>
      <c r="BO743" s="33"/>
      <c r="BP743" s="33"/>
      <c r="BQ743" s="33"/>
      <c r="BR743" s="33"/>
      <c r="BS743" s="33"/>
      <c r="BT743" s="33"/>
      <c r="BU743" s="33"/>
      <c r="BV743" s="33"/>
      <c r="BW743" s="33"/>
      <c r="BX743" s="33"/>
      <c r="BY743" s="33"/>
      <c r="BZ743" s="33"/>
      <c r="CA743" s="33"/>
      <c r="CB743" s="33"/>
      <c r="CC743" s="33"/>
      <c r="CD743" s="33"/>
      <c r="CE743" s="33"/>
      <c r="CF743" s="33"/>
      <c r="CG743" s="33"/>
      <c r="CH743" s="33"/>
      <c r="CI743" s="33"/>
      <c r="CJ743" s="33"/>
      <c r="CK743" s="33"/>
      <c r="CL743" s="33"/>
      <c r="CM743" s="33"/>
      <c r="CN743" s="33"/>
      <c r="CO743" s="33"/>
      <c r="CP743" s="33"/>
      <c r="CQ743" s="33"/>
      <c r="CR743" s="33"/>
      <c r="CS743" s="33"/>
      <c r="CT743" s="33"/>
      <c r="CU743" s="33"/>
      <c r="CV743" s="33"/>
      <c r="CW743" s="33"/>
      <c r="CX743" s="33"/>
      <c r="CY743" s="33"/>
      <c r="CZ743" s="33"/>
      <c r="DA743" s="33"/>
      <c r="DB743" s="33"/>
      <c r="DC743" s="33"/>
      <c r="DD743" s="33"/>
      <c r="DE743" s="33"/>
    </row>
    <row r="744" spans="1:109" x14ac:dyDescent="0.25">
      <c r="A744" s="32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33"/>
      <c r="BK744" s="33"/>
      <c r="BL744" s="33"/>
      <c r="BM744" s="33"/>
      <c r="BN744" s="33"/>
      <c r="BO744" s="33"/>
      <c r="BP744" s="33"/>
      <c r="BQ744" s="33"/>
      <c r="BR744" s="33"/>
      <c r="BS744" s="33"/>
      <c r="BT744" s="33"/>
      <c r="BU744" s="33"/>
      <c r="BV744" s="33"/>
      <c r="BW744" s="33"/>
      <c r="BX744" s="33"/>
      <c r="BY744" s="33"/>
      <c r="BZ744" s="33"/>
      <c r="CA744" s="33"/>
      <c r="CB744" s="33"/>
      <c r="CC744" s="33"/>
      <c r="CD744" s="33"/>
      <c r="CE744" s="33"/>
      <c r="CF744" s="33"/>
      <c r="CG744" s="33"/>
      <c r="CH744" s="33"/>
      <c r="CI744" s="33"/>
      <c r="CJ744" s="33"/>
      <c r="CK744" s="33"/>
      <c r="CL744" s="33"/>
      <c r="CM744" s="33"/>
      <c r="CN744" s="33"/>
      <c r="CO744" s="33"/>
      <c r="CP744" s="33"/>
      <c r="CQ744" s="33"/>
      <c r="CR744" s="33"/>
      <c r="CS744" s="33"/>
      <c r="CT744" s="33"/>
      <c r="CU744" s="33"/>
      <c r="CV744" s="33"/>
      <c r="CW744" s="33"/>
      <c r="CX744" s="33"/>
      <c r="CY744" s="33"/>
      <c r="CZ744" s="33"/>
      <c r="DA744" s="33"/>
      <c r="DB744" s="33"/>
      <c r="DC744" s="33"/>
      <c r="DD744" s="33"/>
      <c r="DE744" s="33"/>
    </row>
    <row r="745" spans="1:109" x14ac:dyDescent="0.25">
      <c r="A745" s="32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BQ745" s="33"/>
      <c r="BR745" s="33"/>
      <c r="BS745" s="33"/>
      <c r="BT745" s="33"/>
      <c r="BU745" s="33"/>
      <c r="BV745" s="33"/>
      <c r="BW745" s="33"/>
      <c r="BX745" s="33"/>
      <c r="BY745" s="33"/>
      <c r="BZ745" s="33"/>
      <c r="CA745" s="33"/>
      <c r="CB745" s="33"/>
      <c r="CC745" s="33"/>
      <c r="CD745" s="33"/>
      <c r="CE745" s="33"/>
      <c r="CF745" s="33"/>
      <c r="CG745" s="33"/>
      <c r="CH745" s="33"/>
      <c r="CI745" s="33"/>
      <c r="CJ745" s="33"/>
      <c r="CK745" s="33"/>
      <c r="CL745" s="33"/>
      <c r="CM745" s="33"/>
      <c r="CN745" s="33"/>
      <c r="CO745" s="33"/>
      <c r="CP745" s="33"/>
      <c r="CQ745" s="33"/>
      <c r="CR745" s="33"/>
      <c r="CS745" s="33"/>
      <c r="CT745" s="33"/>
      <c r="CU745" s="33"/>
      <c r="CV745" s="33"/>
      <c r="CW745" s="33"/>
      <c r="CX745" s="33"/>
      <c r="CY745" s="33"/>
      <c r="CZ745" s="33"/>
      <c r="DA745" s="33"/>
      <c r="DB745" s="33"/>
      <c r="DC745" s="33"/>
      <c r="DD745" s="33"/>
      <c r="DE745" s="33"/>
    </row>
    <row r="746" spans="1:109" x14ac:dyDescent="0.25">
      <c r="A746" s="32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33"/>
      <c r="BH746" s="33"/>
      <c r="BI746" s="33"/>
      <c r="BJ746" s="33"/>
      <c r="BK746" s="33"/>
      <c r="BL746" s="33"/>
      <c r="BM746" s="33"/>
      <c r="BN746" s="33"/>
      <c r="BO746" s="33"/>
      <c r="BP746" s="33"/>
      <c r="BQ746" s="33"/>
      <c r="BR746" s="33"/>
      <c r="BS746" s="33"/>
      <c r="BT746" s="33"/>
      <c r="BU746" s="33"/>
      <c r="BV746" s="33"/>
      <c r="BW746" s="33"/>
      <c r="BX746" s="33"/>
      <c r="BY746" s="33"/>
      <c r="BZ746" s="33"/>
      <c r="CA746" s="33"/>
      <c r="CB746" s="33"/>
      <c r="CC746" s="33"/>
      <c r="CD746" s="33"/>
      <c r="CE746" s="33"/>
      <c r="CF746" s="33"/>
      <c r="CG746" s="33"/>
      <c r="CH746" s="33"/>
      <c r="CI746" s="33"/>
      <c r="CJ746" s="33"/>
      <c r="CK746" s="33"/>
      <c r="CL746" s="33"/>
      <c r="CM746" s="33"/>
      <c r="CN746" s="33"/>
      <c r="CO746" s="33"/>
      <c r="CP746" s="33"/>
      <c r="CQ746" s="33"/>
      <c r="CR746" s="33"/>
      <c r="CS746" s="33"/>
      <c r="CT746" s="33"/>
      <c r="CU746" s="33"/>
      <c r="CV746" s="33"/>
      <c r="CW746" s="33"/>
      <c r="CX746" s="33"/>
      <c r="CY746" s="33"/>
      <c r="CZ746" s="33"/>
      <c r="DA746" s="33"/>
      <c r="DB746" s="33"/>
      <c r="DC746" s="33"/>
      <c r="DD746" s="33"/>
      <c r="DE746" s="33"/>
    </row>
    <row r="747" spans="1:109" x14ac:dyDescent="0.25">
      <c r="A747" s="32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33"/>
      <c r="BH747" s="33"/>
      <c r="BI747" s="33"/>
      <c r="BJ747" s="33"/>
      <c r="BK747" s="33"/>
      <c r="BL747" s="33"/>
      <c r="BM747" s="33"/>
      <c r="BN747" s="33"/>
      <c r="BO747" s="33"/>
      <c r="BP747" s="33"/>
      <c r="BQ747" s="33"/>
      <c r="BR747" s="33"/>
      <c r="BS747" s="33"/>
      <c r="BT747" s="33"/>
      <c r="BU747" s="33"/>
      <c r="BV747" s="33"/>
      <c r="BW747" s="33"/>
      <c r="BX747" s="33"/>
      <c r="BY747" s="33"/>
      <c r="BZ747" s="33"/>
      <c r="CA747" s="33"/>
      <c r="CB747" s="33"/>
      <c r="CC747" s="33"/>
      <c r="CD747" s="33"/>
      <c r="CE747" s="33"/>
      <c r="CF747" s="33"/>
      <c r="CG747" s="33"/>
      <c r="CH747" s="33"/>
      <c r="CI747" s="33"/>
      <c r="CJ747" s="33"/>
      <c r="CK747" s="33"/>
      <c r="CL747" s="33"/>
      <c r="CM747" s="33"/>
      <c r="CN747" s="33"/>
      <c r="CO747" s="33"/>
      <c r="CP747" s="33"/>
      <c r="CQ747" s="33"/>
      <c r="CR747" s="33"/>
      <c r="CS747" s="33"/>
      <c r="CT747" s="33"/>
      <c r="CU747" s="33"/>
      <c r="CV747" s="33"/>
      <c r="CW747" s="33"/>
      <c r="CX747" s="33"/>
      <c r="CY747" s="33"/>
      <c r="CZ747" s="33"/>
      <c r="DA747" s="33"/>
      <c r="DB747" s="33"/>
      <c r="DC747" s="33"/>
      <c r="DD747" s="33"/>
      <c r="DE747" s="33"/>
    </row>
    <row r="748" spans="1:109" x14ac:dyDescent="0.25">
      <c r="A748" s="32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33"/>
      <c r="BH748" s="33"/>
      <c r="BI748" s="33"/>
      <c r="BJ748" s="33"/>
      <c r="BK748" s="33"/>
      <c r="BL748" s="33"/>
      <c r="BM748" s="33"/>
      <c r="BN748" s="33"/>
      <c r="BO748" s="33"/>
      <c r="BP748" s="33"/>
      <c r="BQ748" s="33"/>
      <c r="BR748" s="33"/>
      <c r="BS748" s="33"/>
      <c r="BT748" s="33"/>
      <c r="BU748" s="33"/>
      <c r="BV748" s="33"/>
      <c r="BW748" s="33"/>
      <c r="BX748" s="33"/>
      <c r="BY748" s="33"/>
      <c r="BZ748" s="33"/>
      <c r="CA748" s="33"/>
      <c r="CB748" s="33"/>
      <c r="CC748" s="33"/>
      <c r="CD748" s="33"/>
      <c r="CE748" s="33"/>
      <c r="CF748" s="33"/>
      <c r="CG748" s="33"/>
      <c r="CH748" s="33"/>
      <c r="CI748" s="33"/>
      <c r="CJ748" s="33"/>
      <c r="CK748" s="33"/>
      <c r="CL748" s="33"/>
      <c r="CM748" s="33"/>
      <c r="CN748" s="33"/>
      <c r="CO748" s="33"/>
      <c r="CP748" s="33"/>
      <c r="CQ748" s="33"/>
      <c r="CR748" s="33"/>
      <c r="CS748" s="33"/>
      <c r="CT748" s="33"/>
      <c r="CU748" s="33"/>
      <c r="CV748" s="33"/>
      <c r="CW748" s="33"/>
      <c r="CX748" s="33"/>
      <c r="CY748" s="33"/>
      <c r="CZ748" s="33"/>
      <c r="DA748" s="33"/>
      <c r="DB748" s="33"/>
      <c r="DC748" s="33"/>
      <c r="DD748" s="33"/>
      <c r="DE748" s="33"/>
    </row>
    <row r="749" spans="1:109" x14ac:dyDescent="0.25">
      <c r="A749" s="32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33"/>
      <c r="BH749" s="33"/>
      <c r="BI749" s="33"/>
      <c r="BJ749" s="33"/>
      <c r="BK749" s="33"/>
      <c r="BL749" s="33"/>
      <c r="BM749" s="33"/>
      <c r="BN749" s="33"/>
      <c r="BO749" s="33"/>
      <c r="BP749" s="33"/>
      <c r="BQ749" s="33"/>
      <c r="BR749" s="33"/>
      <c r="BS749" s="33"/>
      <c r="BT749" s="33"/>
      <c r="BU749" s="33"/>
      <c r="BV749" s="33"/>
      <c r="BW749" s="33"/>
      <c r="BX749" s="33"/>
      <c r="BY749" s="33"/>
      <c r="BZ749" s="33"/>
      <c r="CA749" s="33"/>
      <c r="CB749" s="33"/>
      <c r="CC749" s="33"/>
      <c r="CD749" s="33"/>
      <c r="CE749" s="33"/>
      <c r="CF749" s="33"/>
      <c r="CG749" s="33"/>
      <c r="CH749" s="33"/>
      <c r="CI749" s="33"/>
      <c r="CJ749" s="33"/>
      <c r="CK749" s="33"/>
      <c r="CL749" s="33"/>
      <c r="CM749" s="33"/>
      <c r="CN749" s="33"/>
      <c r="CO749" s="33"/>
      <c r="CP749" s="33"/>
      <c r="CQ749" s="33"/>
      <c r="CR749" s="33"/>
      <c r="CS749" s="33"/>
      <c r="CT749" s="33"/>
      <c r="CU749" s="33"/>
      <c r="CV749" s="33"/>
      <c r="CW749" s="33"/>
      <c r="CX749" s="33"/>
      <c r="CY749" s="33"/>
      <c r="CZ749" s="33"/>
      <c r="DA749" s="33"/>
      <c r="DB749" s="33"/>
      <c r="DC749" s="33"/>
      <c r="DD749" s="33"/>
      <c r="DE749" s="33"/>
    </row>
    <row r="750" spans="1:109" x14ac:dyDescent="0.25">
      <c r="A750" s="32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33"/>
      <c r="BH750" s="33"/>
      <c r="BI750" s="33"/>
      <c r="BJ750" s="33"/>
      <c r="BK750" s="33"/>
      <c r="BL750" s="33"/>
      <c r="BM750" s="33"/>
      <c r="BN750" s="33"/>
      <c r="BO750" s="33"/>
      <c r="BP750" s="33"/>
      <c r="BQ750" s="33"/>
      <c r="BR750" s="33"/>
      <c r="BS750" s="33"/>
      <c r="BT750" s="33"/>
      <c r="BU750" s="33"/>
      <c r="BV750" s="33"/>
      <c r="BW750" s="33"/>
      <c r="BX750" s="33"/>
      <c r="BY750" s="33"/>
      <c r="BZ750" s="33"/>
      <c r="CA750" s="33"/>
      <c r="CB750" s="33"/>
      <c r="CC750" s="33"/>
      <c r="CD750" s="33"/>
      <c r="CE750" s="33"/>
      <c r="CF750" s="33"/>
      <c r="CG750" s="33"/>
      <c r="CH750" s="33"/>
      <c r="CI750" s="33"/>
      <c r="CJ750" s="33"/>
      <c r="CK750" s="33"/>
      <c r="CL750" s="33"/>
      <c r="CM750" s="33"/>
      <c r="CN750" s="33"/>
      <c r="CO750" s="33"/>
      <c r="CP750" s="33"/>
      <c r="CQ750" s="33"/>
      <c r="CR750" s="33"/>
      <c r="CS750" s="33"/>
      <c r="CT750" s="33"/>
      <c r="CU750" s="33"/>
      <c r="CV750" s="33"/>
      <c r="CW750" s="33"/>
      <c r="CX750" s="33"/>
      <c r="CY750" s="33"/>
      <c r="CZ750" s="33"/>
      <c r="DA750" s="33"/>
      <c r="DB750" s="33"/>
      <c r="DC750" s="33"/>
      <c r="DD750" s="33"/>
      <c r="DE750" s="33"/>
    </row>
    <row r="751" spans="1:109" x14ac:dyDescent="0.25">
      <c r="A751" s="32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33"/>
      <c r="BH751" s="33"/>
      <c r="BI751" s="33"/>
      <c r="BJ751" s="33"/>
      <c r="BK751" s="33"/>
      <c r="BL751" s="33"/>
      <c r="BM751" s="33"/>
      <c r="BN751" s="33"/>
      <c r="BO751" s="33"/>
      <c r="BP751" s="33"/>
      <c r="BQ751" s="33"/>
      <c r="BR751" s="33"/>
      <c r="BS751" s="33"/>
      <c r="BT751" s="33"/>
      <c r="BU751" s="33"/>
      <c r="BV751" s="33"/>
      <c r="BW751" s="33"/>
      <c r="BX751" s="33"/>
      <c r="BY751" s="33"/>
      <c r="BZ751" s="33"/>
      <c r="CA751" s="33"/>
      <c r="CB751" s="33"/>
      <c r="CC751" s="33"/>
      <c r="CD751" s="33"/>
      <c r="CE751" s="33"/>
      <c r="CF751" s="33"/>
      <c r="CG751" s="33"/>
      <c r="CH751" s="33"/>
      <c r="CI751" s="33"/>
      <c r="CJ751" s="33"/>
      <c r="CK751" s="33"/>
      <c r="CL751" s="33"/>
      <c r="CM751" s="33"/>
      <c r="CN751" s="33"/>
      <c r="CO751" s="33"/>
      <c r="CP751" s="33"/>
      <c r="CQ751" s="33"/>
      <c r="CR751" s="33"/>
      <c r="CS751" s="33"/>
      <c r="CT751" s="33"/>
      <c r="CU751" s="33"/>
      <c r="CV751" s="33"/>
      <c r="CW751" s="33"/>
      <c r="CX751" s="33"/>
      <c r="CY751" s="33"/>
      <c r="CZ751" s="33"/>
      <c r="DA751" s="33"/>
      <c r="DB751" s="33"/>
      <c r="DC751" s="33"/>
      <c r="DD751" s="33"/>
      <c r="DE751" s="33"/>
    </row>
    <row r="752" spans="1:109" x14ac:dyDescent="0.25">
      <c r="A752" s="32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33"/>
      <c r="BH752" s="33"/>
      <c r="BI752" s="33"/>
      <c r="BJ752" s="33"/>
      <c r="BK752" s="33"/>
      <c r="BL752" s="33"/>
      <c r="BM752" s="33"/>
      <c r="BN752" s="33"/>
      <c r="BO752" s="33"/>
      <c r="BP752" s="33"/>
      <c r="BQ752" s="33"/>
      <c r="BR752" s="33"/>
      <c r="BS752" s="33"/>
      <c r="BT752" s="33"/>
      <c r="BU752" s="33"/>
      <c r="BV752" s="33"/>
      <c r="BW752" s="33"/>
      <c r="BX752" s="33"/>
      <c r="BY752" s="33"/>
      <c r="BZ752" s="33"/>
      <c r="CA752" s="33"/>
      <c r="CB752" s="33"/>
      <c r="CC752" s="33"/>
      <c r="CD752" s="33"/>
      <c r="CE752" s="33"/>
      <c r="CF752" s="33"/>
      <c r="CG752" s="33"/>
      <c r="CH752" s="33"/>
      <c r="CI752" s="33"/>
      <c r="CJ752" s="33"/>
      <c r="CK752" s="33"/>
      <c r="CL752" s="33"/>
      <c r="CM752" s="33"/>
      <c r="CN752" s="33"/>
      <c r="CO752" s="33"/>
      <c r="CP752" s="33"/>
      <c r="CQ752" s="33"/>
      <c r="CR752" s="33"/>
      <c r="CS752" s="33"/>
      <c r="CT752" s="33"/>
      <c r="CU752" s="33"/>
      <c r="CV752" s="33"/>
      <c r="CW752" s="33"/>
      <c r="CX752" s="33"/>
      <c r="CY752" s="33"/>
      <c r="CZ752" s="33"/>
      <c r="DA752" s="33"/>
      <c r="DB752" s="33"/>
      <c r="DC752" s="33"/>
      <c r="DD752" s="33"/>
      <c r="DE752" s="33"/>
    </row>
    <row r="753" spans="1:109" x14ac:dyDescent="0.25">
      <c r="A753" s="32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33"/>
      <c r="BH753" s="33"/>
      <c r="BI753" s="33"/>
      <c r="BJ753" s="33"/>
      <c r="BK753" s="33"/>
      <c r="BL753" s="33"/>
      <c r="BM753" s="33"/>
      <c r="BN753" s="33"/>
      <c r="BO753" s="33"/>
      <c r="BP753" s="33"/>
      <c r="BQ753" s="33"/>
      <c r="BR753" s="33"/>
      <c r="BS753" s="33"/>
      <c r="BT753" s="33"/>
      <c r="BU753" s="33"/>
      <c r="BV753" s="33"/>
      <c r="BW753" s="33"/>
      <c r="BX753" s="33"/>
      <c r="BY753" s="33"/>
      <c r="BZ753" s="33"/>
      <c r="CA753" s="33"/>
      <c r="CB753" s="33"/>
      <c r="CC753" s="33"/>
      <c r="CD753" s="33"/>
      <c r="CE753" s="33"/>
      <c r="CF753" s="33"/>
      <c r="CG753" s="33"/>
      <c r="CH753" s="33"/>
      <c r="CI753" s="33"/>
      <c r="CJ753" s="33"/>
      <c r="CK753" s="33"/>
      <c r="CL753" s="33"/>
      <c r="CM753" s="33"/>
      <c r="CN753" s="33"/>
      <c r="CO753" s="33"/>
      <c r="CP753" s="33"/>
      <c r="CQ753" s="33"/>
      <c r="CR753" s="33"/>
      <c r="CS753" s="33"/>
      <c r="CT753" s="33"/>
      <c r="CU753" s="33"/>
      <c r="CV753" s="33"/>
      <c r="CW753" s="33"/>
      <c r="CX753" s="33"/>
      <c r="CY753" s="33"/>
      <c r="CZ753" s="33"/>
      <c r="DA753" s="33"/>
      <c r="DB753" s="33"/>
      <c r="DC753" s="33"/>
      <c r="DD753" s="33"/>
      <c r="DE753" s="33"/>
    </row>
    <row r="754" spans="1:109" x14ac:dyDescent="0.25">
      <c r="A754" s="32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33"/>
      <c r="BH754" s="33"/>
      <c r="BI754" s="33"/>
      <c r="BJ754" s="33"/>
      <c r="BK754" s="33"/>
      <c r="BL754" s="33"/>
      <c r="BM754" s="33"/>
      <c r="BN754" s="33"/>
      <c r="BO754" s="33"/>
      <c r="BP754" s="33"/>
      <c r="BQ754" s="33"/>
      <c r="BR754" s="33"/>
      <c r="BS754" s="33"/>
      <c r="BT754" s="33"/>
      <c r="BU754" s="33"/>
      <c r="BV754" s="33"/>
      <c r="BW754" s="33"/>
      <c r="BX754" s="33"/>
      <c r="BY754" s="33"/>
      <c r="BZ754" s="33"/>
      <c r="CA754" s="33"/>
      <c r="CB754" s="33"/>
      <c r="CC754" s="33"/>
      <c r="CD754" s="33"/>
      <c r="CE754" s="33"/>
      <c r="CF754" s="33"/>
      <c r="CG754" s="33"/>
      <c r="CH754" s="33"/>
      <c r="CI754" s="33"/>
      <c r="CJ754" s="33"/>
      <c r="CK754" s="33"/>
      <c r="CL754" s="33"/>
      <c r="CM754" s="33"/>
      <c r="CN754" s="33"/>
      <c r="CO754" s="33"/>
      <c r="CP754" s="33"/>
      <c r="CQ754" s="33"/>
      <c r="CR754" s="33"/>
      <c r="CS754" s="33"/>
      <c r="CT754" s="33"/>
      <c r="CU754" s="33"/>
      <c r="CV754" s="33"/>
      <c r="CW754" s="33"/>
      <c r="CX754" s="33"/>
      <c r="CY754" s="33"/>
      <c r="CZ754" s="33"/>
      <c r="DA754" s="33"/>
      <c r="DB754" s="33"/>
      <c r="DC754" s="33"/>
      <c r="DD754" s="33"/>
      <c r="DE754" s="33"/>
    </row>
    <row r="755" spans="1:109" x14ac:dyDescent="0.25">
      <c r="A755" s="32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33"/>
      <c r="BH755" s="33"/>
      <c r="BI755" s="33"/>
      <c r="BJ755" s="33"/>
      <c r="BK755" s="33"/>
      <c r="BL755" s="33"/>
      <c r="BM755" s="33"/>
      <c r="BN755" s="33"/>
      <c r="BO755" s="33"/>
      <c r="BP755" s="33"/>
      <c r="BQ755" s="33"/>
      <c r="BR755" s="33"/>
      <c r="BS755" s="33"/>
      <c r="BT755" s="33"/>
      <c r="BU755" s="33"/>
      <c r="BV755" s="33"/>
      <c r="BW755" s="33"/>
      <c r="BX755" s="33"/>
      <c r="BY755" s="33"/>
      <c r="BZ755" s="33"/>
      <c r="CA755" s="33"/>
      <c r="CB755" s="33"/>
      <c r="CC755" s="33"/>
      <c r="CD755" s="33"/>
      <c r="CE755" s="33"/>
      <c r="CF755" s="33"/>
      <c r="CG755" s="33"/>
      <c r="CH755" s="33"/>
      <c r="CI755" s="33"/>
      <c r="CJ755" s="33"/>
      <c r="CK755" s="33"/>
      <c r="CL755" s="33"/>
      <c r="CM755" s="33"/>
      <c r="CN755" s="33"/>
      <c r="CO755" s="33"/>
      <c r="CP755" s="33"/>
      <c r="CQ755" s="33"/>
      <c r="CR755" s="33"/>
      <c r="CS755" s="33"/>
      <c r="CT755" s="33"/>
      <c r="CU755" s="33"/>
      <c r="CV755" s="33"/>
      <c r="CW755" s="33"/>
      <c r="CX755" s="33"/>
      <c r="CY755" s="33"/>
      <c r="CZ755" s="33"/>
      <c r="DA755" s="33"/>
      <c r="DB755" s="33"/>
      <c r="DC755" s="33"/>
      <c r="DD755" s="33"/>
      <c r="DE755" s="33"/>
    </row>
    <row r="756" spans="1:109" x14ac:dyDescent="0.25">
      <c r="A756" s="32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33"/>
      <c r="BH756" s="33"/>
      <c r="BI756" s="33"/>
      <c r="BJ756" s="33"/>
      <c r="BK756" s="33"/>
      <c r="BL756" s="33"/>
      <c r="BM756" s="33"/>
      <c r="BN756" s="33"/>
      <c r="BO756" s="33"/>
      <c r="BP756" s="33"/>
      <c r="BQ756" s="33"/>
      <c r="BR756" s="33"/>
      <c r="BS756" s="33"/>
      <c r="BT756" s="33"/>
      <c r="BU756" s="33"/>
      <c r="BV756" s="33"/>
      <c r="BW756" s="33"/>
      <c r="BX756" s="33"/>
      <c r="BY756" s="33"/>
      <c r="BZ756" s="33"/>
      <c r="CA756" s="33"/>
      <c r="CB756" s="33"/>
      <c r="CC756" s="33"/>
      <c r="CD756" s="33"/>
      <c r="CE756" s="33"/>
      <c r="CF756" s="33"/>
      <c r="CG756" s="33"/>
      <c r="CH756" s="33"/>
      <c r="CI756" s="33"/>
      <c r="CJ756" s="33"/>
      <c r="CK756" s="33"/>
      <c r="CL756" s="33"/>
      <c r="CM756" s="33"/>
      <c r="CN756" s="33"/>
      <c r="CO756" s="33"/>
      <c r="CP756" s="33"/>
      <c r="CQ756" s="33"/>
      <c r="CR756" s="33"/>
      <c r="CS756" s="33"/>
      <c r="CT756" s="33"/>
      <c r="CU756" s="33"/>
      <c r="CV756" s="33"/>
      <c r="CW756" s="33"/>
      <c r="CX756" s="33"/>
      <c r="CY756" s="33"/>
      <c r="CZ756" s="33"/>
      <c r="DA756" s="33"/>
      <c r="DB756" s="33"/>
      <c r="DC756" s="33"/>
      <c r="DD756" s="33"/>
      <c r="DE756" s="33"/>
    </row>
    <row r="757" spans="1:109" x14ac:dyDescent="0.25">
      <c r="A757" s="32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33"/>
      <c r="BH757" s="33"/>
      <c r="BI757" s="33"/>
      <c r="BJ757" s="33"/>
      <c r="BK757" s="33"/>
      <c r="BL757" s="33"/>
      <c r="BM757" s="33"/>
      <c r="BN757" s="33"/>
      <c r="BO757" s="33"/>
      <c r="BP757" s="33"/>
      <c r="BQ757" s="33"/>
      <c r="BR757" s="33"/>
      <c r="BS757" s="33"/>
      <c r="BT757" s="33"/>
      <c r="BU757" s="33"/>
      <c r="BV757" s="33"/>
      <c r="BW757" s="33"/>
      <c r="BX757" s="33"/>
      <c r="BY757" s="33"/>
      <c r="BZ757" s="33"/>
      <c r="CA757" s="33"/>
      <c r="CB757" s="33"/>
      <c r="CC757" s="33"/>
      <c r="CD757" s="33"/>
      <c r="CE757" s="33"/>
      <c r="CF757" s="33"/>
      <c r="CG757" s="33"/>
      <c r="CH757" s="33"/>
      <c r="CI757" s="33"/>
      <c r="CJ757" s="33"/>
      <c r="CK757" s="33"/>
      <c r="CL757" s="33"/>
      <c r="CM757" s="33"/>
      <c r="CN757" s="33"/>
      <c r="CO757" s="33"/>
      <c r="CP757" s="33"/>
      <c r="CQ757" s="33"/>
      <c r="CR757" s="33"/>
      <c r="CS757" s="33"/>
      <c r="CT757" s="33"/>
      <c r="CU757" s="33"/>
      <c r="CV757" s="33"/>
      <c r="CW757" s="33"/>
      <c r="CX757" s="33"/>
      <c r="CY757" s="33"/>
      <c r="CZ757" s="33"/>
      <c r="DA757" s="33"/>
      <c r="DB757" s="33"/>
      <c r="DC757" s="33"/>
      <c r="DD757" s="33"/>
      <c r="DE757" s="33"/>
    </row>
    <row r="758" spans="1:109" x14ac:dyDescent="0.25">
      <c r="A758" s="32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BQ758" s="33"/>
      <c r="BR758" s="33"/>
      <c r="BS758" s="33"/>
      <c r="BT758" s="33"/>
      <c r="BU758" s="33"/>
      <c r="BV758" s="33"/>
      <c r="BW758" s="33"/>
      <c r="BX758" s="33"/>
      <c r="BY758" s="33"/>
      <c r="BZ758" s="33"/>
      <c r="CA758" s="33"/>
      <c r="CB758" s="33"/>
      <c r="CC758" s="33"/>
      <c r="CD758" s="33"/>
      <c r="CE758" s="33"/>
      <c r="CF758" s="33"/>
      <c r="CG758" s="33"/>
      <c r="CH758" s="33"/>
      <c r="CI758" s="33"/>
      <c r="CJ758" s="33"/>
      <c r="CK758" s="33"/>
      <c r="CL758" s="33"/>
      <c r="CM758" s="33"/>
      <c r="CN758" s="33"/>
      <c r="CO758" s="33"/>
      <c r="CP758" s="33"/>
      <c r="CQ758" s="33"/>
      <c r="CR758" s="33"/>
      <c r="CS758" s="33"/>
      <c r="CT758" s="33"/>
      <c r="CU758" s="33"/>
      <c r="CV758" s="33"/>
      <c r="CW758" s="33"/>
      <c r="CX758" s="33"/>
      <c r="CY758" s="33"/>
      <c r="CZ758" s="33"/>
      <c r="DA758" s="33"/>
      <c r="DB758" s="33"/>
      <c r="DC758" s="33"/>
      <c r="DD758" s="33"/>
      <c r="DE758" s="33"/>
    </row>
    <row r="759" spans="1:109" x14ac:dyDescent="0.25">
      <c r="A759" s="32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33"/>
      <c r="BH759" s="33"/>
      <c r="BI759" s="33"/>
      <c r="BJ759" s="33"/>
      <c r="BK759" s="33"/>
      <c r="BL759" s="33"/>
      <c r="BM759" s="33"/>
      <c r="BN759" s="33"/>
      <c r="BO759" s="33"/>
      <c r="BP759" s="33"/>
      <c r="BQ759" s="33"/>
      <c r="BR759" s="33"/>
      <c r="BS759" s="33"/>
      <c r="BT759" s="33"/>
      <c r="BU759" s="33"/>
      <c r="BV759" s="33"/>
      <c r="BW759" s="33"/>
      <c r="BX759" s="33"/>
      <c r="BY759" s="33"/>
      <c r="BZ759" s="33"/>
      <c r="CA759" s="33"/>
      <c r="CB759" s="33"/>
      <c r="CC759" s="33"/>
      <c r="CD759" s="33"/>
      <c r="CE759" s="33"/>
      <c r="CF759" s="33"/>
      <c r="CG759" s="33"/>
      <c r="CH759" s="33"/>
      <c r="CI759" s="33"/>
      <c r="CJ759" s="33"/>
      <c r="CK759" s="33"/>
      <c r="CL759" s="33"/>
      <c r="CM759" s="33"/>
      <c r="CN759" s="33"/>
      <c r="CO759" s="33"/>
      <c r="CP759" s="33"/>
      <c r="CQ759" s="33"/>
      <c r="CR759" s="33"/>
      <c r="CS759" s="33"/>
      <c r="CT759" s="33"/>
      <c r="CU759" s="33"/>
      <c r="CV759" s="33"/>
      <c r="CW759" s="33"/>
      <c r="CX759" s="33"/>
      <c r="CY759" s="33"/>
      <c r="CZ759" s="33"/>
      <c r="DA759" s="33"/>
      <c r="DB759" s="33"/>
      <c r="DC759" s="33"/>
      <c r="DD759" s="33"/>
      <c r="DE759" s="33"/>
    </row>
    <row r="760" spans="1:109" x14ac:dyDescent="0.25">
      <c r="A760" s="32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33"/>
      <c r="BH760" s="33"/>
      <c r="BI760" s="33"/>
      <c r="BJ760" s="33"/>
      <c r="BK760" s="33"/>
      <c r="BL760" s="33"/>
      <c r="BM760" s="33"/>
      <c r="BN760" s="33"/>
      <c r="BO760" s="33"/>
      <c r="BP760" s="33"/>
      <c r="BQ760" s="33"/>
      <c r="BR760" s="33"/>
      <c r="BS760" s="33"/>
      <c r="BT760" s="33"/>
      <c r="BU760" s="33"/>
      <c r="BV760" s="33"/>
      <c r="BW760" s="33"/>
      <c r="BX760" s="33"/>
      <c r="BY760" s="33"/>
      <c r="BZ760" s="33"/>
      <c r="CA760" s="33"/>
      <c r="CB760" s="33"/>
      <c r="CC760" s="33"/>
      <c r="CD760" s="33"/>
      <c r="CE760" s="33"/>
      <c r="CF760" s="33"/>
      <c r="CG760" s="33"/>
      <c r="CH760" s="33"/>
      <c r="CI760" s="33"/>
      <c r="CJ760" s="33"/>
      <c r="CK760" s="33"/>
      <c r="CL760" s="33"/>
      <c r="CM760" s="33"/>
      <c r="CN760" s="33"/>
      <c r="CO760" s="33"/>
      <c r="CP760" s="33"/>
      <c r="CQ760" s="33"/>
      <c r="CR760" s="33"/>
      <c r="CS760" s="33"/>
      <c r="CT760" s="33"/>
      <c r="CU760" s="33"/>
      <c r="CV760" s="33"/>
      <c r="CW760" s="33"/>
      <c r="CX760" s="33"/>
      <c r="CY760" s="33"/>
      <c r="CZ760" s="33"/>
      <c r="DA760" s="33"/>
      <c r="DB760" s="33"/>
      <c r="DC760" s="33"/>
      <c r="DD760" s="33"/>
      <c r="DE760" s="33"/>
    </row>
    <row r="761" spans="1:109" x14ac:dyDescent="0.25">
      <c r="A761" s="32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33"/>
      <c r="BH761" s="33"/>
      <c r="BI761" s="33"/>
      <c r="BJ761" s="33"/>
      <c r="BK761" s="33"/>
      <c r="BL761" s="33"/>
      <c r="BM761" s="33"/>
      <c r="BN761" s="33"/>
      <c r="BO761" s="33"/>
      <c r="BP761" s="33"/>
      <c r="BQ761" s="33"/>
      <c r="BR761" s="33"/>
      <c r="BS761" s="33"/>
      <c r="BT761" s="33"/>
      <c r="BU761" s="33"/>
      <c r="BV761" s="33"/>
      <c r="BW761" s="33"/>
      <c r="BX761" s="33"/>
      <c r="BY761" s="33"/>
      <c r="BZ761" s="33"/>
      <c r="CA761" s="33"/>
      <c r="CB761" s="33"/>
      <c r="CC761" s="33"/>
      <c r="CD761" s="33"/>
      <c r="CE761" s="33"/>
      <c r="CF761" s="33"/>
      <c r="CG761" s="33"/>
      <c r="CH761" s="33"/>
      <c r="CI761" s="33"/>
      <c r="CJ761" s="33"/>
      <c r="CK761" s="33"/>
      <c r="CL761" s="33"/>
      <c r="CM761" s="33"/>
      <c r="CN761" s="33"/>
      <c r="CO761" s="33"/>
      <c r="CP761" s="33"/>
      <c r="CQ761" s="33"/>
      <c r="CR761" s="33"/>
      <c r="CS761" s="33"/>
      <c r="CT761" s="33"/>
      <c r="CU761" s="33"/>
      <c r="CV761" s="33"/>
      <c r="CW761" s="33"/>
      <c r="CX761" s="33"/>
      <c r="CY761" s="33"/>
      <c r="CZ761" s="33"/>
      <c r="DA761" s="33"/>
      <c r="DB761" s="33"/>
      <c r="DC761" s="33"/>
      <c r="DD761" s="33"/>
      <c r="DE761" s="33"/>
    </row>
    <row r="762" spans="1:109" x14ac:dyDescent="0.25">
      <c r="A762" s="32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33"/>
      <c r="BH762" s="33"/>
      <c r="BI762" s="33"/>
      <c r="BJ762" s="33"/>
      <c r="BK762" s="33"/>
      <c r="BL762" s="33"/>
      <c r="BM762" s="33"/>
      <c r="BN762" s="33"/>
      <c r="BO762" s="33"/>
      <c r="BP762" s="33"/>
      <c r="BQ762" s="33"/>
      <c r="BR762" s="33"/>
      <c r="BS762" s="33"/>
      <c r="BT762" s="33"/>
      <c r="BU762" s="33"/>
      <c r="BV762" s="33"/>
      <c r="BW762" s="33"/>
      <c r="BX762" s="33"/>
      <c r="BY762" s="33"/>
      <c r="BZ762" s="33"/>
      <c r="CA762" s="33"/>
      <c r="CB762" s="33"/>
      <c r="CC762" s="33"/>
      <c r="CD762" s="33"/>
      <c r="CE762" s="33"/>
      <c r="CF762" s="33"/>
      <c r="CG762" s="33"/>
      <c r="CH762" s="33"/>
      <c r="CI762" s="33"/>
      <c r="CJ762" s="33"/>
      <c r="CK762" s="33"/>
      <c r="CL762" s="33"/>
      <c r="CM762" s="33"/>
      <c r="CN762" s="33"/>
      <c r="CO762" s="33"/>
      <c r="CP762" s="33"/>
      <c r="CQ762" s="33"/>
      <c r="CR762" s="33"/>
      <c r="CS762" s="33"/>
      <c r="CT762" s="33"/>
      <c r="CU762" s="33"/>
      <c r="CV762" s="33"/>
      <c r="CW762" s="33"/>
      <c r="CX762" s="33"/>
      <c r="CY762" s="33"/>
      <c r="CZ762" s="33"/>
      <c r="DA762" s="33"/>
      <c r="DB762" s="33"/>
      <c r="DC762" s="33"/>
      <c r="DD762" s="33"/>
      <c r="DE762" s="33"/>
    </row>
    <row r="763" spans="1:109" x14ac:dyDescent="0.25">
      <c r="A763" s="32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33"/>
      <c r="BH763" s="33"/>
      <c r="BI763" s="33"/>
      <c r="BJ763" s="33"/>
      <c r="BK763" s="33"/>
      <c r="BL763" s="33"/>
      <c r="BM763" s="33"/>
      <c r="BN763" s="33"/>
      <c r="BO763" s="33"/>
      <c r="BP763" s="33"/>
      <c r="BQ763" s="33"/>
      <c r="BR763" s="33"/>
      <c r="BS763" s="33"/>
      <c r="BT763" s="33"/>
      <c r="BU763" s="33"/>
      <c r="BV763" s="33"/>
      <c r="BW763" s="33"/>
      <c r="BX763" s="33"/>
      <c r="BY763" s="33"/>
      <c r="BZ763" s="33"/>
      <c r="CA763" s="33"/>
      <c r="CB763" s="33"/>
      <c r="CC763" s="33"/>
      <c r="CD763" s="33"/>
      <c r="CE763" s="33"/>
      <c r="CF763" s="33"/>
      <c r="CG763" s="33"/>
      <c r="CH763" s="33"/>
      <c r="CI763" s="33"/>
      <c r="CJ763" s="33"/>
      <c r="CK763" s="33"/>
      <c r="CL763" s="33"/>
      <c r="CM763" s="33"/>
      <c r="CN763" s="33"/>
      <c r="CO763" s="33"/>
      <c r="CP763" s="33"/>
      <c r="CQ763" s="33"/>
      <c r="CR763" s="33"/>
      <c r="CS763" s="33"/>
      <c r="CT763" s="33"/>
      <c r="CU763" s="33"/>
      <c r="CV763" s="33"/>
      <c r="CW763" s="33"/>
      <c r="CX763" s="33"/>
      <c r="CY763" s="33"/>
      <c r="CZ763" s="33"/>
      <c r="DA763" s="33"/>
      <c r="DB763" s="33"/>
      <c r="DC763" s="33"/>
      <c r="DD763" s="33"/>
      <c r="DE763" s="33"/>
    </row>
    <row r="764" spans="1:109" x14ac:dyDescent="0.25">
      <c r="A764" s="32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33"/>
      <c r="BH764" s="33"/>
      <c r="BI764" s="33"/>
      <c r="BJ764" s="33"/>
      <c r="BK764" s="33"/>
      <c r="BL764" s="33"/>
      <c r="BM764" s="33"/>
      <c r="BN764" s="33"/>
      <c r="BO764" s="33"/>
      <c r="BP764" s="33"/>
      <c r="BQ764" s="33"/>
      <c r="BR764" s="33"/>
      <c r="BS764" s="33"/>
      <c r="BT764" s="33"/>
      <c r="BU764" s="33"/>
      <c r="BV764" s="33"/>
      <c r="BW764" s="33"/>
      <c r="BX764" s="33"/>
      <c r="BY764" s="33"/>
      <c r="BZ764" s="33"/>
      <c r="CA764" s="33"/>
      <c r="CB764" s="33"/>
      <c r="CC764" s="33"/>
      <c r="CD764" s="33"/>
      <c r="CE764" s="33"/>
      <c r="CF764" s="33"/>
      <c r="CG764" s="33"/>
      <c r="CH764" s="33"/>
      <c r="CI764" s="33"/>
      <c r="CJ764" s="33"/>
      <c r="CK764" s="33"/>
      <c r="CL764" s="33"/>
      <c r="CM764" s="33"/>
      <c r="CN764" s="33"/>
      <c r="CO764" s="33"/>
      <c r="CP764" s="33"/>
      <c r="CQ764" s="33"/>
      <c r="CR764" s="33"/>
      <c r="CS764" s="33"/>
      <c r="CT764" s="33"/>
      <c r="CU764" s="33"/>
      <c r="CV764" s="33"/>
      <c r="CW764" s="33"/>
      <c r="CX764" s="33"/>
      <c r="CY764" s="33"/>
      <c r="CZ764" s="33"/>
      <c r="DA764" s="33"/>
      <c r="DB764" s="33"/>
      <c r="DC764" s="33"/>
      <c r="DD764" s="33"/>
      <c r="DE764" s="33"/>
    </row>
    <row r="765" spans="1:109" x14ac:dyDescent="0.25">
      <c r="A765" s="32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33"/>
      <c r="BH765" s="33"/>
      <c r="BI765" s="33"/>
      <c r="BJ765" s="33"/>
      <c r="BK765" s="33"/>
      <c r="BL765" s="33"/>
      <c r="BM765" s="33"/>
      <c r="BN765" s="33"/>
      <c r="BO765" s="33"/>
      <c r="BP765" s="33"/>
      <c r="BQ765" s="33"/>
      <c r="BR765" s="33"/>
      <c r="BS765" s="33"/>
      <c r="BT765" s="33"/>
      <c r="BU765" s="33"/>
      <c r="BV765" s="33"/>
      <c r="BW765" s="33"/>
      <c r="BX765" s="33"/>
      <c r="BY765" s="33"/>
      <c r="BZ765" s="33"/>
      <c r="CA765" s="33"/>
      <c r="CB765" s="33"/>
      <c r="CC765" s="33"/>
      <c r="CD765" s="33"/>
      <c r="CE765" s="33"/>
      <c r="CF765" s="33"/>
      <c r="CG765" s="33"/>
      <c r="CH765" s="33"/>
      <c r="CI765" s="33"/>
      <c r="CJ765" s="33"/>
      <c r="CK765" s="33"/>
      <c r="CL765" s="33"/>
      <c r="CM765" s="33"/>
      <c r="CN765" s="33"/>
      <c r="CO765" s="33"/>
      <c r="CP765" s="33"/>
      <c r="CQ765" s="33"/>
      <c r="CR765" s="33"/>
      <c r="CS765" s="33"/>
      <c r="CT765" s="33"/>
      <c r="CU765" s="33"/>
      <c r="CV765" s="33"/>
      <c r="CW765" s="33"/>
      <c r="CX765" s="33"/>
      <c r="CY765" s="33"/>
      <c r="CZ765" s="33"/>
      <c r="DA765" s="33"/>
      <c r="DB765" s="33"/>
      <c r="DC765" s="33"/>
      <c r="DD765" s="33"/>
      <c r="DE765" s="33"/>
    </row>
    <row r="766" spans="1:109" x14ac:dyDescent="0.25">
      <c r="A766" s="32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33"/>
      <c r="BH766" s="33"/>
      <c r="BI766" s="33"/>
      <c r="BJ766" s="33"/>
      <c r="BK766" s="33"/>
      <c r="BL766" s="33"/>
      <c r="BM766" s="33"/>
      <c r="BN766" s="33"/>
      <c r="BO766" s="33"/>
      <c r="BP766" s="33"/>
      <c r="BQ766" s="33"/>
      <c r="BR766" s="33"/>
      <c r="BS766" s="33"/>
      <c r="BT766" s="33"/>
      <c r="BU766" s="33"/>
      <c r="BV766" s="33"/>
      <c r="BW766" s="33"/>
      <c r="BX766" s="33"/>
      <c r="BY766" s="33"/>
      <c r="BZ766" s="33"/>
      <c r="CA766" s="33"/>
      <c r="CB766" s="33"/>
      <c r="CC766" s="33"/>
      <c r="CD766" s="33"/>
      <c r="CE766" s="33"/>
      <c r="CF766" s="33"/>
      <c r="CG766" s="33"/>
      <c r="CH766" s="33"/>
      <c r="CI766" s="33"/>
      <c r="CJ766" s="33"/>
      <c r="CK766" s="33"/>
      <c r="CL766" s="33"/>
      <c r="CM766" s="33"/>
      <c r="CN766" s="33"/>
      <c r="CO766" s="33"/>
      <c r="CP766" s="33"/>
      <c r="CQ766" s="33"/>
      <c r="CR766" s="33"/>
      <c r="CS766" s="33"/>
      <c r="CT766" s="33"/>
      <c r="CU766" s="33"/>
      <c r="CV766" s="33"/>
      <c r="CW766" s="33"/>
      <c r="CX766" s="33"/>
      <c r="CY766" s="33"/>
      <c r="CZ766" s="33"/>
      <c r="DA766" s="33"/>
      <c r="DB766" s="33"/>
      <c r="DC766" s="33"/>
      <c r="DD766" s="33"/>
      <c r="DE766" s="33"/>
    </row>
    <row r="767" spans="1:109" x14ac:dyDescent="0.25">
      <c r="A767" s="32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/>
      <c r="BK767" s="33"/>
      <c r="BL767" s="33"/>
      <c r="BM767" s="33"/>
      <c r="BN767" s="33"/>
      <c r="BO767" s="33"/>
      <c r="BP767" s="33"/>
      <c r="BQ767" s="33"/>
      <c r="BR767" s="33"/>
      <c r="BS767" s="33"/>
      <c r="BT767" s="33"/>
      <c r="BU767" s="33"/>
      <c r="BV767" s="33"/>
      <c r="BW767" s="33"/>
      <c r="BX767" s="33"/>
      <c r="BY767" s="33"/>
      <c r="BZ767" s="33"/>
      <c r="CA767" s="33"/>
      <c r="CB767" s="33"/>
      <c r="CC767" s="33"/>
      <c r="CD767" s="33"/>
      <c r="CE767" s="33"/>
      <c r="CF767" s="33"/>
      <c r="CG767" s="33"/>
      <c r="CH767" s="33"/>
      <c r="CI767" s="33"/>
      <c r="CJ767" s="33"/>
      <c r="CK767" s="33"/>
      <c r="CL767" s="33"/>
      <c r="CM767" s="33"/>
      <c r="CN767" s="33"/>
      <c r="CO767" s="33"/>
      <c r="CP767" s="33"/>
      <c r="CQ767" s="33"/>
      <c r="CR767" s="33"/>
      <c r="CS767" s="33"/>
      <c r="CT767" s="33"/>
      <c r="CU767" s="33"/>
      <c r="CV767" s="33"/>
      <c r="CW767" s="33"/>
      <c r="CX767" s="33"/>
      <c r="CY767" s="33"/>
      <c r="CZ767" s="33"/>
      <c r="DA767" s="33"/>
      <c r="DB767" s="33"/>
      <c r="DC767" s="33"/>
      <c r="DD767" s="33"/>
      <c r="DE767" s="33"/>
    </row>
    <row r="768" spans="1:109" x14ac:dyDescent="0.25">
      <c r="A768" s="32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/>
      <c r="BK768" s="33"/>
      <c r="BL768" s="33"/>
      <c r="BM768" s="33"/>
      <c r="BN768" s="33"/>
      <c r="BO768" s="33"/>
      <c r="BP768" s="33"/>
      <c r="BQ768" s="33"/>
      <c r="BR768" s="33"/>
      <c r="BS768" s="33"/>
      <c r="BT768" s="33"/>
      <c r="BU768" s="33"/>
      <c r="BV768" s="33"/>
      <c r="BW768" s="33"/>
      <c r="BX768" s="33"/>
      <c r="BY768" s="33"/>
      <c r="BZ768" s="33"/>
      <c r="CA768" s="33"/>
      <c r="CB768" s="33"/>
      <c r="CC768" s="33"/>
      <c r="CD768" s="33"/>
      <c r="CE768" s="33"/>
      <c r="CF768" s="33"/>
      <c r="CG768" s="33"/>
      <c r="CH768" s="33"/>
      <c r="CI768" s="33"/>
      <c r="CJ768" s="33"/>
      <c r="CK768" s="33"/>
      <c r="CL768" s="33"/>
      <c r="CM768" s="33"/>
      <c r="CN768" s="33"/>
      <c r="CO768" s="33"/>
      <c r="CP768" s="33"/>
      <c r="CQ768" s="33"/>
      <c r="CR768" s="33"/>
      <c r="CS768" s="33"/>
      <c r="CT768" s="33"/>
      <c r="CU768" s="33"/>
      <c r="CV768" s="33"/>
      <c r="CW768" s="33"/>
      <c r="CX768" s="33"/>
      <c r="CY768" s="33"/>
      <c r="CZ768" s="33"/>
      <c r="DA768" s="33"/>
      <c r="DB768" s="33"/>
      <c r="DC768" s="33"/>
      <c r="DD768" s="33"/>
      <c r="DE768" s="33"/>
    </row>
    <row r="769" spans="1:109" x14ac:dyDescent="0.25">
      <c r="A769" s="32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/>
      <c r="BK769" s="33"/>
      <c r="BL769" s="33"/>
      <c r="BM769" s="33"/>
      <c r="BN769" s="33"/>
      <c r="BO769" s="33"/>
      <c r="BP769" s="33"/>
      <c r="BQ769" s="33"/>
      <c r="BR769" s="33"/>
      <c r="BS769" s="33"/>
      <c r="BT769" s="33"/>
      <c r="BU769" s="33"/>
      <c r="BV769" s="33"/>
      <c r="BW769" s="33"/>
      <c r="BX769" s="33"/>
      <c r="BY769" s="33"/>
      <c r="BZ769" s="33"/>
      <c r="CA769" s="33"/>
      <c r="CB769" s="33"/>
      <c r="CC769" s="33"/>
      <c r="CD769" s="33"/>
      <c r="CE769" s="33"/>
      <c r="CF769" s="33"/>
      <c r="CG769" s="33"/>
      <c r="CH769" s="33"/>
      <c r="CI769" s="33"/>
      <c r="CJ769" s="33"/>
      <c r="CK769" s="33"/>
      <c r="CL769" s="33"/>
      <c r="CM769" s="33"/>
      <c r="CN769" s="33"/>
      <c r="CO769" s="33"/>
      <c r="CP769" s="33"/>
      <c r="CQ769" s="33"/>
      <c r="CR769" s="33"/>
      <c r="CS769" s="33"/>
      <c r="CT769" s="33"/>
      <c r="CU769" s="33"/>
      <c r="CV769" s="33"/>
      <c r="CW769" s="33"/>
      <c r="CX769" s="33"/>
      <c r="CY769" s="33"/>
      <c r="CZ769" s="33"/>
      <c r="DA769" s="33"/>
      <c r="DB769" s="33"/>
      <c r="DC769" s="33"/>
      <c r="DD769" s="33"/>
      <c r="DE769" s="33"/>
    </row>
    <row r="770" spans="1:109" x14ac:dyDescent="0.25">
      <c r="A770" s="32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/>
      <c r="BK770" s="33"/>
      <c r="BL770" s="33"/>
      <c r="BM770" s="33"/>
      <c r="BN770" s="33"/>
      <c r="BO770" s="33"/>
      <c r="BP770" s="33"/>
      <c r="BQ770" s="33"/>
      <c r="BR770" s="33"/>
      <c r="BS770" s="33"/>
      <c r="BT770" s="33"/>
      <c r="BU770" s="33"/>
      <c r="BV770" s="33"/>
      <c r="BW770" s="33"/>
      <c r="BX770" s="33"/>
      <c r="BY770" s="33"/>
      <c r="BZ770" s="33"/>
      <c r="CA770" s="33"/>
      <c r="CB770" s="33"/>
      <c r="CC770" s="33"/>
      <c r="CD770" s="33"/>
      <c r="CE770" s="33"/>
      <c r="CF770" s="33"/>
      <c r="CG770" s="33"/>
      <c r="CH770" s="33"/>
      <c r="CI770" s="33"/>
      <c r="CJ770" s="33"/>
      <c r="CK770" s="33"/>
      <c r="CL770" s="33"/>
      <c r="CM770" s="33"/>
      <c r="CN770" s="33"/>
      <c r="CO770" s="33"/>
      <c r="CP770" s="33"/>
      <c r="CQ770" s="33"/>
      <c r="CR770" s="33"/>
      <c r="CS770" s="33"/>
      <c r="CT770" s="33"/>
      <c r="CU770" s="33"/>
      <c r="CV770" s="33"/>
      <c r="CW770" s="33"/>
      <c r="CX770" s="33"/>
      <c r="CY770" s="33"/>
      <c r="CZ770" s="33"/>
      <c r="DA770" s="33"/>
      <c r="DB770" s="33"/>
      <c r="DC770" s="33"/>
      <c r="DD770" s="33"/>
      <c r="DE770" s="33"/>
    </row>
    <row r="771" spans="1:109" x14ac:dyDescent="0.25">
      <c r="A771" s="32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33"/>
      <c r="BH771" s="33"/>
      <c r="BI771" s="33"/>
      <c r="BJ771" s="33"/>
      <c r="BK771" s="33"/>
      <c r="BL771" s="33"/>
      <c r="BM771" s="33"/>
      <c r="BN771" s="33"/>
      <c r="BO771" s="33"/>
      <c r="BP771" s="33"/>
      <c r="BQ771" s="33"/>
      <c r="BR771" s="33"/>
      <c r="BS771" s="33"/>
      <c r="BT771" s="33"/>
      <c r="BU771" s="33"/>
      <c r="BV771" s="33"/>
      <c r="BW771" s="33"/>
      <c r="BX771" s="33"/>
      <c r="BY771" s="33"/>
      <c r="BZ771" s="33"/>
      <c r="CA771" s="33"/>
      <c r="CB771" s="33"/>
      <c r="CC771" s="33"/>
      <c r="CD771" s="33"/>
      <c r="CE771" s="33"/>
      <c r="CF771" s="33"/>
      <c r="CG771" s="33"/>
      <c r="CH771" s="33"/>
      <c r="CI771" s="33"/>
      <c r="CJ771" s="33"/>
      <c r="CK771" s="33"/>
      <c r="CL771" s="33"/>
      <c r="CM771" s="33"/>
      <c r="CN771" s="33"/>
      <c r="CO771" s="33"/>
      <c r="CP771" s="33"/>
      <c r="CQ771" s="33"/>
      <c r="CR771" s="33"/>
      <c r="CS771" s="33"/>
      <c r="CT771" s="33"/>
      <c r="CU771" s="33"/>
      <c r="CV771" s="33"/>
      <c r="CW771" s="33"/>
      <c r="CX771" s="33"/>
      <c r="CY771" s="33"/>
      <c r="CZ771" s="33"/>
      <c r="DA771" s="33"/>
      <c r="DB771" s="33"/>
      <c r="DC771" s="33"/>
      <c r="DD771" s="33"/>
      <c r="DE771" s="33"/>
    </row>
    <row r="772" spans="1:109" x14ac:dyDescent="0.25">
      <c r="A772" s="32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33"/>
      <c r="BH772" s="33"/>
      <c r="BI772" s="33"/>
      <c r="BJ772" s="33"/>
      <c r="BK772" s="33"/>
      <c r="BL772" s="33"/>
      <c r="BM772" s="33"/>
      <c r="BN772" s="33"/>
      <c r="BO772" s="33"/>
      <c r="BP772" s="33"/>
      <c r="BQ772" s="33"/>
      <c r="BR772" s="33"/>
      <c r="BS772" s="33"/>
      <c r="BT772" s="33"/>
      <c r="BU772" s="33"/>
      <c r="BV772" s="33"/>
      <c r="BW772" s="33"/>
      <c r="BX772" s="33"/>
      <c r="BY772" s="33"/>
      <c r="BZ772" s="33"/>
      <c r="CA772" s="33"/>
      <c r="CB772" s="33"/>
      <c r="CC772" s="33"/>
      <c r="CD772" s="33"/>
      <c r="CE772" s="33"/>
      <c r="CF772" s="33"/>
      <c r="CG772" s="33"/>
      <c r="CH772" s="33"/>
      <c r="CI772" s="33"/>
      <c r="CJ772" s="33"/>
      <c r="CK772" s="33"/>
      <c r="CL772" s="33"/>
      <c r="CM772" s="33"/>
      <c r="CN772" s="33"/>
      <c r="CO772" s="33"/>
      <c r="CP772" s="33"/>
      <c r="CQ772" s="33"/>
      <c r="CR772" s="33"/>
      <c r="CS772" s="33"/>
      <c r="CT772" s="33"/>
      <c r="CU772" s="33"/>
      <c r="CV772" s="33"/>
      <c r="CW772" s="33"/>
      <c r="CX772" s="33"/>
      <c r="CY772" s="33"/>
      <c r="CZ772" s="33"/>
      <c r="DA772" s="33"/>
      <c r="DB772" s="33"/>
      <c r="DC772" s="33"/>
      <c r="DD772" s="33"/>
      <c r="DE772" s="33"/>
    </row>
    <row r="773" spans="1:109" x14ac:dyDescent="0.25">
      <c r="A773" s="32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33"/>
      <c r="BH773" s="33"/>
      <c r="BI773" s="33"/>
      <c r="BJ773" s="33"/>
      <c r="BK773" s="33"/>
      <c r="BL773" s="33"/>
      <c r="BM773" s="33"/>
      <c r="BN773" s="33"/>
      <c r="BO773" s="33"/>
      <c r="BP773" s="33"/>
      <c r="BQ773" s="33"/>
      <c r="BR773" s="33"/>
      <c r="BS773" s="33"/>
      <c r="BT773" s="33"/>
      <c r="BU773" s="33"/>
      <c r="BV773" s="33"/>
      <c r="BW773" s="33"/>
      <c r="BX773" s="33"/>
      <c r="BY773" s="33"/>
      <c r="BZ773" s="33"/>
      <c r="CA773" s="33"/>
      <c r="CB773" s="33"/>
      <c r="CC773" s="33"/>
      <c r="CD773" s="33"/>
      <c r="CE773" s="33"/>
      <c r="CF773" s="33"/>
      <c r="CG773" s="33"/>
      <c r="CH773" s="33"/>
      <c r="CI773" s="33"/>
      <c r="CJ773" s="33"/>
      <c r="CK773" s="33"/>
      <c r="CL773" s="33"/>
      <c r="CM773" s="33"/>
      <c r="CN773" s="33"/>
      <c r="CO773" s="33"/>
      <c r="CP773" s="33"/>
      <c r="CQ773" s="33"/>
      <c r="CR773" s="33"/>
      <c r="CS773" s="33"/>
      <c r="CT773" s="33"/>
      <c r="CU773" s="33"/>
      <c r="CV773" s="33"/>
      <c r="CW773" s="33"/>
      <c r="CX773" s="33"/>
      <c r="CY773" s="33"/>
      <c r="CZ773" s="33"/>
      <c r="DA773" s="33"/>
      <c r="DB773" s="33"/>
      <c r="DC773" s="33"/>
      <c r="DD773" s="33"/>
      <c r="DE773" s="33"/>
    </row>
    <row r="774" spans="1:109" x14ac:dyDescent="0.25">
      <c r="A774" s="32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33"/>
      <c r="BH774" s="33"/>
      <c r="BI774" s="33"/>
      <c r="BJ774" s="33"/>
      <c r="BK774" s="33"/>
      <c r="BL774" s="33"/>
      <c r="BM774" s="33"/>
      <c r="BN774" s="33"/>
      <c r="BO774" s="33"/>
      <c r="BP774" s="33"/>
      <c r="BQ774" s="33"/>
      <c r="BR774" s="33"/>
      <c r="BS774" s="33"/>
      <c r="BT774" s="33"/>
      <c r="BU774" s="33"/>
      <c r="BV774" s="33"/>
      <c r="BW774" s="33"/>
      <c r="BX774" s="33"/>
      <c r="BY774" s="33"/>
      <c r="BZ774" s="33"/>
      <c r="CA774" s="33"/>
      <c r="CB774" s="33"/>
      <c r="CC774" s="33"/>
      <c r="CD774" s="33"/>
      <c r="CE774" s="33"/>
      <c r="CF774" s="33"/>
      <c r="CG774" s="33"/>
      <c r="CH774" s="33"/>
      <c r="CI774" s="33"/>
      <c r="CJ774" s="33"/>
      <c r="CK774" s="33"/>
      <c r="CL774" s="33"/>
      <c r="CM774" s="33"/>
      <c r="CN774" s="33"/>
      <c r="CO774" s="33"/>
      <c r="CP774" s="33"/>
      <c r="CQ774" s="33"/>
      <c r="CR774" s="33"/>
      <c r="CS774" s="33"/>
      <c r="CT774" s="33"/>
      <c r="CU774" s="33"/>
      <c r="CV774" s="33"/>
      <c r="CW774" s="33"/>
      <c r="CX774" s="33"/>
      <c r="CY774" s="33"/>
      <c r="CZ774" s="33"/>
      <c r="DA774" s="33"/>
      <c r="DB774" s="33"/>
      <c r="DC774" s="33"/>
      <c r="DD774" s="33"/>
      <c r="DE774" s="33"/>
    </row>
    <row r="775" spans="1:109" x14ac:dyDescent="0.25">
      <c r="A775" s="32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33"/>
      <c r="BH775" s="33"/>
      <c r="BI775" s="33"/>
      <c r="BJ775" s="33"/>
      <c r="BK775" s="33"/>
      <c r="BL775" s="33"/>
      <c r="BM775" s="33"/>
      <c r="BN775" s="33"/>
      <c r="BO775" s="33"/>
      <c r="BP775" s="33"/>
      <c r="BQ775" s="33"/>
      <c r="BR775" s="33"/>
      <c r="BS775" s="33"/>
      <c r="BT775" s="33"/>
      <c r="BU775" s="33"/>
      <c r="BV775" s="33"/>
      <c r="BW775" s="33"/>
      <c r="BX775" s="33"/>
      <c r="BY775" s="33"/>
      <c r="BZ775" s="33"/>
      <c r="CA775" s="33"/>
      <c r="CB775" s="33"/>
      <c r="CC775" s="33"/>
      <c r="CD775" s="33"/>
      <c r="CE775" s="33"/>
      <c r="CF775" s="33"/>
      <c r="CG775" s="33"/>
      <c r="CH775" s="33"/>
      <c r="CI775" s="33"/>
      <c r="CJ775" s="33"/>
      <c r="CK775" s="33"/>
      <c r="CL775" s="33"/>
      <c r="CM775" s="33"/>
      <c r="CN775" s="33"/>
      <c r="CO775" s="33"/>
      <c r="CP775" s="33"/>
      <c r="CQ775" s="33"/>
      <c r="CR775" s="33"/>
      <c r="CS775" s="33"/>
      <c r="CT775" s="33"/>
      <c r="CU775" s="33"/>
      <c r="CV775" s="33"/>
      <c r="CW775" s="33"/>
      <c r="CX775" s="33"/>
      <c r="CY775" s="33"/>
      <c r="CZ775" s="33"/>
      <c r="DA775" s="33"/>
      <c r="DB775" s="33"/>
      <c r="DC775" s="33"/>
      <c r="DD775" s="33"/>
      <c r="DE775" s="33"/>
    </row>
    <row r="776" spans="1:109" x14ac:dyDescent="0.25">
      <c r="A776" s="32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/>
      <c r="BK776" s="33"/>
      <c r="BL776" s="33"/>
      <c r="BM776" s="33"/>
      <c r="BN776" s="33"/>
      <c r="BO776" s="33"/>
      <c r="BP776" s="33"/>
      <c r="BQ776" s="33"/>
      <c r="BR776" s="33"/>
      <c r="BS776" s="33"/>
      <c r="BT776" s="33"/>
      <c r="BU776" s="33"/>
      <c r="BV776" s="33"/>
      <c r="BW776" s="33"/>
      <c r="BX776" s="33"/>
      <c r="BY776" s="33"/>
      <c r="BZ776" s="33"/>
      <c r="CA776" s="33"/>
      <c r="CB776" s="33"/>
      <c r="CC776" s="33"/>
      <c r="CD776" s="33"/>
      <c r="CE776" s="33"/>
      <c r="CF776" s="33"/>
      <c r="CG776" s="33"/>
      <c r="CH776" s="33"/>
      <c r="CI776" s="33"/>
      <c r="CJ776" s="33"/>
      <c r="CK776" s="33"/>
      <c r="CL776" s="33"/>
      <c r="CM776" s="33"/>
      <c r="CN776" s="33"/>
      <c r="CO776" s="33"/>
      <c r="CP776" s="33"/>
      <c r="CQ776" s="33"/>
      <c r="CR776" s="33"/>
      <c r="CS776" s="33"/>
      <c r="CT776" s="33"/>
      <c r="CU776" s="33"/>
      <c r="CV776" s="33"/>
      <c r="CW776" s="33"/>
      <c r="CX776" s="33"/>
      <c r="CY776" s="33"/>
      <c r="CZ776" s="33"/>
      <c r="DA776" s="33"/>
      <c r="DB776" s="33"/>
      <c r="DC776" s="33"/>
      <c r="DD776" s="33"/>
      <c r="DE776" s="33"/>
    </row>
    <row r="777" spans="1:109" x14ac:dyDescent="0.25">
      <c r="A777" s="32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/>
      <c r="BK777" s="33"/>
      <c r="BL777" s="33"/>
      <c r="BM777" s="33"/>
      <c r="BN777" s="33"/>
      <c r="BO777" s="33"/>
      <c r="BP777" s="33"/>
      <c r="BQ777" s="33"/>
      <c r="BR777" s="33"/>
      <c r="BS777" s="33"/>
      <c r="BT777" s="33"/>
      <c r="BU777" s="33"/>
      <c r="BV777" s="33"/>
      <c r="BW777" s="33"/>
      <c r="BX777" s="33"/>
      <c r="BY777" s="33"/>
      <c r="BZ777" s="33"/>
      <c r="CA777" s="33"/>
      <c r="CB777" s="33"/>
      <c r="CC777" s="33"/>
      <c r="CD777" s="33"/>
      <c r="CE777" s="33"/>
      <c r="CF777" s="33"/>
      <c r="CG777" s="33"/>
      <c r="CH777" s="33"/>
      <c r="CI777" s="33"/>
      <c r="CJ777" s="33"/>
      <c r="CK777" s="33"/>
      <c r="CL777" s="33"/>
      <c r="CM777" s="33"/>
      <c r="CN777" s="33"/>
      <c r="CO777" s="33"/>
      <c r="CP777" s="33"/>
      <c r="CQ777" s="33"/>
      <c r="CR777" s="33"/>
      <c r="CS777" s="33"/>
      <c r="CT777" s="33"/>
      <c r="CU777" s="33"/>
      <c r="CV777" s="33"/>
      <c r="CW777" s="33"/>
      <c r="CX777" s="33"/>
      <c r="CY777" s="33"/>
      <c r="CZ777" s="33"/>
      <c r="DA777" s="33"/>
      <c r="DB777" s="33"/>
      <c r="DC777" s="33"/>
      <c r="DD777" s="33"/>
      <c r="DE777" s="33"/>
    </row>
    <row r="778" spans="1:109" x14ac:dyDescent="0.25">
      <c r="A778" s="32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33"/>
      <c r="BH778" s="33"/>
      <c r="BI778" s="33"/>
      <c r="BJ778" s="33"/>
      <c r="BK778" s="33"/>
      <c r="BL778" s="33"/>
      <c r="BM778" s="33"/>
      <c r="BN778" s="33"/>
      <c r="BO778" s="33"/>
      <c r="BP778" s="33"/>
      <c r="BQ778" s="33"/>
      <c r="BR778" s="33"/>
      <c r="BS778" s="33"/>
      <c r="BT778" s="33"/>
      <c r="BU778" s="33"/>
      <c r="BV778" s="33"/>
      <c r="BW778" s="33"/>
      <c r="BX778" s="33"/>
      <c r="BY778" s="33"/>
      <c r="BZ778" s="33"/>
      <c r="CA778" s="33"/>
      <c r="CB778" s="33"/>
      <c r="CC778" s="33"/>
      <c r="CD778" s="33"/>
      <c r="CE778" s="33"/>
      <c r="CF778" s="33"/>
      <c r="CG778" s="33"/>
      <c r="CH778" s="33"/>
      <c r="CI778" s="33"/>
      <c r="CJ778" s="33"/>
      <c r="CK778" s="33"/>
      <c r="CL778" s="33"/>
      <c r="CM778" s="33"/>
      <c r="CN778" s="33"/>
      <c r="CO778" s="33"/>
      <c r="CP778" s="33"/>
      <c r="CQ778" s="33"/>
      <c r="CR778" s="33"/>
      <c r="CS778" s="33"/>
      <c r="CT778" s="33"/>
      <c r="CU778" s="33"/>
      <c r="CV778" s="33"/>
      <c r="CW778" s="33"/>
      <c r="CX778" s="33"/>
      <c r="CY778" s="33"/>
      <c r="CZ778" s="33"/>
      <c r="DA778" s="33"/>
      <c r="DB778" s="33"/>
      <c r="DC778" s="33"/>
      <c r="DD778" s="33"/>
      <c r="DE778" s="33"/>
    </row>
    <row r="779" spans="1:109" x14ac:dyDescent="0.25">
      <c r="A779" s="32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33"/>
      <c r="BH779" s="33"/>
      <c r="BI779" s="33"/>
      <c r="BJ779" s="33"/>
      <c r="BK779" s="33"/>
      <c r="BL779" s="33"/>
      <c r="BM779" s="33"/>
      <c r="BN779" s="33"/>
      <c r="BO779" s="33"/>
      <c r="BP779" s="33"/>
      <c r="BQ779" s="33"/>
      <c r="BR779" s="33"/>
      <c r="BS779" s="33"/>
      <c r="BT779" s="33"/>
      <c r="BU779" s="33"/>
      <c r="BV779" s="33"/>
      <c r="BW779" s="33"/>
      <c r="BX779" s="33"/>
      <c r="BY779" s="33"/>
      <c r="BZ779" s="33"/>
      <c r="CA779" s="33"/>
      <c r="CB779" s="33"/>
      <c r="CC779" s="33"/>
      <c r="CD779" s="33"/>
      <c r="CE779" s="33"/>
      <c r="CF779" s="33"/>
      <c r="CG779" s="33"/>
      <c r="CH779" s="33"/>
      <c r="CI779" s="33"/>
      <c r="CJ779" s="33"/>
      <c r="CK779" s="33"/>
      <c r="CL779" s="33"/>
      <c r="CM779" s="33"/>
      <c r="CN779" s="33"/>
      <c r="CO779" s="33"/>
      <c r="CP779" s="33"/>
      <c r="CQ779" s="33"/>
      <c r="CR779" s="33"/>
      <c r="CS779" s="33"/>
      <c r="CT779" s="33"/>
      <c r="CU779" s="33"/>
      <c r="CV779" s="33"/>
      <c r="CW779" s="33"/>
      <c r="CX779" s="33"/>
      <c r="CY779" s="33"/>
      <c r="CZ779" s="33"/>
      <c r="DA779" s="33"/>
      <c r="DB779" s="33"/>
      <c r="DC779" s="33"/>
      <c r="DD779" s="33"/>
      <c r="DE779" s="33"/>
    </row>
    <row r="780" spans="1:109" x14ac:dyDescent="0.25">
      <c r="A780" s="32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33"/>
      <c r="BH780" s="33"/>
      <c r="BI780" s="33"/>
      <c r="BJ780" s="33"/>
      <c r="BK780" s="33"/>
      <c r="BL780" s="33"/>
      <c r="BM780" s="33"/>
      <c r="BN780" s="33"/>
      <c r="BO780" s="33"/>
      <c r="BP780" s="33"/>
      <c r="BQ780" s="33"/>
      <c r="BR780" s="33"/>
      <c r="BS780" s="33"/>
      <c r="BT780" s="33"/>
      <c r="BU780" s="33"/>
      <c r="BV780" s="33"/>
      <c r="BW780" s="33"/>
      <c r="BX780" s="33"/>
      <c r="BY780" s="33"/>
      <c r="BZ780" s="33"/>
      <c r="CA780" s="33"/>
      <c r="CB780" s="33"/>
      <c r="CC780" s="33"/>
      <c r="CD780" s="33"/>
      <c r="CE780" s="33"/>
      <c r="CF780" s="33"/>
      <c r="CG780" s="33"/>
      <c r="CH780" s="33"/>
      <c r="CI780" s="33"/>
      <c r="CJ780" s="33"/>
      <c r="CK780" s="33"/>
      <c r="CL780" s="33"/>
      <c r="CM780" s="33"/>
      <c r="CN780" s="33"/>
      <c r="CO780" s="33"/>
      <c r="CP780" s="33"/>
      <c r="CQ780" s="33"/>
      <c r="CR780" s="33"/>
      <c r="CS780" s="33"/>
      <c r="CT780" s="33"/>
      <c r="CU780" s="33"/>
      <c r="CV780" s="33"/>
      <c r="CW780" s="33"/>
      <c r="CX780" s="33"/>
      <c r="CY780" s="33"/>
      <c r="CZ780" s="33"/>
      <c r="DA780" s="33"/>
      <c r="DB780" s="33"/>
      <c r="DC780" s="33"/>
      <c r="DD780" s="33"/>
      <c r="DE780" s="33"/>
    </row>
    <row r="781" spans="1:109" x14ac:dyDescent="0.25">
      <c r="A781" s="32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33"/>
      <c r="BH781" s="33"/>
      <c r="BI781" s="33"/>
      <c r="BJ781" s="33"/>
      <c r="BK781" s="33"/>
      <c r="BL781" s="33"/>
      <c r="BM781" s="33"/>
      <c r="BN781" s="33"/>
      <c r="BO781" s="33"/>
      <c r="BP781" s="33"/>
      <c r="BQ781" s="33"/>
      <c r="BR781" s="33"/>
      <c r="BS781" s="33"/>
      <c r="BT781" s="33"/>
      <c r="BU781" s="33"/>
      <c r="BV781" s="33"/>
      <c r="BW781" s="33"/>
      <c r="BX781" s="33"/>
      <c r="BY781" s="33"/>
      <c r="BZ781" s="33"/>
      <c r="CA781" s="33"/>
      <c r="CB781" s="33"/>
      <c r="CC781" s="33"/>
      <c r="CD781" s="33"/>
      <c r="CE781" s="33"/>
      <c r="CF781" s="33"/>
      <c r="CG781" s="33"/>
      <c r="CH781" s="33"/>
      <c r="CI781" s="33"/>
      <c r="CJ781" s="33"/>
      <c r="CK781" s="33"/>
      <c r="CL781" s="33"/>
      <c r="CM781" s="33"/>
      <c r="CN781" s="33"/>
      <c r="CO781" s="33"/>
      <c r="CP781" s="33"/>
      <c r="CQ781" s="33"/>
      <c r="CR781" s="33"/>
      <c r="CS781" s="33"/>
      <c r="CT781" s="33"/>
      <c r="CU781" s="33"/>
      <c r="CV781" s="33"/>
      <c r="CW781" s="33"/>
      <c r="CX781" s="33"/>
      <c r="CY781" s="33"/>
      <c r="CZ781" s="33"/>
      <c r="DA781" s="33"/>
      <c r="DB781" s="33"/>
      <c r="DC781" s="33"/>
      <c r="DD781" s="33"/>
      <c r="DE781" s="33"/>
    </row>
    <row r="782" spans="1:109" x14ac:dyDescent="0.25">
      <c r="A782" s="32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33"/>
      <c r="BH782" s="33"/>
      <c r="BI782" s="33"/>
      <c r="BJ782" s="33"/>
      <c r="BK782" s="33"/>
      <c r="BL782" s="33"/>
      <c r="BM782" s="33"/>
      <c r="BN782" s="33"/>
      <c r="BO782" s="33"/>
      <c r="BP782" s="33"/>
      <c r="BQ782" s="33"/>
      <c r="BR782" s="33"/>
      <c r="BS782" s="33"/>
      <c r="BT782" s="33"/>
      <c r="BU782" s="33"/>
      <c r="BV782" s="33"/>
      <c r="BW782" s="33"/>
      <c r="BX782" s="33"/>
      <c r="BY782" s="33"/>
      <c r="BZ782" s="33"/>
      <c r="CA782" s="33"/>
      <c r="CB782" s="33"/>
      <c r="CC782" s="33"/>
      <c r="CD782" s="33"/>
      <c r="CE782" s="33"/>
      <c r="CF782" s="33"/>
      <c r="CG782" s="33"/>
      <c r="CH782" s="33"/>
      <c r="CI782" s="33"/>
      <c r="CJ782" s="33"/>
      <c r="CK782" s="33"/>
      <c r="CL782" s="33"/>
      <c r="CM782" s="33"/>
      <c r="CN782" s="33"/>
      <c r="CO782" s="33"/>
      <c r="CP782" s="33"/>
      <c r="CQ782" s="33"/>
      <c r="CR782" s="33"/>
      <c r="CS782" s="33"/>
      <c r="CT782" s="33"/>
      <c r="CU782" s="33"/>
      <c r="CV782" s="33"/>
      <c r="CW782" s="33"/>
      <c r="CX782" s="33"/>
      <c r="CY782" s="33"/>
      <c r="CZ782" s="33"/>
      <c r="DA782" s="33"/>
      <c r="DB782" s="33"/>
      <c r="DC782" s="33"/>
      <c r="DD782" s="33"/>
      <c r="DE782" s="33"/>
    </row>
    <row r="783" spans="1:109" x14ac:dyDescent="0.25">
      <c r="A783" s="32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33"/>
      <c r="BH783" s="33"/>
      <c r="BI783" s="33"/>
      <c r="BJ783" s="33"/>
      <c r="BK783" s="33"/>
      <c r="BL783" s="33"/>
      <c r="BM783" s="33"/>
      <c r="BN783" s="33"/>
      <c r="BO783" s="33"/>
      <c r="BP783" s="33"/>
      <c r="BQ783" s="33"/>
      <c r="BR783" s="33"/>
      <c r="BS783" s="33"/>
      <c r="BT783" s="33"/>
      <c r="BU783" s="33"/>
      <c r="BV783" s="33"/>
      <c r="BW783" s="33"/>
      <c r="BX783" s="33"/>
      <c r="BY783" s="33"/>
      <c r="BZ783" s="33"/>
      <c r="CA783" s="33"/>
      <c r="CB783" s="33"/>
      <c r="CC783" s="33"/>
      <c r="CD783" s="33"/>
      <c r="CE783" s="33"/>
      <c r="CF783" s="33"/>
      <c r="CG783" s="33"/>
      <c r="CH783" s="33"/>
      <c r="CI783" s="33"/>
      <c r="CJ783" s="33"/>
      <c r="CK783" s="33"/>
      <c r="CL783" s="33"/>
      <c r="CM783" s="33"/>
      <c r="CN783" s="33"/>
      <c r="CO783" s="33"/>
      <c r="CP783" s="33"/>
      <c r="CQ783" s="33"/>
      <c r="CR783" s="33"/>
      <c r="CS783" s="33"/>
      <c r="CT783" s="33"/>
      <c r="CU783" s="33"/>
      <c r="CV783" s="33"/>
      <c r="CW783" s="33"/>
      <c r="CX783" s="33"/>
      <c r="CY783" s="33"/>
      <c r="CZ783" s="33"/>
      <c r="DA783" s="33"/>
      <c r="DB783" s="33"/>
      <c r="DC783" s="33"/>
      <c r="DD783" s="33"/>
      <c r="DE783" s="33"/>
    </row>
    <row r="784" spans="1:109" x14ac:dyDescent="0.25">
      <c r="A784" s="32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33"/>
      <c r="BH784" s="33"/>
      <c r="BI784" s="33"/>
      <c r="BJ784" s="33"/>
      <c r="BK784" s="33"/>
      <c r="BL784" s="33"/>
      <c r="BM784" s="33"/>
      <c r="BN784" s="33"/>
      <c r="BO784" s="33"/>
      <c r="BP784" s="33"/>
      <c r="BQ784" s="33"/>
      <c r="BR784" s="33"/>
      <c r="BS784" s="33"/>
      <c r="BT784" s="33"/>
      <c r="BU784" s="33"/>
      <c r="BV784" s="33"/>
      <c r="BW784" s="33"/>
      <c r="BX784" s="33"/>
      <c r="BY784" s="33"/>
      <c r="BZ784" s="33"/>
      <c r="CA784" s="33"/>
      <c r="CB784" s="33"/>
      <c r="CC784" s="33"/>
      <c r="CD784" s="33"/>
      <c r="CE784" s="33"/>
      <c r="CF784" s="33"/>
      <c r="CG784" s="33"/>
      <c r="CH784" s="33"/>
      <c r="CI784" s="33"/>
      <c r="CJ784" s="33"/>
      <c r="CK784" s="33"/>
      <c r="CL784" s="33"/>
      <c r="CM784" s="33"/>
      <c r="CN784" s="33"/>
      <c r="CO784" s="33"/>
      <c r="CP784" s="33"/>
      <c r="CQ784" s="33"/>
      <c r="CR784" s="33"/>
      <c r="CS784" s="33"/>
      <c r="CT784" s="33"/>
      <c r="CU784" s="33"/>
      <c r="CV784" s="33"/>
      <c r="CW784" s="33"/>
      <c r="CX784" s="33"/>
      <c r="CY784" s="33"/>
      <c r="CZ784" s="33"/>
      <c r="DA784" s="33"/>
      <c r="DB784" s="33"/>
      <c r="DC784" s="33"/>
      <c r="DD784" s="33"/>
      <c r="DE784" s="33"/>
    </row>
    <row r="785" spans="1:109" x14ac:dyDescent="0.25">
      <c r="A785" s="32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  <c r="BN785" s="33"/>
      <c r="BO785" s="33"/>
      <c r="BP785" s="33"/>
      <c r="BQ785" s="33"/>
      <c r="BR785" s="33"/>
      <c r="BS785" s="33"/>
      <c r="BT785" s="33"/>
      <c r="BU785" s="33"/>
      <c r="BV785" s="33"/>
      <c r="BW785" s="33"/>
      <c r="BX785" s="33"/>
      <c r="BY785" s="33"/>
      <c r="BZ785" s="33"/>
      <c r="CA785" s="33"/>
      <c r="CB785" s="33"/>
      <c r="CC785" s="33"/>
      <c r="CD785" s="33"/>
      <c r="CE785" s="33"/>
      <c r="CF785" s="33"/>
      <c r="CG785" s="33"/>
      <c r="CH785" s="33"/>
      <c r="CI785" s="33"/>
      <c r="CJ785" s="33"/>
      <c r="CK785" s="33"/>
      <c r="CL785" s="33"/>
      <c r="CM785" s="33"/>
      <c r="CN785" s="33"/>
      <c r="CO785" s="33"/>
      <c r="CP785" s="33"/>
      <c r="CQ785" s="33"/>
      <c r="CR785" s="33"/>
      <c r="CS785" s="33"/>
      <c r="CT785" s="33"/>
      <c r="CU785" s="33"/>
      <c r="CV785" s="33"/>
      <c r="CW785" s="33"/>
      <c r="CX785" s="33"/>
      <c r="CY785" s="33"/>
      <c r="CZ785" s="33"/>
      <c r="DA785" s="33"/>
      <c r="DB785" s="33"/>
      <c r="DC785" s="33"/>
      <c r="DD785" s="33"/>
      <c r="DE785" s="33"/>
    </row>
    <row r="786" spans="1:109" x14ac:dyDescent="0.25">
      <c r="A786" s="32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33"/>
      <c r="BH786" s="33"/>
      <c r="BI786" s="33"/>
      <c r="BJ786" s="33"/>
      <c r="BK786" s="33"/>
      <c r="BL786" s="33"/>
      <c r="BM786" s="33"/>
      <c r="BN786" s="33"/>
      <c r="BO786" s="33"/>
      <c r="BP786" s="33"/>
      <c r="BQ786" s="33"/>
      <c r="BR786" s="33"/>
      <c r="BS786" s="33"/>
      <c r="BT786" s="33"/>
      <c r="BU786" s="33"/>
      <c r="BV786" s="33"/>
      <c r="BW786" s="33"/>
      <c r="BX786" s="33"/>
      <c r="BY786" s="33"/>
      <c r="BZ786" s="33"/>
      <c r="CA786" s="33"/>
      <c r="CB786" s="33"/>
      <c r="CC786" s="33"/>
      <c r="CD786" s="33"/>
      <c r="CE786" s="33"/>
      <c r="CF786" s="33"/>
      <c r="CG786" s="33"/>
      <c r="CH786" s="33"/>
      <c r="CI786" s="33"/>
      <c r="CJ786" s="33"/>
      <c r="CK786" s="33"/>
      <c r="CL786" s="33"/>
      <c r="CM786" s="33"/>
      <c r="CN786" s="33"/>
      <c r="CO786" s="33"/>
      <c r="CP786" s="33"/>
      <c r="CQ786" s="33"/>
      <c r="CR786" s="33"/>
      <c r="CS786" s="33"/>
      <c r="CT786" s="33"/>
      <c r="CU786" s="33"/>
      <c r="CV786" s="33"/>
      <c r="CW786" s="33"/>
      <c r="CX786" s="33"/>
      <c r="CY786" s="33"/>
      <c r="CZ786" s="33"/>
      <c r="DA786" s="33"/>
      <c r="DB786" s="33"/>
      <c r="DC786" s="33"/>
      <c r="DD786" s="33"/>
      <c r="DE786" s="33"/>
    </row>
    <row r="787" spans="1:109" x14ac:dyDescent="0.25">
      <c r="A787" s="32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33"/>
      <c r="BH787" s="33"/>
      <c r="BI787" s="33"/>
      <c r="BJ787" s="33"/>
      <c r="BK787" s="33"/>
      <c r="BL787" s="33"/>
      <c r="BM787" s="33"/>
      <c r="BN787" s="33"/>
      <c r="BO787" s="33"/>
      <c r="BP787" s="33"/>
      <c r="BQ787" s="33"/>
      <c r="BR787" s="33"/>
      <c r="BS787" s="33"/>
      <c r="BT787" s="33"/>
      <c r="BU787" s="33"/>
      <c r="BV787" s="33"/>
      <c r="BW787" s="33"/>
      <c r="BX787" s="33"/>
      <c r="BY787" s="33"/>
      <c r="BZ787" s="33"/>
      <c r="CA787" s="33"/>
      <c r="CB787" s="33"/>
      <c r="CC787" s="33"/>
      <c r="CD787" s="33"/>
      <c r="CE787" s="33"/>
      <c r="CF787" s="33"/>
      <c r="CG787" s="33"/>
      <c r="CH787" s="33"/>
      <c r="CI787" s="33"/>
      <c r="CJ787" s="33"/>
      <c r="CK787" s="33"/>
      <c r="CL787" s="33"/>
      <c r="CM787" s="33"/>
      <c r="CN787" s="33"/>
      <c r="CO787" s="33"/>
      <c r="CP787" s="33"/>
      <c r="CQ787" s="33"/>
      <c r="CR787" s="33"/>
      <c r="CS787" s="33"/>
      <c r="CT787" s="33"/>
      <c r="CU787" s="33"/>
      <c r="CV787" s="33"/>
      <c r="CW787" s="33"/>
      <c r="CX787" s="33"/>
      <c r="CY787" s="33"/>
      <c r="CZ787" s="33"/>
      <c r="DA787" s="33"/>
      <c r="DB787" s="33"/>
      <c r="DC787" s="33"/>
      <c r="DD787" s="33"/>
      <c r="DE787" s="33"/>
    </row>
    <row r="788" spans="1:109" x14ac:dyDescent="0.25">
      <c r="A788" s="32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33"/>
      <c r="BH788" s="33"/>
      <c r="BI788" s="33"/>
      <c r="BJ788" s="33"/>
      <c r="BK788" s="33"/>
      <c r="BL788" s="33"/>
      <c r="BM788" s="33"/>
      <c r="BN788" s="33"/>
      <c r="BO788" s="33"/>
      <c r="BP788" s="33"/>
      <c r="BQ788" s="33"/>
      <c r="BR788" s="33"/>
      <c r="BS788" s="33"/>
      <c r="BT788" s="33"/>
      <c r="BU788" s="33"/>
      <c r="BV788" s="33"/>
      <c r="BW788" s="33"/>
      <c r="BX788" s="33"/>
      <c r="BY788" s="33"/>
      <c r="BZ788" s="33"/>
      <c r="CA788" s="33"/>
      <c r="CB788" s="33"/>
      <c r="CC788" s="33"/>
      <c r="CD788" s="33"/>
      <c r="CE788" s="33"/>
      <c r="CF788" s="33"/>
      <c r="CG788" s="33"/>
      <c r="CH788" s="33"/>
      <c r="CI788" s="33"/>
      <c r="CJ788" s="33"/>
      <c r="CK788" s="33"/>
      <c r="CL788" s="33"/>
      <c r="CM788" s="33"/>
      <c r="CN788" s="33"/>
      <c r="CO788" s="33"/>
      <c r="CP788" s="33"/>
      <c r="CQ788" s="33"/>
      <c r="CR788" s="33"/>
      <c r="CS788" s="33"/>
      <c r="CT788" s="33"/>
      <c r="CU788" s="33"/>
      <c r="CV788" s="33"/>
      <c r="CW788" s="33"/>
      <c r="CX788" s="33"/>
      <c r="CY788" s="33"/>
      <c r="CZ788" s="33"/>
      <c r="DA788" s="33"/>
      <c r="DB788" s="33"/>
      <c r="DC788" s="33"/>
      <c r="DD788" s="33"/>
      <c r="DE788" s="33"/>
    </row>
    <row r="789" spans="1:109" x14ac:dyDescent="0.25">
      <c r="A789" s="32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33"/>
      <c r="BH789" s="33"/>
      <c r="BI789" s="33"/>
      <c r="BJ789" s="33"/>
      <c r="BK789" s="33"/>
      <c r="BL789" s="33"/>
      <c r="BM789" s="33"/>
      <c r="BN789" s="33"/>
      <c r="BO789" s="33"/>
      <c r="BP789" s="33"/>
      <c r="BQ789" s="33"/>
      <c r="BR789" s="33"/>
      <c r="BS789" s="33"/>
      <c r="BT789" s="33"/>
      <c r="BU789" s="33"/>
      <c r="BV789" s="33"/>
      <c r="BW789" s="33"/>
      <c r="BX789" s="33"/>
      <c r="BY789" s="33"/>
      <c r="BZ789" s="33"/>
      <c r="CA789" s="33"/>
      <c r="CB789" s="33"/>
      <c r="CC789" s="33"/>
      <c r="CD789" s="33"/>
      <c r="CE789" s="33"/>
      <c r="CF789" s="33"/>
      <c r="CG789" s="33"/>
      <c r="CH789" s="33"/>
      <c r="CI789" s="33"/>
      <c r="CJ789" s="33"/>
      <c r="CK789" s="33"/>
      <c r="CL789" s="33"/>
      <c r="CM789" s="33"/>
      <c r="CN789" s="33"/>
      <c r="CO789" s="33"/>
      <c r="CP789" s="33"/>
      <c r="CQ789" s="33"/>
      <c r="CR789" s="33"/>
      <c r="CS789" s="33"/>
      <c r="CT789" s="33"/>
      <c r="CU789" s="33"/>
      <c r="CV789" s="33"/>
      <c r="CW789" s="33"/>
      <c r="CX789" s="33"/>
      <c r="CY789" s="33"/>
      <c r="CZ789" s="33"/>
      <c r="DA789" s="33"/>
      <c r="DB789" s="33"/>
      <c r="DC789" s="33"/>
      <c r="DD789" s="33"/>
      <c r="DE789" s="33"/>
    </row>
    <row r="790" spans="1:109" x14ac:dyDescent="0.25">
      <c r="A790" s="32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33"/>
      <c r="BH790" s="33"/>
      <c r="BI790" s="33"/>
      <c r="BJ790" s="33"/>
      <c r="BK790" s="33"/>
      <c r="BL790" s="33"/>
      <c r="BM790" s="33"/>
      <c r="BN790" s="33"/>
      <c r="BO790" s="33"/>
      <c r="BP790" s="33"/>
      <c r="BQ790" s="33"/>
      <c r="BR790" s="33"/>
      <c r="BS790" s="33"/>
      <c r="BT790" s="33"/>
      <c r="BU790" s="33"/>
      <c r="BV790" s="33"/>
      <c r="BW790" s="33"/>
      <c r="BX790" s="33"/>
      <c r="BY790" s="33"/>
      <c r="BZ790" s="33"/>
      <c r="CA790" s="33"/>
      <c r="CB790" s="33"/>
      <c r="CC790" s="33"/>
      <c r="CD790" s="33"/>
      <c r="CE790" s="33"/>
      <c r="CF790" s="33"/>
      <c r="CG790" s="33"/>
      <c r="CH790" s="33"/>
      <c r="CI790" s="33"/>
      <c r="CJ790" s="33"/>
      <c r="CK790" s="33"/>
      <c r="CL790" s="33"/>
      <c r="CM790" s="33"/>
      <c r="CN790" s="33"/>
      <c r="CO790" s="33"/>
      <c r="CP790" s="33"/>
      <c r="CQ790" s="33"/>
      <c r="CR790" s="33"/>
      <c r="CS790" s="33"/>
      <c r="CT790" s="33"/>
      <c r="CU790" s="33"/>
      <c r="CV790" s="33"/>
      <c r="CW790" s="33"/>
      <c r="CX790" s="33"/>
      <c r="CY790" s="33"/>
      <c r="CZ790" s="33"/>
      <c r="DA790" s="33"/>
      <c r="DB790" s="33"/>
      <c r="DC790" s="33"/>
      <c r="DD790" s="33"/>
      <c r="DE790" s="33"/>
    </row>
    <row r="791" spans="1:109" x14ac:dyDescent="0.25">
      <c r="A791" s="32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33"/>
      <c r="BH791" s="33"/>
      <c r="BI791" s="33"/>
      <c r="BJ791" s="33"/>
      <c r="BK791" s="33"/>
      <c r="BL791" s="33"/>
      <c r="BM791" s="33"/>
      <c r="BN791" s="33"/>
      <c r="BO791" s="33"/>
      <c r="BP791" s="33"/>
      <c r="BQ791" s="33"/>
      <c r="BR791" s="33"/>
      <c r="BS791" s="33"/>
      <c r="BT791" s="33"/>
      <c r="BU791" s="33"/>
      <c r="BV791" s="33"/>
      <c r="BW791" s="33"/>
      <c r="BX791" s="33"/>
      <c r="BY791" s="33"/>
      <c r="BZ791" s="33"/>
      <c r="CA791" s="33"/>
      <c r="CB791" s="33"/>
      <c r="CC791" s="33"/>
      <c r="CD791" s="33"/>
      <c r="CE791" s="33"/>
      <c r="CF791" s="33"/>
      <c r="CG791" s="33"/>
      <c r="CH791" s="33"/>
      <c r="CI791" s="33"/>
      <c r="CJ791" s="33"/>
      <c r="CK791" s="33"/>
      <c r="CL791" s="33"/>
      <c r="CM791" s="33"/>
      <c r="CN791" s="33"/>
      <c r="CO791" s="33"/>
      <c r="CP791" s="33"/>
      <c r="CQ791" s="33"/>
      <c r="CR791" s="33"/>
      <c r="CS791" s="33"/>
      <c r="CT791" s="33"/>
      <c r="CU791" s="33"/>
      <c r="CV791" s="33"/>
      <c r="CW791" s="33"/>
      <c r="CX791" s="33"/>
      <c r="CY791" s="33"/>
      <c r="CZ791" s="33"/>
      <c r="DA791" s="33"/>
      <c r="DB791" s="33"/>
      <c r="DC791" s="33"/>
      <c r="DD791" s="33"/>
      <c r="DE791" s="33"/>
    </row>
    <row r="792" spans="1:109" x14ac:dyDescent="0.25">
      <c r="A792" s="32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33"/>
      <c r="BH792" s="33"/>
      <c r="BI792" s="33"/>
      <c r="BJ792" s="33"/>
      <c r="BK792" s="33"/>
      <c r="BL792" s="33"/>
      <c r="BM792" s="33"/>
      <c r="BN792" s="33"/>
      <c r="BO792" s="33"/>
      <c r="BP792" s="33"/>
      <c r="BQ792" s="33"/>
      <c r="BR792" s="33"/>
      <c r="BS792" s="33"/>
      <c r="BT792" s="33"/>
      <c r="BU792" s="33"/>
      <c r="BV792" s="33"/>
      <c r="BW792" s="33"/>
      <c r="BX792" s="33"/>
      <c r="BY792" s="33"/>
      <c r="BZ792" s="33"/>
      <c r="CA792" s="33"/>
      <c r="CB792" s="33"/>
      <c r="CC792" s="33"/>
      <c r="CD792" s="33"/>
      <c r="CE792" s="33"/>
      <c r="CF792" s="33"/>
      <c r="CG792" s="33"/>
      <c r="CH792" s="33"/>
      <c r="CI792" s="33"/>
      <c r="CJ792" s="33"/>
      <c r="CK792" s="33"/>
      <c r="CL792" s="33"/>
      <c r="CM792" s="33"/>
      <c r="CN792" s="33"/>
      <c r="CO792" s="33"/>
      <c r="CP792" s="33"/>
      <c r="CQ792" s="33"/>
      <c r="CR792" s="33"/>
      <c r="CS792" s="33"/>
      <c r="CT792" s="33"/>
      <c r="CU792" s="33"/>
      <c r="CV792" s="33"/>
      <c r="CW792" s="33"/>
      <c r="CX792" s="33"/>
      <c r="CY792" s="33"/>
      <c r="CZ792" s="33"/>
      <c r="DA792" s="33"/>
      <c r="DB792" s="33"/>
      <c r="DC792" s="33"/>
      <c r="DD792" s="33"/>
      <c r="DE792" s="33"/>
    </row>
    <row r="793" spans="1:109" x14ac:dyDescent="0.25">
      <c r="A793" s="32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33"/>
      <c r="BH793" s="33"/>
      <c r="BI793" s="33"/>
      <c r="BJ793" s="33"/>
      <c r="BK793" s="33"/>
      <c r="BL793" s="33"/>
      <c r="BM793" s="33"/>
      <c r="BN793" s="33"/>
      <c r="BO793" s="33"/>
      <c r="BP793" s="33"/>
      <c r="BQ793" s="33"/>
      <c r="BR793" s="33"/>
      <c r="BS793" s="33"/>
      <c r="BT793" s="33"/>
      <c r="BU793" s="33"/>
      <c r="BV793" s="33"/>
      <c r="BW793" s="33"/>
      <c r="BX793" s="33"/>
      <c r="BY793" s="33"/>
      <c r="BZ793" s="33"/>
      <c r="CA793" s="33"/>
      <c r="CB793" s="33"/>
      <c r="CC793" s="33"/>
      <c r="CD793" s="33"/>
      <c r="CE793" s="33"/>
      <c r="CF793" s="33"/>
      <c r="CG793" s="33"/>
      <c r="CH793" s="33"/>
      <c r="CI793" s="33"/>
      <c r="CJ793" s="33"/>
      <c r="CK793" s="33"/>
      <c r="CL793" s="33"/>
      <c r="CM793" s="33"/>
      <c r="CN793" s="33"/>
      <c r="CO793" s="33"/>
      <c r="CP793" s="33"/>
      <c r="CQ793" s="33"/>
      <c r="CR793" s="33"/>
      <c r="CS793" s="33"/>
      <c r="CT793" s="33"/>
      <c r="CU793" s="33"/>
      <c r="CV793" s="33"/>
      <c r="CW793" s="33"/>
      <c r="CX793" s="33"/>
      <c r="CY793" s="33"/>
      <c r="CZ793" s="33"/>
      <c r="DA793" s="33"/>
      <c r="DB793" s="33"/>
      <c r="DC793" s="33"/>
      <c r="DD793" s="33"/>
      <c r="DE793" s="33"/>
    </row>
    <row r="794" spans="1:109" x14ac:dyDescent="0.25">
      <c r="A794" s="32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33"/>
      <c r="BH794" s="33"/>
      <c r="BI794" s="33"/>
      <c r="BJ794" s="33"/>
      <c r="BK794" s="33"/>
      <c r="BL794" s="33"/>
      <c r="BM794" s="33"/>
      <c r="BN794" s="33"/>
      <c r="BO794" s="33"/>
      <c r="BP794" s="33"/>
      <c r="BQ794" s="33"/>
      <c r="BR794" s="33"/>
      <c r="BS794" s="33"/>
      <c r="BT794" s="33"/>
      <c r="BU794" s="33"/>
      <c r="BV794" s="33"/>
      <c r="BW794" s="33"/>
      <c r="BX794" s="33"/>
      <c r="BY794" s="33"/>
      <c r="BZ794" s="33"/>
      <c r="CA794" s="33"/>
      <c r="CB794" s="33"/>
      <c r="CC794" s="33"/>
      <c r="CD794" s="33"/>
      <c r="CE794" s="33"/>
      <c r="CF794" s="33"/>
      <c r="CG794" s="33"/>
      <c r="CH794" s="33"/>
      <c r="CI794" s="33"/>
      <c r="CJ794" s="33"/>
      <c r="CK794" s="33"/>
      <c r="CL794" s="33"/>
      <c r="CM794" s="33"/>
      <c r="CN794" s="33"/>
      <c r="CO794" s="33"/>
      <c r="CP794" s="33"/>
      <c r="CQ794" s="33"/>
      <c r="CR794" s="33"/>
      <c r="CS794" s="33"/>
      <c r="CT794" s="33"/>
      <c r="CU794" s="33"/>
      <c r="CV794" s="33"/>
      <c r="CW794" s="33"/>
      <c r="CX794" s="33"/>
      <c r="CY794" s="33"/>
      <c r="CZ794" s="33"/>
      <c r="DA794" s="33"/>
      <c r="DB794" s="33"/>
      <c r="DC794" s="33"/>
      <c r="DD794" s="33"/>
      <c r="DE794" s="33"/>
    </row>
    <row r="795" spans="1:109" x14ac:dyDescent="0.25">
      <c r="A795" s="32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33"/>
      <c r="BH795" s="33"/>
      <c r="BI795" s="33"/>
      <c r="BJ795" s="33"/>
      <c r="BK795" s="33"/>
      <c r="BL795" s="33"/>
      <c r="BM795" s="33"/>
      <c r="BN795" s="33"/>
      <c r="BO795" s="33"/>
      <c r="BP795" s="33"/>
      <c r="BQ795" s="33"/>
      <c r="BR795" s="33"/>
      <c r="BS795" s="33"/>
      <c r="BT795" s="33"/>
      <c r="BU795" s="33"/>
      <c r="BV795" s="33"/>
      <c r="BW795" s="33"/>
      <c r="BX795" s="33"/>
      <c r="BY795" s="33"/>
      <c r="BZ795" s="33"/>
      <c r="CA795" s="33"/>
      <c r="CB795" s="33"/>
      <c r="CC795" s="33"/>
      <c r="CD795" s="33"/>
      <c r="CE795" s="33"/>
      <c r="CF795" s="33"/>
      <c r="CG795" s="33"/>
      <c r="CH795" s="33"/>
      <c r="CI795" s="33"/>
      <c r="CJ795" s="33"/>
      <c r="CK795" s="33"/>
      <c r="CL795" s="33"/>
      <c r="CM795" s="33"/>
      <c r="CN795" s="33"/>
      <c r="CO795" s="33"/>
      <c r="CP795" s="33"/>
      <c r="CQ795" s="33"/>
      <c r="CR795" s="33"/>
      <c r="CS795" s="33"/>
      <c r="CT795" s="33"/>
      <c r="CU795" s="33"/>
      <c r="CV795" s="33"/>
      <c r="CW795" s="33"/>
      <c r="CX795" s="33"/>
      <c r="CY795" s="33"/>
      <c r="CZ795" s="33"/>
      <c r="DA795" s="33"/>
      <c r="DB795" s="33"/>
      <c r="DC795" s="33"/>
      <c r="DD795" s="33"/>
      <c r="DE795" s="33"/>
    </row>
    <row r="796" spans="1:109" x14ac:dyDescent="0.25">
      <c r="A796" s="32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33"/>
      <c r="BH796" s="33"/>
      <c r="BI796" s="33"/>
      <c r="BJ796" s="33"/>
      <c r="BK796" s="33"/>
      <c r="BL796" s="33"/>
      <c r="BM796" s="33"/>
      <c r="BN796" s="33"/>
      <c r="BO796" s="33"/>
      <c r="BP796" s="33"/>
      <c r="BQ796" s="33"/>
      <c r="BR796" s="33"/>
      <c r="BS796" s="33"/>
      <c r="BT796" s="33"/>
      <c r="BU796" s="33"/>
      <c r="BV796" s="33"/>
      <c r="BW796" s="33"/>
      <c r="BX796" s="33"/>
      <c r="BY796" s="33"/>
      <c r="BZ796" s="33"/>
      <c r="CA796" s="33"/>
      <c r="CB796" s="33"/>
      <c r="CC796" s="33"/>
      <c r="CD796" s="33"/>
      <c r="CE796" s="33"/>
      <c r="CF796" s="33"/>
      <c r="CG796" s="33"/>
      <c r="CH796" s="33"/>
      <c r="CI796" s="33"/>
      <c r="CJ796" s="33"/>
      <c r="CK796" s="33"/>
      <c r="CL796" s="33"/>
      <c r="CM796" s="33"/>
      <c r="CN796" s="33"/>
      <c r="CO796" s="33"/>
      <c r="CP796" s="33"/>
      <c r="CQ796" s="33"/>
      <c r="CR796" s="33"/>
      <c r="CS796" s="33"/>
      <c r="CT796" s="33"/>
      <c r="CU796" s="33"/>
      <c r="CV796" s="33"/>
      <c r="CW796" s="33"/>
      <c r="CX796" s="33"/>
      <c r="CY796" s="33"/>
      <c r="CZ796" s="33"/>
      <c r="DA796" s="33"/>
      <c r="DB796" s="33"/>
      <c r="DC796" s="33"/>
      <c r="DD796" s="33"/>
      <c r="DE796" s="33"/>
    </row>
    <row r="797" spans="1:109" x14ac:dyDescent="0.25">
      <c r="A797" s="32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33"/>
      <c r="BH797" s="33"/>
      <c r="BI797" s="33"/>
      <c r="BJ797" s="33"/>
      <c r="BK797" s="33"/>
      <c r="BL797" s="33"/>
      <c r="BM797" s="33"/>
      <c r="BN797" s="33"/>
      <c r="BO797" s="33"/>
      <c r="BP797" s="33"/>
      <c r="BQ797" s="33"/>
      <c r="BR797" s="33"/>
      <c r="BS797" s="33"/>
      <c r="BT797" s="33"/>
      <c r="BU797" s="33"/>
      <c r="BV797" s="33"/>
      <c r="BW797" s="33"/>
      <c r="BX797" s="33"/>
      <c r="BY797" s="33"/>
      <c r="BZ797" s="33"/>
      <c r="CA797" s="33"/>
      <c r="CB797" s="33"/>
      <c r="CC797" s="33"/>
      <c r="CD797" s="33"/>
      <c r="CE797" s="33"/>
      <c r="CF797" s="33"/>
      <c r="CG797" s="33"/>
      <c r="CH797" s="33"/>
      <c r="CI797" s="33"/>
      <c r="CJ797" s="33"/>
      <c r="CK797" s="33"/>
      <c r="CL797" s="33"/>
      <c r="CM797" s="33"/>
      <c r="CN797" s="33"/>
      <c r="CO797" s="33"/>
      <c r="CP797" s="33"/>
      <c r="CQ797" s="33"/>
      <c r="CR797" s="33"/>
      <c r="CS797" s="33"/>
      <c r="CT797" s="33"/>
      <c r="CU797" s="33"/>
      <c r="CV797" s="33"/>
      <c r="CW797" s="33"/>
      <c r="CX797" s="33"/>
      <c r="CY797" s="33"/>
      <c r="CZ797" s="33"/>
      <c r="DA797" s="33"/>
      <c r="DB797" s="33"/>
      <c r="DC797" s="33"/>
      <c r="DD797" s="33"/>
      <c r="DE797" s="33"/>
    </row>
    <row r="798" spans="1:109" x14ac:dyDescent="0.25">
      <c r="A798" s="32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33"/>
      <c r="BH798" s="33"/>
      <c r="BI798" s="33"/>
      <c r="BJ798" s="33"/>
      <c r="BK798" s="33"/>
      <c r="BL798" s="33"/>
      <c r="BM798" s="33"/>
      <c r="BN798" s="33"/>
      <c r="BO798" s="33"/>
      <c r="BP798" s="33"/>
      <c r="BQ798" s="33"/>
      <c r="BR798" s="33"/>
      <c r="BS798" s="33"/>
      <c r="BT798" s="33"/>
      <c r="BU798" s="33"/>
      <c r="BV798" s="33"/>
      <c r="BW798" s="33"/>
      <c r="BX798" s="33"/>
      <c r="BY798" s="33"/>
      <c r="BZ798" s="33"/>
      <c r="CA798" s="33"/>
      <c r="CB798" s="33"/>
      <c r="CC798" s="33"/>
      <c r="CD798" s="33"/>
      <c r="CE798" s="33"/>
      <c r="CF798" s="33"/>
      <c r="CG798" s="33"/>
      <c r="CH798" s="33"/>
      <c r="CI798" s="33"/>
      <c r="CJ798" s="33"/>
      <c r="CK798" s="33"/>
      <c r="CL798" s="33"/>
      <c r="CM798" s="33"/>
      <c r="CN798" s="33"/>
      <c r="CO798" s="33"/>
      <c r="CP798" s="33"/>
      <c r="CQ798" s="33"/>
      <c r="CR798" s="33"/>
      <c r="CS798" s="33"/>
      <c r="CT798" s="33"/>
      <c r="CU798" s="33"/>
      <c r="CV798" s="33"/>
      <c r="CW798" s="33"/>
      <c r="CX798" s="33"/>
      <c r="CY798" s="33"/>
      <c r="CZ798" s="33"/>
      <c r="DA798" s="33"/>
      <c r="DB798" s="33"/>
      <c r="DC798" s="33"/>
      <c r="DD798" s="33"/>
      <c r="DE798" s="33"/>
    </row>
    <row r="799" spans="1:109" x14ac:dyDescent="0.25">
      <c r="A799" s="32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33"/>
      <c r="BH799" s="33"/>
      <c r="BI799" s="33"/>
      <c r="BJ799" s="33"/>
      <c r="BK799" s="33"/>
      <c r="BL799" s="33"/>
      <c r="BM799" s="33"/>
      <c r="BN799" s="33"/>
      <c r="BO799" s="33"/>
      <c r="BP799" s="33"/>
      <c r="BQ799" s="33"/>
      <c r="BR799" s="33"/>
      <c r="BS799" s="33"/>
      <c r="BT799" s="33"/>
      <c r="BU799" s="33"/>
      <c r="BV799" s="33"/>
      <c r="BW799" s="33"/>
      <c r="BX799" s="33"/>
      <c r="BY799" s="33"/>
      <c r="BZ799" s="33"/>
      <c r="CA799" s="33"/>
      <c r="CB799" s="33"/>
      <c r="CC799" s="33"/>
      <c r="CD799" s="33"/>
      <c r="CE799" s="33"/>
      <c r="CF799" s="33"/>
      <c r="CG799" s="33"/>
      <c r="CH799" s="33"/>
      <c r="CI799" s="33"/>
      <c r="CJ799" s="33"/>
      <c r="CK799" s="33"/>
      <c r="CL799" s="33"/>
      <c r="CM799" s="33"/>
      <c r="CN799" s="33"/>
      <c r="CO799" s="33"/>
      <c r="CP799" s="33"/>
      <c r="CQ799" s="33"/>
      <c r="CR799" s="33"/>
      <c r="CS799" s="33"/>
      <c r="CT799" s="33"/>
      <c r="CU799" s="33"/>
      <c r="CV799" s="33"/>
      <c r="CW799" s="33"/>
      <c r="CX799" s="33"/>
      <c r="CY799" s="33"/>
      <c r="CZ799" s="33"/>
      <c r="DA799" s="33"/>
      <c r="DB799" s="33"/>
      <c r="DC799" s="33"/>
      <c r="DD799" s="33"/>
      <c r="DE799" s="33"/>
    </row>
    <row r="800" spans="1:109" x14ac:dyDescent="0.25">
      <c r="A800" s="32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33"/>
      <c r="BH800" s="33"/>
      <c r="BI800" s="33"/>
      <c r="BJ800" s="33"/>
      <c r="BK800" s="33"/>
      <c r="BL800" s="33"/>
      <c r="BM800" s="33"/>
      <c r="BN800" s="33"/>
      <c r="BO800" s="33"/>
      <c r="BP800" s="33"/>
      <c r="BQ800" s="33"/>
      <c r="BR800" s="33"/>
      <c r="BS800" s="33"/>
      <c r="BT800" s="33"/>
      <c r="BU800" s="33"/>
      <c r="BV800" s="33"/>
      <c r="BW800" s="33"/>
      <c r="BX800" s="33"/>
      <c r="BY800" s="33"/>
      <c r="BZ800" s="33"/>
      <c r="CA800" s="33"/>
      <c r="CB800" s="33"/>
      <c r="CC800" s="33"/>
      <c r="CD800" s="33"/>
      <c r="CE800" s="33"/>
      <c r="CF800" s="33"/>
      <c r="CG800" s="33"/>
      <c r="CH800" s="33"/>
      <c r="CI800" s="33"/>
      <c r="CJ800" s="33"/>
      <c r="CK800" s="33"/>
      <c r="CL800" s="33"/>
      <c r="CM800" s="33"/>
      <c r="CN800" s="33"/>
      <c r="CO800" s="33"/>
      <c r="CP800" s="33"/>
      <c r="CQ800" s="33"/>
      <c r="CR800" s="33"/>
      <c r="CS800" s="33"/>
      <c r="CT800" s="33"/>
      <c r="CU800" s="33"/>
      <c r="CV800" s="33"/>
      <c r="CW800" s="33"/>
      <c r="CX800" s="33"/>
      <c r="CY800" s="33"/>
      <c r="CZ800" s="33"/>
      <c r="DA800" s="33"/>
      <c r="DB800" s="33"/>
      <c r="DC800" s="33"/>
      <c r="DD800" s="33"/>
      <c r="DE800" s="33"/>
    </row>
    <row r="801" spans="1:109" x14ac:dyDescent="0.25">
      <c r="A801" s="32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33"/>
      <c r="BH801" s="33"/>
      <c r="BI801" s="33"/>
      <c r="BJ801" s="33"/>
      <c r="BK801" s="33"/>
      <c r="BL801" s="33"/>
      <c r="BM801" s="33"/>
      <c r="BN801" s="33"/>
      <c r="BO801" s="33"/>
      <c r="BP801" s="33"/>
      <c r="BQ801" s="33"/>
      <c r="BR801" s="33"/>
      <c r="BS801" s="33"/>
      <c r="BT801" s="33"/>
      <c r="BU801" s="33"/>
      <c r="BV801" s="33"/>
      <c r="BW801" s="33"/>
      <c r="BX801" s="33"/>
      <c r="BY801" s="33"/>
      <c r="BZ801" s="33"/>
      <c r="CA801" s="33"/>
      <c r="CB801" s="33"/>
      <c r="CC801" s="33"/>
      <c r="CD801" s="33"/>
      <c r="CE801" s="33"/>
      <c r="CF801" s="33"/>
      <c r="CG801" s="33"/>
      <c r="CH801" s="33"/>
      <c r="CI801" s="33"/>
      <c r="CJ801" s="33"/>
      <c r="CK801" s="33"/>
      <c r="CL801" s="33"/>
      <c r="CM801" s="33"/>
      <c r="CN801" s="33"/>
      <c r="CO801" s="33"/>
      <c r="CP801" s="33"/>
      <c r="CQ801" s="33"/>
      <c r="CR801" s="33"/>
      <c r="CS801" s="33"/>
      <c r="CT801" s="33"/>
      <c r="CU801" s="33"/>
      <c r="CV801" s="33"/>
      <c r="CW801" s="33"/>
      <c r="CX801" s="33"/>
      <c r="CY801" s="33"/>
      <c r="CZ801" s="33"/>
      <c r="DA801" s="33"/>
      <c r="DB801" s="33"/>
      <c r="DC801" s="33"/>
      <c r="DD801" s="33"/>
      <c r="DE801" s="33"/>
    </row>
    <row r="802" spans="1:109" x14ac:dyDescent="0.25">
      <c r="A802" s="32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33"/>
      <c r="BH802" s="33"/>
      <c r="BI802" s="33"/>
      <c r="BJ802" s="33"/>
      <c r="BK802" s="33"/>
      <c r="BL802" s="33"/>
      <c r="BM802" s="33"/>
      <c r="BN802" s="33"/>
      <c r="BO802" s="33"/>
      <c r="BP802" s="33"/>
      <c r="BQ802" s="33"/>
      <c r="BR802" s="33"/>
      <c r="BS802" s="33"/>
      <c r="BT802" s="33"/>
      <c r="BU802" s="33"/>
      <c r="BV802" s="33"/>
      <c r="BW802" s="33"/>
      <c r="BX802" s="33"/>
      <c r="BY802" s="33"/>
      <c r="BZ802" s="33"/>
      <c r="CA802" s="33"/>
      <c r="CB802" s="33"/>
      <c r="CC802" s="33"/>
      <c r="CD802" s="33"/>
      <c r="CE802" s="33"/>
      <c r="CF802" s="33"/>
      <c r="CG802" s="33"/>
      <c r="CH802" s="33"/>
      <c r="CI802" s="33"/>
      <c r="CJ802" s="33"/>
      <c r="CK802" s="33"/>
      <c r="CL802" s="33"/>
      <c r="CM802" s="33"/>
      <c r="CN802" s="33"/>
      <c r="CO802" s="33"/>
      <c r="CP802" s="33"/>
      <c r="CQ802" s="33"/>
      <c r="CR802" s="33"/>
      <c r="CS802" s="33"/>
      <c r="CT802" s="33"/>
      <c r="CU802" s="33"/>
      <c r="CV802" s="33"/>
      <c r="CW802" s="33"/>
      <c r="CX802" s="33"/>
      <c r="CY802" s="33"/>
      <c r="CZ802" s="33"/>
      <c r="DA802" s="33"/>
      <c r="DB802" s="33"/>
      <c r="DC802" s="33"/>
      <c r="DD802" s="33"/>
      <c r="DE802" s="33"/>
    </row>
    <row r="803" spans="1:109" x14ac:dyDescent="0.25">
      <c r="A803" s="32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33"/>
      <c r="BH803" s="33"/>
      <c r="BI803" s="33"/>
      <c r="BJ803" s="33"/>
      <c r="BK803" s="33"/>
      <c r="BL803" s="33"/>
      <c r="BM803" s="33"/>
      <c r="BN803" s="33"/>
      <c r="BO803" s="33"/>
      <c r="BP803" s="33"/>
      <c r="BQ803" s="33"/>
      <c r="BR803" s="33"/>
      <c r="BS803" s="33"/>
      <c r="BT803" s="33"/>
      <c r="BU803" s="33"/>
      <c r="BV803" s="33"/>
      <c r="BW803" s="33"/>
      <c r="BX803" s="33"/>
      <c r="BY803" s="33"/>
      <c r="BZ803" s="33"/>
      <c r="CA803" s="33"/>
      <c r="CB803" s="33"/>
      <c r="CC803" s="33"/>
      <c r="CD803" s="33"/>
      <c r="CE803" s="33"/>
      <c r="CF803" s="33"/>
      <c r="CG803" s="33"/>
      <c r="CH803" s="33"/>
      <c r="CI803" s="33"/>
      <c r="CJ803" s="33"/>
      <c r="CK803" s="33"/>
      <c r="CL803" s="33"/>
      <c r="CM803" s="33"/>
      <c r="CN803" s="33"/>
      <c r="CO803" s="33"/>
      <c r="CP803" s="33"/>
      <c r="CQ803" s="33"/>
      <c r="CR803" s="33"/>
      <c r="CS803" s="33"/>
      <c r="CT803" s="33"/>
      <c r="CU803" s="33"/>
      <c r="CV803" s="33"/>
      <c r="CW803" s="33"/>
      <c r="CX803" s="33"/>
      <c r="CY803" s="33"/>
      <c r="CZ803" s="33"/>
      <c r="DA803" s="33"/>
      <c r="DB803" s="33"/>
      <c r="DC803" s="33"/>
      <c r="DD803" s="33"/>
      <c r="DE803" s="33"/>
    </row>
    <row r="804" spans="1:109" x14ac:dyDescent="0.25">
      <c r="A804" s="32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33"/>
      <c r="BH804" s="33"/>
      <c r="BI804" s="33"/>
      <c r="BJ804" s="33"/>
      <c r="BK804" s="33"/>
      <c r="BL804" s="33"/>
      <c r="BM804" s="33"/>
      <c r="BN804" s="33"/>
      <c r="BO804" s="33"/>
      <c r="BP804" s="33"/>
      <c r="BQ804" s="33"/>
      <c r="BR804" s="33"/>
      <c r="BS804" s="33"/>
      <c r="BT804" s="33"/>
      <c r="BU804" s="33"/>
      <c r="BV804" s="33"/>
      <c r="BW804" s="33"/>
      <c r="BX804" s="33"/>
      <c r="BY804" s="33"/>
      <c r="BZ804" s="33"/>
      <c r="CA804" s="33"/>
      <c r="CB804" s="33"/>
      <c r="CC804" s="33"/>
      <c r="CD804" s="33"/>
      <c r="CE804" s="33"/>
      <c r="CF804" s="33"/>
      <c r="CG804" s="33"/>
      <c r="CH804" s="33"/>
      <c r="CI804" s="33"/>
      <c r="CJ804" s="33"/>
      <c r="CK804" s="33"/>
      <c r="CL804" s="33"/>
      <c r="CM804" s="33"/>
      <c r="CN804" s="33"/>
      <c r="CO804" s="33"/>
      <c r="CP804" s="33"/>
      <c r="CQ804" s="33"/>
      <c r="CR804" s="33"/>
      <c r="CS804" s="33"/>
      <c r="CT804" s="33"/>
      <c r="CU804" s="33"/>
      <c r="CV804" s="33"/>
      <c r="CW804" s="33"/>
      <c r="CX804" s="33"/>
      <c r="CY804" s="33"/>
      <c r="CZ804" s="33"/>
      <c r="DA804" s="33"/>
      <c r="DB804" s="33"/>
      <c r="DC804" s="33"/>
      <c r="DD804" s="33"/>
      <c r="DE804" s="33"/>
    </row>
    <row r="805" spans="1:109" x14ac:dyDescent="0.25">
      <c r="A805" s="32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33"/>
      <c r="BH805" s="33"/>
      <c r="BI805" s="33"/>
      <c r="BJ805" s="33"/>
      <c r="BK805" s="33"/>
      <c r="BL805" s="33"/>
      <c r="BM805" s="33"/>
      <c r="BN805" s="33"/>
      <c r="BO805" s="33"/>
      <c r="BP805" s="33"/>
      <c r="BQ805" s="33"/>
      <c r="BR805" s="33"/>
      <c r="BS805" s="33"/>
      <c r="BT805" s="33"/>
      <c r="BU805" s="33"/>
      <c r="BV805" s="33"/>
      <c r="BW805" s="33"/>
      <c r="BX805" s="33"/>
      <c r="BY805" s="33"/>
      <c r="BZ805" s="33"/>
      <c r="CA805" s="33"/>
      <c r="CB805" s="33"/>
      <c r="CC805" s="33"/>
      <c r="CD805" s="33"/>
      <c r="CE805" s="33"/>
      <c r="CF805" s="33"/>
      <c r="CG805" s="33"/>
      <c r="CH805" s="33"/>
      <c r="CI805" s="33"/>
      <c r="CJ805" s="33"/>
      <c r="CK805" s="33"/>
      <c r="CL805" s="33"/>
      <c r="CM805" s="33"/>
      <c r="CN805" s="33"/>
      <c r="CO805" s="33"/>
      <c r="CP805" s="33"/>
      <c r="CQ805" s="33"/>
      <c r="CR805" s="33"/>
      <c r="CS805" s="33"/>
      <c r="CT805" s="33"/>
      <c r="CU805" s="33"/>
      <c r="CV805" s="33"/>
      <c r="CW805" s="33"/>
      <c r="CX805" s="33"/>
      <c r="CY805" s="33"/>
      <c r="CZ805" s="33"/>
      <c r="DA805" s="33"/>
      <c r="DB805" s="33"/>
      <c r="DC805" s="33"/>
      <c r="DD805" s="33"/>
      <c r="DE805" s="33"/>
    </row>
    <row r="806" spans="1:109" x14ac:dyDescent="0.25">
      <c r="A806" s="32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33"/>
      <c r="BH806" s="33"/>
      <c r="BI806" s="33"/>
      <c r="BJ806" s="33"/>
      <c r="BK806" s="33"/>
      <c r="BL806" s="33"/>
      <c r="BM806" s="33"/>
      <c r="BN806" s="33"/>
      <c r="BO806" s="33"/>
      <c r="BP806" s="33"/>
      <c r="BQ806" s="33"/>
      <c r="BR806" s="33"/>
      <c r="BS806" s="33"/>
      <c r="BT806" s="33"/>
      <c r="BU806" s="33"/>
      <c r="BV806" s="33"/>
      <c r="BW806" s="33"/>
      <c r="BX806" s="33"/>
      <c r="BY806" s="33"/>
      <c r="BZ806" s="33"/>
      <c r="CA806" s="33"/>
      <c r="CB806" s="33"/>
      <c r="CC806" s="33"/>
      <c r="CD806" s="33"/>
      <c r="CE806" s="33"/>
      <c r="CF806" s="33"/>
      <c r="CG806" s="33"/>
      <c r="CH806" s="33"/>
      <c r="CI806" s="33"/>
      <c r="CJ806" s="33"/>
      <c r="CK806" s="33"/>
      <c r="CL806" s="33"/>
      <c r="CM806" s="33"/>
      <c r="CN806" s="33"/>
      <c r="CO806" s="33"/>
      <c r="CP806" s="33"/>
      <c r="CQ806" s="33"/>
      <c r="CR806" s="33"/>
      <c r="CS806" s="33"/>
      <c r="CT806" s="33"/>
      <c r="CU806" s="33"/>
      <c r="CV806" s="33"/>
      <c r="CW806" s="33"/>
      <c r="CX806" s="33"/>
      <c r="CY806" s="33"/>
      <c r="CZ806" s="33"/>
      <c r="DA806" s="33"/>
      <c r="DB806" s="33"/>
      <c r="DC806" s="33"/>
      <c r="DD806" s="33"/>
      <c r="DE806" s="33"/>
    </row>
    <row r="807" spans="1:109" x14ac:dyDescent="0.25">
      <c r="A807" s="32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33"/>
      <c r="BH807" s="33"/>
      <c r="BI807" s="33"/>
      <c r="BJ807" s="33"/>
      <c r="BK807" s="33"/>
      <c r="BL807" s="33"/>
      <c r="BM807" s="33"/>
      <c r="BN807" s="33"/>
      <c r="BO807" s="33"/>
      <c r="BP807" s="33"/>
      <c r="BQ807" s="33"/>
      <c r="BR807" s="33"/>
      <c r="BS807" s="33"/>
      <c r="BT807" s="33"/>
      <c r="BU807" s="33"/>
      <c r="BV807" s="33"/>
      <c r="BW807" s="33"/>
      <c r="BX807" s="33"/>
      <c r="BY807" s="33"/>
      <c r="BZ807" s="33"/>
      <c r="CA807" s="33"/>
      <c r="CB807" s="33"/>
      <c r="CC807" s="33"/>
      <c r="CD807" s="33"/>
      <c r="CE807" s="33"/>
      <c r="CF807" s="33"/>
      <c r="CG807" s="33"/>
      <c r="CH807" s="33"/>
      <c r="CI807" s="33"/>
      <c r="CJ807" s="33"/>
      <c r="CK807" s="33"/>
      <c r="CL807" s="33"/>
      <c r="CM807" s="33"/>
      <c r="CN807" s="33"/>
      <c r="CO807" s="33"/>
      <c r="CP807" s="33"/>
      <c r="CQ807" s="33"/>
      <c r="CR807" s="33"/>
      <c r="CS807" s="33"/>
      <c r="CT807" s="33"/>
      <c r="CU807" s="33"/>
      <c r="CV807" s="33"/>
      <c r="CW807" s="33"/>
      <c r="CX807" s="33"/>
      <c r="CY807" s="33"/>
      <c r="CZ807" s="33"/>
      <c r="DA807" s="33"/>
      <c r="DB807" s="33"/>
      <c r="DC807" s="33"/>
      <c r="DD807" s="33"/>
      <c r="DE807" s="33"/>
    </row>
    <row r="808" spans="1:109" x14ac:dyDescent="0.25">
      <c r="A808" s="32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33"/>
      <c r="BH808" s="33"/>
      <c r="BI808" s="33"/>
      <c r="BJ808" s="33"/>
      <c r="BK808" s="33"/>
      <c r="BL808" s="33"/>
      <c r="BM808" s="33"/>
      <c r="BN808" s="33"/>
      <c r="BO808" s="33"/>
      <c r="BP808" s="33"/>
      <c r="BQ808" s="33"/>
      <c r="BR808" s="33"/>
      <c r="BS808" s="33"/>
      <c r="BT808" s="33"/>
      <c r="BU808" s="33"/>
      <c r="BV808" s="33"/>
      <c r="BW808" s="33"/>
      <c r="BX808" s="33"/>
      <c r="BY808" s="33"/>
      <c r="BZ808" s="33"/>
      <c r="CA808" s="33"/>
      <c r="CB808" s="33"/>
      <c r="CC808" s="33"/>
      <c r="CD808" s="33"/>
      <c r="CE808" s="33"/>
      <c r="CF808" s="33"/>
      <c r="CG808" s="33"/>
      <c r="CH808" s="33"/>
      <c r="CI808" s="33"/>
      <c r="CJ808" s="33"/>
      <c r="CK808" s="33"/>
      <c r="CL808" s="33"/>
      <c r="CM808" s="33"/>
      <c r="CN808" s="33"/>
      <c r="CO808" s="33"/>
      <c r="CP808" s="33"/>
      <c r="CQ808" s="33"/>
      <c r="CR808" s="33"/>
      <c r="CS808" s="33"/>
      <c r="CT808" s="33"/>
      <c r="CU808" s="33"/>
      <c r="CV808" s="33"/>
      <c r="CW808" s="33"/>
      <c r="CX808" s="33"/>
      <c r="CY808" s="33"/>
      <c r="CZ808" s="33"/>
      <c r="DA808" s="33"/>
      <c r="DB808" s="33"/>
      <c r="DC808" s="33"/>
      <c r="DD808" s="33"/>
      <c r="DE808" s="33"/>
    </row>
    <row r="809" spans="1:109" x14ac:dyDescent="0.25">
      <c r="A809" s="32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33"/>
      <c r="BH809" s="33"/>
      <c r="BI809" s="33"/>
      <c r="BJ809" s="33"/>
      <c r="BK809" s="33"/>
      <c r="BL809" s="33"/>
      <c r="BM809" s="33"/>
      <c r="BN809" s="33"/>
      <c r="BO809" s="33"/>
      <c r="BP809" s="33"/>
      <c r="BQ809" s="33"/>
      <c r="BR809" s="33"/>
      <c r="BS809" s="33"/>
      <c r="BT809" s="33"/>
      <c r="BU809" s="33"/>
      <c r="BV809" s="33"/>
      <c r="BW809" s="33"/>
      <c r="BX809" s="33"/>
      <c r="BY809" s="33"/>
      <c r="BZ809" s="33"/>
      <c r="CA809" s="33"/>
      <c r="CB809" s="33"/>
      <c r="CC809" s="33"/>
      <c r="CD809" s="33"/>
      <c r="CE809" s="33"/>
      <c r="CF809" s="33"/>
      <c r="CG809" s="33"/>
      <c r="CH809" s="33"/>
      <c r="CI809" s="33"/>
      <c r="CJ809" s="33"/>
      <c r="CK809" s="33"/>
      <c r="CL809" s="33"/>
      <c r="CM809" s="33"/>
      <c r="CN809" s="33"/>
      <c r="CO809" s="33"/>
      <c r="CP809" s="33"/>
      <c r="CQ809" s="33"/>
      <c r="CR809" s="33"/>
      <c r="CS809" s="33"/>
      <c r="CT809" s="33"/>
      <c r="CU809" s="33"/>
      <c r="CV809" s="33"/>
      <c r="CW809" s="33"/>
      <c r="CX809" s="33"/>
      <c r="CY809" s="33"/>
      <c r="CZ809" s="33"/>
      <c r="DA809" s="33"/>
      <c r="DB809" s="33"/>
      <c r="DC809" s="33"/>
      <c r="DD809" s="33"/>
      <c r="DE809" s="33"/>
    </row>
    <row r="810" spans="1:109" x14ac:dyDescent="0.25">
      <c r="A810" s="32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33"/>
      <c r="BH810" s="33"/>
      <c r="BI810" s="33"/>
      <c r="BJ810" s="33"/>
      <c r="BK810" s="33"/>
      <c r="BL810" s="33"/>
      <c r="BM810" s="33"/>
      <c r="BN810" s="33"/>
      <c r="BO810" s="33"/>
      <c r="BP810" s="33"/>
      <c r="BQ810" s="33"/>
      <c r="BR810" s="33"/>
      <c r="BS810" s="33"/>
      <c r="BT810" s="33"/>
      <c r="BU810" s="33"/>
      <c r="BV810" s="33"/>
      <c r="BW810" s="33"/>
      <c r="BX810" s="33"/>
      <c r="BY810" s="33"/>
      <c r="BZ810" s="33"/>
      <c r="CA810" s="33"/>
      <c r="CB810" s="33"/>
      <c r="CC810" s="33"/>
      <c r="CD810" s="33"/>
      <c r="CE810" s="33"/>
      <c r="CF810" s="33"/>
      <c r="CG810" s="33"/>
      <c r="CH810" s="33"/>
      <c r="CI810" s="33"/>
      <c r="CJ810" s="33"/>
      <c r="CK810" s="33"/>
      <c r="CL810" s="33"/>
      <c r="CM810" s="33"/>
      <c r="CN810" s="33"/>
      <c r="CO810" s="33"/>
      <c r="CP810" s="33"/>
      <c r="CQ810" s="33"/>
      <c r="CR810" s="33"/>
      <c r="CS810" s="33"/>
      <c r="CT810" s="33"/>
      <c r="CU810" s="33"/>
      <c r="CV810" s="33"/>
      <c r="CW810" s="33"/>
      <c r="CX810" s="33"/>
      <c r="CY810" s="33"/>
      <c r="CZ810" s="33"/>
      <c r="DA810" s="33"/>
      <c r="DB810" s="33"/>
      <c r="DC810" s="33"/>
      <c r="DD810" s="33"/>
      <c r="DE810" s="33"/>
    </row>
    <row r="811" spans="1:109" x14ac:dyDescent="0.25">
      <c r="A811" s="32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33"/>
      <c r="BH811" s="33"/>
      <c r="BI811" s="33"/>
      <c r="BJ811" s="33"/>
      <c r="BK811" s="33"/>
      <c r="BL811" s="33"/>
      <c r="BM811" s="33"/>
      <c r="BN811" s="33"/>
      <c r="BO811" s="33"/>
      <c r="BP811" s="33"/>
      <c r="BQ811" s="33"/>
      <c r="BR811" s="33"/>
      <c r="BS811" s="33"/>
      <c r="BT811" s="33"/>
      <c r="BU811" s="33"/>
      <c r="BV811" s="33"/>
      <c r="BW811" s="33"/>
      <c r="BX811" s="33"/>
      <c r="BY811" s="33"/>
      <c r="BZ811" s="33"/>
      <c r="CA811" s="33"/>
      <c r="CB811" s="33"/>
      <c r="CC811" s="33"/>
      <c r="CD811" s="33"/>
      <c r="CE811" s="33"/>
      <c r="CF811" s="33"/>
      <c r="CG811" s="33"/>
      <c r="CH811" s="33"/>
      <c r="CI811" s="33"/>
      <c r="CJ811" s="33"/>
      <c r="CK811" s="33"/>
      <c r="CL811" s="33"/>
      <c r="CM811" s="33"/>
      <c r="CN811" s="33"/>
      <c r="CO811" s="33"/>
      <c r="CP811" s="33"/>
      <c r="CQ811" s="33"/>
      <c r="CR811" s="33"/>
      <c r="CS811" s="33"/>
      <c r="CT811" s="33"/>
      <c r="CU811" s="33"/>
      <c r="CV811" s="33"/>
      <c r="CW811" s="33"/>
      <c r="CX811" s="33"/>
      <c r="CY811" s="33"/>
      <c r="CZ811" s="33"/>
      <c r="DA811" s="33"/>
      <c r="DB811" s="33"/>
      <c r="DC811" s="33"/>
      <c r="DD811" s="33"/>
      <c r="DE811" s="33"/>
    </row>
    <row r="812" spans="1:109" x14ac:dyDescent="0.25">
      <c r="A812" s="32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33"/>
      <c r="BH812" s="33"/>
      <c r="BI812" s="33"/>
      <c r="BJ812" s="33"/>
      <c r="BK812" s="33"/>
      <c r="BL812" s="33"/>
      <c r="BM812" s="33"/>
      <c r="BN812" s="33"/>
      <c r="BO812" s="33"/>
      <c r="BP812" s="33"/>
      <c r="BQ812" s="33"/>
      <c r="BR812" s="33"/>
      <c r="BS812" s="33"/>
      <c r="BT812" s="33"/>
      <c r="BU812" s="33"/>
      <c r="BV812" s="33"/>
      <c r="BW812" s="33"/>
      <c r="BX812" s="33"/>
      <c r="BY812" s="33"/>
      <c r="BZ812" s="33"/>
      <c r="CA812" s="33"/>
      <c r="CB812" s="33"/>
      <c r="CC812" s="33"/>
      <c r="CD812" s="33"/>
      <c r="CE812" s="33"/>
      <c r="CF812" s="33"/>
      <c r="CG812" s="33"/>
      <c r="CH812" s="33"/>
      <c r="CI812" s="33"/>
      <c r="CJ812" s="33"/>
      <c r="CK812" s="33"/>
      <c r="CL812" s="33"/>
      <c r="CM812" s="33"/>
      <c r="CN812" s="33"/>
      <c r="CO812" s="33"/>
      <c r="CP812" s="33"/>
      <c r="CQ812" s="33"/>
      <c r="CR812" s="33"/>
      <c r="CS812" s="33"/>
      <c r="CT812" s="33"/>
      <c r="CU812" s="33"/>
      <c r="CV812" s="33"/>
      <c r="CW812" s="33"/>
      <c r="CX812" s="33"/>
      <c r="CY812" s="33"/>
      <c r="CZ812" s="33"/>
      <c r="DA812" s="33"/>
      <c r="DB812" s="33"/>
      <c r="DC812" s="33"/>
      <c r="DD812" s="33"/>
      <c r="DE812" s="33"/>
    </row>
    <row r="813" spans="1:109" x14ac:dyDescent="0.25">
      <c r="A813" s="32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33"/>
      <c r="BH813" s="33"/>
      <c r="BI813" s="33"/>
      <c r="BJ813" s="33"/>
      <c r="BK813" s="33"/>
      <c r="BL813" s="33"/>
      <c r="BM813" s="33"/>
      <c r="BN813" s="33"/>
      <c r="BO813" s="33"/>
      <c r="BP813" s="33"/>
      <c r="BQ813" s="33"/>
      <c r="BR813" s="33"/>
      <c r="BS813" s="33"/>
      <c r="BT813" s="33"/>
      <c r="BU813" s="33"/>
      <c r="BV813" s="33"/>
      <c r="BW813" s="33"/>
      <c r="BX813" s="33"/>
      <c r="BY813" s="33"/>
      <c r="BZ813" s="33"/>
      <c r="CA813" s="33"/>
      <c r="CB813" s="33"/>
      <c r="CC813" s="33"/>
      <c r="CD813" s="33"/>
      <c r="CE813" s="33"/>
      <c r="CF813" s="33"/>
      <c r="CG813" s="33"/>
      <c r="CH813" s="33"/>
      <c r="CI813" s="33"/>
      <c r="CJ813" s="33"/>
      <c r="CK813" s="33"/>
      <c r="CL813" s="33"/>
      <c r="CM813" s="33"/>
      <c r="CN813" s="33"/>
      <c r="CO813" s="33"/>
      <c r="CP813" s="33"/>
      <c r="CQ813" s="33"/>
      <c r="CR813" s="33"/>
      <c r="CS813" s="33"/>
      <c r="CT813" s="33"/>
      <c r="CU813" s="33"/>
      <c r="CV813" s="33"/>
      <c r="CW813" s="33"/>
      <c r="CX813" s="33"/>
      <c r="CY813" s="33"/>
      <c r="CZ813" s="33"/>
      <c r="DA813" s="33"/>
      <c r="DB813" s="33"/>
      <c r="DC813" s="33"/>
      <c r="DD813" s="33"/>
      <c r="DE813" s="33"/>
    </row>
    <row r="814" spans="1:109" x14ac:dyDescent="0.25">
      <c r="A814" s="32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33"/>
      <c r="BH814" s="33"/>
      <c r="BI814" s="33"/>
      <c r="BJ814" s="33"/>
      <c r="BK814" s="33"/>
      <c r="BL814" s="33"/>
      <c r="BM814" s="33"/>
      <c r="BN814" s="33"/>
      <c r="BO814" s="33"/>
      <c r="BP814" s="33"/>
      <c r="BQ814" s="33"/>
      <c r="BR814" s="33"/>
      <c r="BS814" s="33"/>
      <c r="BT814" s="33"/>
      <c r="BU814" s="33"/>
      <c r="BV814" s="33"/>
      <c r="BW814" s="33"/>
      <c r="BX814" s="33"/>
      <c r="BY814" s="33"/>
      <c r="BZ814" s="33"/>
      <c r="CA814" s="33"/>
      <c r="CB814" s="33"/>
      <c r="CC814" s="33"/>
      <c r="CD814" s="33"/>
      <c r="CE814" s="33"/>
      <c r="CF814" s="33"/>
      <c r="CG814" s="33"/>
      <c r="CH814" s="33"/>
      <c r="CI814" s="33"/>
      <c r="CJ814" s="33"/>
      <c r="CK814" s="33"/>
      <c r="CL814" s="33"/>
      <c r="CM814" s="33"/>
      <c r="CN814" s="33"/>
      <c r="CO814" s="33"/>
      <c r="CP814" s="33"/>
      <c r="CQ814" s="33"/>
      <c r="CR814" s="33"/>
      <c r="CS814" s="33"/>
      <c r="CT814" s="33"/>
      <c r="CU814" s="33"/>
      <c r="CV814" s="33"/>
      <c r="CW814" s="33"/>
      <c r="CX814" s="33"/>
      <c r="CY814" s="33"/>
      <c r="CZ814" s="33"/>
      <c r="DA814" s="33"/>
      <c r="DB814" s="33"/>
      <c r="DC814" s="33"/>
      <c r="DD814" s="33"/>
      <c r="DE814" s="33"/>
    </row>
    <row r="815" spans="1:109" x14ac:dyDescent="0.25">
      <c r="A815" s="32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33"/>
      <c r="BH815" s="33"/>
      <c r="BI815" s="33"/>
      <c r="BJ815" s="33"/>
      <c r="BK815" s="33"/>
      <c r="BL815" s="33"/>
      <c r="BM815" s="33"/>
      <c r="BN815" s="33"/>
      <c r="BO815" s="33"/>
      <c r="BP815" s="33"/>
      <c r="BQ815" s="33"/>
      <c r="BR815" s="33"/>
      <c r="BS815" s="33"/>
      <c r="BT815" s="33"/>
      <c r="BU815" s="33"/>
      <c r="BV815" s="33"/>
      <c r="BW815" s="33"/>
      <c r="BX815" s="33"/>
      <c r="BY815" s="33"/>
      <c r="BZ815" s="33"/>
      <c r="CA815" s="33"/>
      <c r="CB815" s="33"/>
      <c r="CC815" s="33"/>
      <c r="CD815" s="33"/>
      <c r="CE815" s="33"/>
      <c r="CF815" s="33"/>
      <c r="CG815" s="33"/>
      <c r="CH815" s="33"/>
      <c r="CI815" s="33"/>
      <c r="CJ815" s="33"/>
      <c r="CK815" s="33"/>
      <c r="CL815" s="33"/>
      <c r="CM815" s="33"/>
      <c r="CN815" s="33"/>
      <c r="CO815" s="33"/>
      <c r="CP815" s="33"/>
      <c r="CQ815" s="33"/>
      <c r="CR815" s="33"/>
      <c r="CS815" s="33"/>
      <c r="CT815" s="33"/>
      <c r="CU815" s="33"/>
      <c r="CV815" s="33"/>
      <c r="CW815" s="33"/>
      <c r="CX815" s="33"/>
      <c r="CY815" s="33"/>
      <c r="CZ815" s="33"/>
      <c r="DA815" s="33"/>
      <c r="DB815" s="33"/>
      <c r="DC815" s="33"/>
      <c r="DD815" s="33"/>
      <c r="DE815" s="33"/>
    </row>
    <row r="816" spans="1:109" x14ac:dyDescent="0.25">
      <c r="A816" s="32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33"/>
      <c r="BH816" s="33"/>
      <c r="BI816" s="33"/>
      <c r="BJ816" s="33"/>
      <c r="BK816" s="33"/>
      <c r="BL816" s="33"/>
      <c r="BM816" s="33"/>
      <c r="BN816" s="33"/>
      <c r="BO816" s="33"/>
      <c r="BP816" s="33"/>
      <c r="BQ816" s="33"/>
      <c r="BR816" s="33"/>
      <c r="BS816" s="33"/>
      <c r="BT816" s="33"/>
      <c r="BU816" s="33"/>
      <c r="BV816" s="33"/>
      <c r="BW816" s="33"/>
      <c r="BX816" s="33"/>
      <c r="BY816" s="33"/>
      <c r="BZ816" s="33"/>
      <c r="CA816" s="33"/>
      <c r="CB816" s="33"/>
      <c r="CC816" s="33"/>
      <c r="CD816" s="33"/>
      <c r="CE816" s="33"/>
      <c r="CF816" s="33"/>
      <c r="CG816" s="33"/>
      <c r="CH816" s="33"/>
      <c r="CI816" s="33"/>
      <c r="CJ816" s="33"/>
      <c r="CK816" s="33"/>
      <c r="CL816" s="33"/>
      <c r="CM816" s="33"/>
      <c r="CN816" s="33"/>
      <c r="CO816" s="33"/>
      <c r="CP816" s="33"/>
      <c r="CQ816" s="33"/>
      <c r="CR816" s="33"/>
      <c r="CS816" s="33"/>
      <c r="CT816" s="33"/>
      <c r="CU816" s="33"/>
      <c r="CV816" s="33"/>
      <c r="CW816" s="33"/>
      <c r="CX816" s="33"/>
      <c r="CY816" s="33"/>
      <c r="CZ816" s="33"/>
      <c r="DA816" s="33"/>
      <c r="DB816" s="33"/>
      <c r="DC816" s="33"/>
      <c r="DD816" s="33"/>
      <c r="DE816" s="33"/>
    </row>
    <row r="817" spans="1:109" x14ac:dyDescent="0.25">
      <c r="A817" s="32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33"/>
      <c r="BH817" s="33"/>
      <c r="BI817" s="33"/>
      <c r="BJ817" s="33"/>
      <c r="BK817" s="33"/>
      <c r="BL817" s="33"/>
      <c r="BM817" s="33"/>
      <c r="BN817" s="33"/>
      <c r="BO817" s="33"/>
      <c r="BP817" s="33"/>
      <c r="BQ817" s="33"/>
      <c r="BR817" s="33"/>
      <c r="BS817" s="33"/>
      <c r="BT817" s="33"/>
      <c r="BU817" s="33"/>
      <c r="BV817" s="33"/>
      <c r="BW817" s="33"/>
      <c r="BX817" s="33"/>
      <c r="BY817" s="33"/>
      <c r="BZ817" s="33"/>
      <c r="CA817" s="33"/>
      <c r="CB817" s="33"/>
      <c r="CC817" s="33"/>
      <c r="CD817" s="33"/>
      <c r="CE817" s="33"/>
      <c r="CF817" s="33"/>
      <c r="CG817" s="33"/>
      <c r="CH817" s="33"/>
      <c r="CI817" s="33"/>
      <c r="CJ817" s="33"/>
      <c r="CK817" s="33"/>
      <c r="CL817" s="33"/>
      <c r="CM817" s="33"/>
      <c r="CN817" s="33"/>
      <c r="CO817" s="33"/>
      <c r="CP817" s="33"/>
      <c r="CQ817" s="33"/>
      <c r="CR817" s="33"/>
      <c r="CS817" s="33"/>
      <c r="CT817" s="33"/>
      <c r="CU817" s="33"/>
      <c r="CV817" s="33"/>
      <c r="CW817" s="33"/>
      <c r="CX817" s="33"/>
      <c r="CY817" s="33"/>
      <c r="CZ817" s="33"/>
      <c r="DA817" s="33"/>
      <c r="DB817" s="33"/>
      <c r="DC817" s="33"/>
      <c r="DD817" s="33"/>
      <c r="DE817" s="33"/>
    </row>
    <row r="818" spans="1:109" x14ac:dyDescent="0.25">
      <c r="A818" s="32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33"/>
      <c r="BH818" s="33"/>
      <c r="BI818" s="33"/>
      <c r="BJ818" s="33"/>
      <c r="BK818" s="33"/>
      <c r="BL818" s="33"/>
      <c r="BM818" s="33"/>
      <c r="BN818" s="33"/>
      <c r="BO818" s="33"/>
      <c r="BP818" s="33"/>
      <c r="BQ818" s="33"/>
      <c r="BR818" s="33"/>
      <c r="BS818" s="33"/>
      <c r="BT818" s="33"/>
      <c r="BU818" s="33"/>
      <c r="BV818" s="33"/>
      <c r="BW818" s="33"/>
      <c r="BX818" s="33"/>
      <c r="BY818" s="33"/>
      <c r="BZ818" s="33"/>
      <c r="CA818" s="33"/>
      <c r="CB818" s="33"/>
      <c r="CC818" s="33"/>
      <c r="CD818" s="33"/>
      <c r="CE818" s="33"/>
      <c r="CF818" s="33"/>
      <c r="CG818" s="33"/>
      <c r="CH818" s="33"/>
      <c r="CI818" s="33"/>
      <c r="CJ818" s="33"/>
      <c r="CK818" s="33"/>
      <c r="CL818" s="33"/>
      <c r="CM818" s="33"/>
      <c r="CN818" s="33"/>
      <c r="CO818" s="33"/>
      <c r="CP818" s="33"/>
      <c r="CQ818" s="33"/>
      <c r="CR818" s="33"/>
      <c r="CS818" s="33"/>
      <c r="CT818" s="33"/>
      <c r="CU818" s="33"/>
      <c r="CV818" s="33"/>
      <c r="CW818" s="33"/>
      <c r="CX818" s="33"/>
      <c r="CY818" s="33"/>
      <c r="CZ818" s="33"/>
      <c r="DA818" s="33"/>
      <c r="DB818" s="33"/>
      <c r="DC818" s="33"/>
      <c r="DD818" s="33"/>
      <c r="DE818" s="33"/>
    </row>
    <row r="819" spans="1:109" x14ac:dyDescent="0.25">
      <c r="A819" s="32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33"/>
      <c r="BH819" s="33"/>
      <c r="BI819" s="33"/>
      <c r="BJ819" s="33"/>
      <c r="BK819" s="33"/>
      <c r="BL819" s="33"/>
      <c r="BM819" s="33"/>
      <c r="BN819" s="33"/>
      <c r="BO819" s="33"/>
      <c r="BP819" s="33"/>
      <c r="BQ819" s="33"/>
      <c r="BR819" s="33"/>
      <c r="BS819" s="33"/>
      <c r="BT819" s="33"/>
      <c r="BU819" s="33"/>
      <c r="BV819" s="33"/>
      <c r="BW819" s="33"/>
      <c r="BX819" s="33"/>
      <c r="BY819" s="33"/>
      <c r="BZ819" s="33"/>
      <c r="CA819" s="33"/>
      <c r="CB819" s="33"/>
      <c r="CC819" s="33"/>
      <c r="CD819" s="33"/>
      <c r="CE819" s="33"/>
      <c r="CF819" s="33"/>
      <c r="CG819" s="33"/>
      <c r="CH819" s="33"/>
      <c r="CI819" s="33"/>
      <c r="CJ819" s="33"/>
      <c r="CK819" s="33"/>
      <c r="CL819" s="33"/>
      <c r="CM819" s="33"/>
      <c r="CN819" s="33"/>
      <c r="CO819" s="33"/>
      <c r="CP819" s="33"/>
      <c r="CQ819" s="33"/>
      <c r="CR819" s="33"/>
      <c r="CS819" s="33"/>
      <c r="CT819" s="33"/>
      <c r="CU819" s="33"/>
      <c r="CV819" s="33"/>
      <c r="CW819" s="33"/>
      <c r="CX819" s="33"/>
      <c r="CY819" s="33"/>
      <c r="CZ819" s="33"/>
      <c r="DA819" s="33"/>
      <c r="DB819" s="33"/>
      <c r="DC819" s="33"/>
      <c r="DD819" s="33"/>
      <c r="DE819" s="33"/>
    </row>
    <row r="820" spans="1:109" x14ac:dyDescent="0.25">
      <c r="A820" s="32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33"/>
      <c r="BH820" s="33"/>
      <c r="BI820" s="33"/>
      <c r="BJ820" s="33"/>
      <c r="BK820" s="33"/>
      <c r="BL820" s="33"/>
      <c r="BM820" s="33"/>
      <c r="BN820" s="33"/>
      <c r="BO820" s="33"/>
      <c r="BP820" s="33"/>
      <c r="BQ820" s="33"/>
      <c r="BR820" s="33"/>
      <c r="BS820" s="33"/>
      <c r="BT820" s="33"/>
      <c r="BU820" s="33"/>
      <c r="BV820" s="33"/>
      <c r="BW820" s="33"/>
      <c r="BX820" s="33"/>
      <c r="BY820" s="33"/>
      <c r="BZ820" s="33"/>
      <c r="CA820" s="33"/>
      <c r="CB820" s="33"/>
      <c r="CC820" s="33"/>
      <c r="CD820" s="33"/>
      <c r="CE820" s="33"/>
      <c r="CF820" s="33"/>
      <c r="CG820" s="33"/>
      <c r="CH820" s="33"/>
      <c r="CI820" s="33"/>
      <c r="CJ820" s="33"/>
      <c r="CK820" s="33"/>
      <c r="CL820" s="33"/>
      <c r="CM820" s="33"/>
      <c r="CN820" s="33"/>
      <c r="CO820" s="33"/>
      <c r="CP820" s="33"/>
      <c r="CQ820" s="33"/>
      <c r="CR820" s="33"/>
      <c r="CS820" s="33"/>
      <c r="CT820" s="33"/>
      <c r="CU820" s="33"/>
      <c r="CV820" s="33"/>
      <c r="CW820" s="33"/>
      <c r="CX820" s="33"/>
      <c r="CY820" s="33"/>
      <c r="CZ820" s="33"/>
      <c r="DA820" s="33"/>
      <c r="DB820" s="33"/>
      <c r="DC820" s="33"/>
      <c r="DD820" s="33"/>
      <c r="DE820" s="33"/>
    </row>
    <row r="821" spans="1:109" x14ac:dyDescent="0.25">
      <c r="A821" s="32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33"/>
      <c r="BH821" s="33"/>
      <c r="BI821" s="33"/>
      <c r="BJ821" s="33"/>
      <c r="BK821" s="33"/>
      <c r="BL821" s="33"/>
      <c r="BM821" s="33"/>
      <c r="BN821" s="33"/>
      <c r="BO821" s="33"/>
      <c r="BP821" s="33"/>
      <c r="BQ821" s="33"/>
      <c r="BR821" s="33"/>
      <c r="BS821" s="33"/>
      <c r="BT821" s="33"/>
      <c r="BU821" s="33"/>
      <c r="BV821" s="33"/>
      <c r="BW821" s="33"/>
      <c r="BX821" s="33"/>
      <c r="BY821" s="33"/>
      <c r="BZ821" s="33"/>
      <c r="CA821" s="33"/>
      <c r="CB821" s="33"/>
      <c r="CC821" s="33"/>
      <c r="CD821" s="33"/>
      <c r="CE821" s="33"/>
      <c r="CF821" s="33"/>
      <c r="CG821" s="33"/>
      <c r="CH821" s="33"/>
      <c r="CI821" s="33"/>
      <c r="CJ821" s="33"/>
      <c r="CK821" s="33"/>
      <c r="CL821" s="33"/>
      <c r="CM821" s="33"/>
      <c r="CN821" s="33"/>
      <c r="CO821" s="33"/>
      <c r="CP821" s="33"/>
      <c r="CQ821" s="33"/>
      <c r="CR821" s="33"/>
      <c r="CS821" s="33"/>
      <c r="CT821" s="33"/>
      <c r="CU821" s="33"/>
      <c r="CV821" s="33"/>
      <c r="CW821" s="33"/>
      <c r="CX821" s="33"/>
      <c r="CY821" s="33"/>
      <c r="CZ821" s="33"/>
      <c r="DA821" s="33"/>
      <c r="DB821" s="33"/>
      <c r="DC821" s="33"/>
      <c r="DD821" s="33"/>
      <c r="DE821" s="33"/>
    </row>
    <row r="822" spans="1:109" x14ac:dyDescent="0.25">
      <c r="A822" s="32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33"/>
      <c r="BH822" s="33"/>
      <c r="BI822" s="33"/>
      <c r="BJ822" s="33"/>
      <c r="BK822" s="33"/>
      <c r="BL822" s="33"/>
      <c r="BM822" s="33"/>
      <c r="BN822" s="33"/>
      <c r="BO822" s="33"/>
      <c r="BP822" s="33"/>
      <c r="BQ822" s="33"/>
      <c r="BR822" s="33"/>
      <c r="BS822" s="33"/>
      <c r="BT822" s="33"/>
      <c r="BU822" s="33"/>
      <c r="BV822" s="33"/>
      <c r="BW822" s="33"/>
      <c r="BX822" s="33"/>
      <c r="BY822" s="33"/>
      <c r="BZ822" s="33"/>
      <c r="CA822" s="33"/>
      <c r="CB822" s="33"/>
      <c r="CC822" s="33"/>
      <c r="CD822" s="33"/>
      <c r="CE822" s="33"/>
      <c r="CF822" s="33"/>
      <c r="CG822" s="33"/>
      <c r="CH822" s="33"/>
      <c r="CI822" s="33"/>
      <c r="CJ822" s="33"/>
      <c r="CK822" s="33"/>
      <c r="CL822" s="33"/>
      <c r="CM822" s="33"/>
      <c r="CN822" s="33"/>
      <c r="CO822" s="33"/>
      <c r="CP822" s="33"/>
      <c r="CQ822" s="33"/>
      <c r="CR822" s="33"/>
      <c r="CS822" s="33"/>
      <c r="CT822" s="33"/>
      <c r="CU822" s="33"/>
      <c r="CV822" s="33"/>
      <c r="CW822" s="33"/>
      <c r="CX822" s="33"/>
      <c r="CY822" s="33"/>
      <c r="CZ822" s="33"/>
      <c r="DA822" s="33"/>
      <c r="DB822" s="33"/>
      <c r="DC822" s="33"/>
      <c r="DD822" s="33"/>
      <c r="DE822" s="33"/>
    </row>
    <row r="823" spans="1:109" x14ac:dyDescent="0.25">
      <c r="A823" s="32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33"/>
      <c r="BH823" s="33"/>
      <c r="BI823" s="33"/>
      <c r="BJ823" s="33"/>
      <c r="BK823" s="33"/>
      <c r="BL823" s="33"/>
      <c r="BM823" s="33"/>
      <c r="BN823" s="33"/>
      <c r="BO823" s="33"/>
      <c r="BP823" s="33"/>
      <c r="BQ823" s="33"/>
      <c r="BR823" s="33"/>
      <c r="BS823" s="33"/>
      <c r="BT823" s="33"/>
      <c r="BU823" s="33"/>
      <c r="BV823" s="33"/>
      <c r="BW823" s="33"/>
      <c r="BX823" s="33"/>
      <c r="BY823" s="33"/>
      <c r="BZ823" s="33"/>
      <c r="CA823" s="33"/>
      <c r="CB823" s="33"/>
      <c r="CC823" s="33"/>
      <c r="CD823" s="33"/>
      <c r="CE823" s="33"/>
      <c r="CF823" s="33"/>
      <c r="CG823" s="33"/>
      <c r="CH823" s="33"/>
      <c r="CI823" s="33"/>
      <c r="CJ823" s="33"/>
      <c r="CK823" s="33"/>
      <c r="CL823" s="33"/>
      <c r="CM823" s="33"/>
      <c r="CN823" s="33"/>
      <c r="CO823" s="33"/>
      <c r="CP823" s="33"/>
      <c r="CQ823" s="33"/>
      <c r="CR823" s="33"/>
      <c r="CS823" s="33"/>
      <c r="CT823" s="33"/>
      <c r="CU823" s="33"/>
      <c r="CV823" s="33"/>
      <c r="CW823" s="33"/>
      <c r="CX823" s="33"/>
      <c r="CY823" s="33"/>
      <c r="CZ823" s="33"/>
      <c r="DA823" s="33"/>
      <c r="DB823" s="33"/>
      <c r="DC823" s="33"/>
      <c r="DD823" s="33"/>
      <c r="DE823" s="33"/>
    </row>
    <row r="824" spans="1:109" x14ac:dyDescent="0.25">
      <c r="A824" s="32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33"/>
      <c r="BH824" s="33"/>
      <c r="BI824" s="33"/>
      <c r="BJ824" s="33"/>
      <c r="BK824" s="33"/>
      <c r="BL824" s="33"/>
      <c r="BM824" s="33"/>
      <c r="BN824" s="33"/>
      <c r="BO824" s="33"/>
      <c r="BP824" s="33"/>
      <c r="BQ824" s="33"/>
      <c r="BR824" s="33"/>
      <c r="BS824" s="33"/>
      <c r="BT824" s="33"/>
      <c r="BU824" s="33"/>
      <c r="BV824" s="33"/>
      <c r="BW824" s="33"/>
      <c r="BX824" s="33"/>
      <c r="BY824" s="33"/>
      <c r="BZ824" s="33"/>
      <c r="CA824" s="33"/>
      <c r="CB824" s="33"/>
      <c r="CC824" s="33"/>
      <c r="CD824" s="33"/>
      <c r="CE824" s="33"/>
      <c r="CF824" s="33"/>
      <c r="CG824" s="33"/>
      <c r="CH824" s="33"/>
      <c r="CI824" s="33"/>
      <c r="CJ824" s="33"/>
      <c r="CK824" s="33"/>
      <c r="CL824" s="33"/>
      <c r="CM824" s="33"/>
      <c r="CN824" s="33"/>
      <c r="CO824" s="33"/>
      <c r="CP824" s="33"/>
      <c r="CQ824" s="33"/>
      <c r="CR824" s="33"/>
      <c r="CS824" s="33"/>
      <c r="CT824" s="33"/>
      <c r="CU824" s="33"/>
      <c r="CV824" s="33"/>
      <c r="CW824" s="33"/>
      <c r="CX824" s="33"/>
      <c r="CY824" s="33"/>
      <c r="CZ824" s="33"/>
      <c r="DA824" s="33"/>
      <c r="DB824" s="33"/>
      <c r="DC824" s="33"/>
      <c r="DD824" s="33"/>
      <c r="DE824" s="33"/>
    </row>
    <row r="825" spans="1:109" x14ac:dyDescent="0.25">
      <c r="A825" s="32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33"/>
      <c r="BH825" s="33"/>
      <c r="BI825" s="33"/>
      <c r="BJ825" s="33"/>
      <c r="BK825" s="33"/>
      <c r="BL825" s="33"/>
      <c r="BM825" s="33"/>
      <c r="BN825" s="33"/>
      <c r="BO825" s="33"/>
      <c r="BP825" s="33"/>
      <c r="BQ825" s="33"/>
      <c r="BR825" s="33"/>
      <c r="BS825" s="33"/>
      <c r="BT825" s="33"/>
      <c r="BU825" s="33"/>
      <c r="BV825" s="33"/>
      <c r="BW825" s="33"/>
      <c r="BX825" s="33"/>
      <c r="BY825" s="33"/>
      <c r="BZ825" s="33"/>
      <c r="CA825" s="33"/>
      <c r="CB825" s="33"/>
      <c r="CC825" s="33"/>
      <c r="CD825" s="33"/>
      <c r="CE825" s="33"/>
      <c r="CF825" s="33"/>
      <c r="CG825" s="33"/>
      <c r="CH825" s="33"/>
      <c r="CI825" s="33"/>
      <c r="CJ825" s="33"/>
      <c r="CK825" s="33"/>
      <c r="CL825" s="33"/>
      <c r="CM825" s="33"/>
      <c r="CN825" s="33"/>
      <c r="CO825" s="33"/>
      <c r="CP825" s="33"/>
      <c r="CQ825" s="33"/>
      <c r="CR825" s="33"/>
      <c r="CS825" s="33"/>
      <c r="CT825" s="33"/>
      <c r="CU825" s="33"/>
      <c r="CV825" s="33"/>
      <c r="CW825" s="33"/>
      <c r="CX825" s="33"/>
      <c r="CY825" s="33"/>
      <c r="CZ825" s="33"/>
      <c r="DA825" s="33"/>
      <c r="DB825" s="33"/>
      <c r="DC825" s="33"/>
      <c r="DD825" s="33"/>
      <c r="DE825" s="33"/>
    </row>
    <row r="826" spans="1:109" x14ac:dyDescent="0.25">
      <c r="A826" s="32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33"/>
      <c r="BH826" s="33"/>
      <c r="BI826" s="33"/>
      <c r="BJ826" s="33"/>
      <c r="BK826" s="33"/>
      <c r="BL826" s="33"/>
      <c r="BM826" s="33"/>
      <c r="BN826" s="33"/>
      <c r="BO826" s="33"/>
      <c r="BP826" s="33"/>
      <c r="BQ826" s="33"/>
      <c r="BR826" s="33"/>
      <c r="BS826" s="33"/>
      <c r="BT826" s="33"/>
      <c r="BU826" s="33"/>
      <c r="BV826" s="33"/>
      <c r="BW826" s="33"/>
      <c r="BX826" s="33"/>
      <c r="BY826" s="33"/>
      <c r="BZ826" s="33"/>
      <c r="CA826" s="33"/>
      <c r="CB826" s="33"/>
      <c r="CC826" s="33"/>
      <c r="CD826" s="33"/>
      <c r="CE826" s="33"/>
      <c r="CF826" s="33"/>
      <c r="CG826" s="33"/>
      <c r="CH826" s="33"/>
      <c r="CI826" s="33"/>
      <c r="CJ826" s="33"/>
      <c r="CK826" s="33"/>
      <c r="CL826" s="33"/>
      <c r="CM826" s="33"/>
      <c r="CN826" s="33"/>
      <c r="CO826" s="33"/>
      <c r="CP826" s="33"/>
      <c r="CQ826" s="33"/>
      <c r="CR826" s="33"/>
      <c r="CS826" s="33"/>
      <c r="CT826" s="33"/>
      <c r="CU826" s="33"/>
      <c r="CV826" s="33"/>
      <c r="CW826" s="33"/>
      <c r="CX826" s="33"/>
      <c r="CY826" s="33"/>
      <c r="CZ826" s="33"/>
      <c r="DA826" s="33"/>
      <c r="DB826" s="33"/>
      <c r="DC826" s="33"/>
      <c r="DD826" s="33"/>
      <c r="DE826" s="33"/>
    </row>
    <row r="827" spans="1:109" x14ac:dyDescent="0.25">
      <c r="A827" s="32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33"/>
      <c r="BH827" s="33"/>
      <c r="BI827" s="33"/>
      <c r="BJ827" s="33"/>
      <c r="BK827" s="33"/>
      <c r="BL827" s="33"/>
      <c r="BM827" s="33"/>
      <c r="BN827" s="33"/>
      <c r="BO827" s="33"/>
      <c r="BP827" s="33"/>
      <c r="BQ827" s="33"/>
      <c r="BR827" s="33"/>
      <c r="BS827" s="33"/>
      <c r="BT827" s="33"/>
      <c r="BU827" s="33"/>
      <c r="BV827" s="33"/>
      <c r="BW827" s="33"/>
      <c r="BX827" s="33"/>
      <c r="BY827" s="33"/>
      <c r="BZ827" s="33"/>
      <c r="CA827" s="33"/>
      <c r="CB827" s="33"/>
      <c r="CC827" s="33"/>
      <c r="CD827" s="33"/>
      <c r="CE827" s="33"/>
      <c r="CF827" s="33"/>
      <c r="CG827" s="33"/>
      <c r="CH827" s="33"/>
      <c r="CI827" s="33"/>
      <c r="CJ827" s="33"/>
      <c r="CK827" s="33"/>
      <c r="CL827" s="33"/>
      <c r="CM827" s="33"/>
      <c r="CN827" s="33"/>
      <c r="CO827" s="33"/>
      <c r="CP827" s="33"/>
      <c r="CQ827" s="33"/>
      <c r="CR827" s="33"/>
      <c r="CS827" s="33"/>
      <c r="CT827" s="33"/>
      <c r="CU827" s="33"/>
      <c r="CV827" s="33"/>
      <c r="CW827" s="33"/>
      <c r="CX827" s="33"/>
      <c r="CY827" s="33"/>
      <c r="CZ827" s="33"/>
      <c r="DA827" s="33"/>
      <c r="DB827" s="33"/>
      <c r="DC827" s="33"/>
      <c r="DD827" s="33"/>
      <c r="DE827" s="33"/>
    </row>
    <row r="828" spans="1:109" x14ac:dyDescent="0.25">
      <c r="A828" s="32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33"/>
      <c r="BH828" s="33"/>
      <c r="BI828" s="33"/>
      <c r="BJ828" s="33"/>
      <c r="BK828" s="33"/>
      <c r="BL828" s="33"/>
      <c r="BM828" s="33"/>
      <c r="BN828" s="33"/>
      <c r="BO828" s="33"/>
      <c r="BP828" s="33"/>
      <c r="BQ828" s="33"/>
      <c r="BR828" s="33"/>
      <c r="BS828" s="33"/>
      <c r="BT828" s="33"/>
      <c r="BU828" s="33"/>
      <c r="BV828" s="33"/>
      <c r="BW828" s="33"/>
      <c r="BX828" s="33"/>
      <c r="BY828" s="33"/>
      <c r="BZ828" s="33"/>
      <c r="CA828" s="33"/>
      <c r="CB828" s="33"/>
      <c r="CC828" s="33"/>
      <c r="CD828" s="33"/>
      <c r="CE828" s="33"/>
      <c r="CF828" s="33"/>
      <c r="CG828" s="33"/>
      <c r="CH828" s="33"/>
      <c r="CI828" s="33"/>
      <c r="CJ828" s="33"/>
      <c r="CK828" s="33"/>
      <c r="CL828" s="33"/>
      <c r="CM828" s="33"/>
      <c r="CN828" s="33"/>
      <c r="CO828" s="33"/>
      <c r="CP828" s="33"/>
      <c r="CQ828" s="33"/>
      <c r="CR828" s="33"/>
      <c r="CS828" s="33"/>
      <c r="CT828" s="33"/>
      <c r="CU828" s="33"/>
      <c r="CV828" s="33"/>
      <c r="CW828" s="33"/>
      <c r="CX828" s="33"/>
      <c r="CY828" s="33"/>
      <c r="CZ828" s="33"/>
      <c r="DA828" s="33"/>
      <c r="DB828" s="33"/>
      <c r="DC828" s="33"/>
      <c r="DD828" s="33"/>
      <c r="DE828" s="33"/>
    </row>
    <row r="829" spans="1:109" x14ac:dyDescent="0.25">
      <c r="A829" s="32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33"/>
      <c r="BH829" s="33"/>
      <c r="BI829" s="33"/>
      <c r="BJ829" s="33"/>
      <c r="BK829" s="33"/>
      <c r="BL829" s="33"/>
      <c r="BM829" s="33"/>
      <c r="BN829" s="33"/>
      <c r="BO829" s="33"/>
      <c r="BP829" s="33"/>
      <c r="BQ829" s="33"/>
      <c r="BR829" s="33"/>
      <c r="BS829" s="33"/>
      <c r="BT829" s="33"/>
      <c r="BU829" s="33"/>
      <c r="BV829" s="33"/>
      <c r="BW829" s="33"/>
      <c r="BX829" s="33"/>
      <c r="BY829" s="33"/>
      <c r="BZ829" s="33"/>
      <c r="CA829" s="33"/>
      <c r="CB829" s="33"/>
      <c r="CC829" s="33"/>
      <c r="CD829" s="33"/>
      <c r="CE829" s="33"/>
      <c r="CF829" s="33"/>
      <c r="CG829" s="33"/>
      <c r="CH829" s="33"/>
      <c r="CI829" s="33"/>
      <c r="CJ829" s="33"/>
      <c r="CK829" s="33"/>
      <c r="CL829" s="33"/>
      <c r="CM829" s="33"/>
      <c r="CN829" s="33"/>
      <c r="CO829" s="33"/>
      <c r="CP829" s="33"/>
      <c r="CQ829" s="33"/>
      <c r="CR829" s="33"/>
      <c r="CS829" s="33"/>
      <c r="CT829" s="33"/>
      <c r="CU829" s="33"/>
      <c r="CV829" s="33"/>
      <c r="CW829" s="33"/>
      <c r="CX829" s="33"/>
      <c r="CY829" s="33"/>
      <c r="CZ829" s="33"/>
      <c r="DA829" s="33"/>
      <c r="DB829" s="33"/>
      <c r="DC829" s="33"/>
      <c r="DD829" s="33"/>
      <c r="DE829" s="33"/>
    </row>
    <row r="830" spans="1:109" x14ac:dyDescent="0.25">
      <c r="A830" s="32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33"/>
      <c r="BH830" s="33"/>
      <c r="BI830" s="33"/>
      <c r="BJ830" s="33"/>
      <c r="BK830" s="33"/>
      <c r="BL830" s="33"/>
      <c r="BM830" s="33"/>
      <c r="BN830" s="33"/>
      <c r="BO830" s="33"/>
      <c r="BP830" s="33"/>
      <c r="BQ830" s="33"/>
      <c r="BR830" s="33"/>
      <c r="BS830" s="33"/>
      <c r="BT830" s="33"/>
      <c r="BU830" s="33"/>
      <c r="BV830" s="33"/>
      <c r="BW830" s="33"/>
      <c r="BX830" s="33"/>
      <c r="BY830" s="33"/>
      <c r="BZ830" s="33"/>
      <c r="CA830" s="33"/>
      <c r="CB830" s="33"/>
      <c r="CC830" s="33"/>
      <c r="CD830" s="33"/>
      <c r="CE830" s="33"/>
      <c r="CF830" s="33"/>
      <c r="CG830" s="33"/>
      <c r="CH830" s="33"/>
      <c r="CI830" s="33"/>
      <c r="CJ830" s="33"/>
      <c r="CK830" s="33"/>
      <c r="CL830" s="33"/>
      <c r="CM830" s="33"/>
      <c r="CN830" s="33"/>
      <c r="CO830" s="33"/>
      <c r="CP830" s="33"/>
      <c r="CQ830" s="33"/>
      <c r="CR830" s="33"/>
      <c r="CS830" s="33"/>
      <c r="CT830" s="33"/>
      <c r="CU830" s="33"/>
      <c r="CV830" s="33"/>
      <c r="CW830" s="33"/>
      <c r="CX830" s="33"/>
      <c r="CY830" s="33"/>
      <c r="CZ830" s="33"/>
      <c r="DA830" s="33"/>
      <c r="DB830" s="33"/>
      <c r="DC830" s="33"/>
      <c r="DD830" s="33"/>
      <c r="DE830" s="33"/>
    </row>
    <row r="831" spans="1:109" x14ac:dyDescent="0.25">
      <c r="A831" s="32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33"/>
      <c r="BH831" s="33"/>
      <c r="BI831" s="33"/>
      <c r="BJ831" s="33"/>
      <c r="BK831" s="33"/>
      <c r="BL831" s="33"/>
      <c r="BM831" s="33"/>
      <c r="BN831" s="33"/>
      <c r="BO831" s="33"/>
      <c r="BP831" s="33"/>
      <c r="BQ831" s="33"/>
      <c r="BR831" s="33"/>
      <c r="BS831" s="33"/>
      <c r="BT831" s="33"/>
      <c r="BU831" s="33"/>
      <c r="BV831" s="33"/>
      <c r="BW831" s="33"/>
      <c r="BX831" s="33"/>
      <c r="BY831" s="33"/>
      <c r="BZ831" s="33"/>
      <c r="CA831" s="33"/>
      <c r="CB831" s="33"/>
      <c r="CC831" s="33"/>
      <c r="CD831" s="33"/>
      <c r="CE831" s="33"/>
      <c r="CF831" s="33"/>
      <c r="CG831" s="33"/>
      <c r="CH831" s="33"/>
      <c r="CI831" s="33"/>
      <c r="CJ831" s="33"/>
      <c r="CK831" s="33"/>
      <c r="CL831" s="33"/>
      <c r="CM831" s="33"/>
      <c r="CN831" s="33"/>
      <c r="CO831" s="33"/>
      <c r="CP831" s="33"/>
      <c r="CQ831" s="33"/>
      <c r="CR831" s="33"/>
      <c r="CS831" s="33"/>
      <c r="CT831" s="33"/>
      <c r="CU831" s="33"/>
      <c r="CV831" s="33"/>
      <c r="CW831" s="33"/>
      <c r="CX831" s="33"/>
      <c r="CY831" s="33"/>
      <c r="CZ831" s="33"/>
      <c r="DA831" s="33"/>
      <c r="DB831" s="33"/>
      <c r="DC831" s="33"/>
      <c r="DD831" s="33"/>
      <c r="DE831" s="33"/>
    </row>
    <row r="832" spans="1:109" x14ac:dyDescent="0.25">
      <c r="A832" s="32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33"/>
      <c r="BH832" s="33"/>
      <c r="BI832" s="33"/>
      <c r="BJ832" s="33"/>
      <c r="BK832" s="33"/>
      <c r="BL832" s="33"/>
      <c r="BM832" s="33"/>
      <c r="BN832" s="33"/>
      <c r="BO832" s="33"/>
      <c r="BP832" s="33"/>
      <c r="BQ832" s="33"/>
      <c r="BR832" s="33"/>
      <c r="BS832" s="33"/>
      <c r="BT832" s="33"/>
      <c r="BU832" s="33"/>
      <c r="BV832" s="33"/>
      <c r="BW832" s="33"/>
      <c r="BX832" s="33"/>
      <c r="BY832" s="33"/>
      <c r="BZ832" s="33"/>
      <c r="CA832" s="33"/>
      <c r="CB832" s="33"/>
      <c r="CC832" s="33"/>
      <c r="CD832" s="33"/>
      <c r="CE832" s="33"/>
      <c r="CF832" s="33"/>
      <c r="CG832" s="33"/>
      <c r="CH832" s="33"/>
      <c r="CI832" s="33"/>
      <c r="CJ832" s="33"/>
      <c r="CK832" s="33"/>
      <c r="CL832" s="33"/>
      <c r="CM832" s="33"/>
      <c r="CN832" s="33"/>
      <c r="CO832" s="33"/>
      <c r="CP832" s="33"/>
      <c r="CQ832" s="33"/>
      <c r="CR832" s="33"/>
      <c r="CS832" s="33"/>
      <c r="CT832" s="33"/>
      <c r="CU832" s="33"/>
      <c r="CV832" s="33"/>
      <c r="CW832" s="33"/>
      <c r="CX832" s="33"/>
      <c r="CY832" s="33"/>
      <c r="CZ832" s="33"/>
      <c r="DA832" s="33"/>
      <c r="DB832" s="33"/>
      <c r="DC832" s="33"/>
      <c r="DD832" s="33"/>
      <c r="DE832" s="33"/>
    </row>
    <row r="833" spans="1:109" x14ac:dyDescent="0.25">
      <c r="A833" s="32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33"/>
      <c r="BH833" s="33"/>
      <c r="BI833" s="33"/>
      <c r="BJ833" s="33"/>
      <c r="BK833" s="33"/>
      <c r="BL833" s="33"/>
      <c r="BM833" s="33"/>
      <c r="BN833" s="33"/>
      <c r="BO833" s="33"/>
      <c r="BP833" s="33"/>
      <c r="BQ833" s="33"/>
      <c r="BR833" s="33"/>
      <c r="BS833" s="33"/>
      <c r="BT833" s="33"/>
      <c r="BU833" s="33"/>
      <c r="BV833" s="33"/>
      <c r="BW833" s="33"/>
      <c r="BX833" s="33"/>
      <c r="BY833" s="33"/>
      <c r="BZ833" s="33"/>
      <c r="CA833" s="33"/>
      <c r="CB833" s="33"/>
      <c r="CC833" s="33"/>
      <c r="CD833" s="33"/>
      <c r="CE833" s="33"/>
      <c r="CF833" s="33"/>
      <c r="CG833" s="33"/>
      <c r="CH833" s="33"/>
      <c r="CI833" s="33"/>
      <c r="CJ833" s="33"/>
      <c r="CK833" s="33"/>
      <c r="CL833" s="33"/>
      <c r="CM833" s="33"/>
      <c r="CN833" s="33"/>
      <c r="CO833" s="33"/>
      <c r="CP833" s="33"/>
      <c r="CQ833" s="33"/>
      <c r="CR833" s="33"/>
      <c r="CS833" s="33"/>
      <c r="CT833" s="33"/>
      <c r="CU833" s="33"/>
      <c r="CV833" s="33"/>
      <c r="CW833" s="33"/>
      <c r="CX833" s="33"/>
      <c r="CY833" s="33"/>
      <c r="CZ833" s="33"/>
      <c r="DA833" s="33"/>
      <c r="DB833" s="33"/>
      <c r="DC833" s="33"/>
      <c r="DD833" s="33"/>
      <c r="DE833" s="33"/>
    </row>
    <row r="834" spans="1:109" x14ac:dyDescent="0.25">
      <c r="A834" s="32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33"/>
      <c r="BH834" s="33"/>
      <c r="BI834" s="33"/>
      <c r="BJ834" s="33"/>
      <c r="BK834" s="33"/>
      <c r="BL834" s="33"/>
      <c r="BM834" s="33"/>
      <c r="BN834" s="33"/>
      <c r="BO834" s="33"/>
      <c r="BP834" s="33"/>
      <c r="BQ834" s="33"/>
      <c r="BR834" s="33"/>
      <c r="BS834" s="33"/>
      <c r="BT834" s="33"/>
      <c r="BU834" s="33"/>
      <c r="BV834" s="33"/>
      <c r="BW834" s="33"/>
      <c r="BX834" s="33"/>
      <c r="BY834" s="33"/>
      <c r="BZ834" s="33"/>
      <c r="CA834" s="33"/>
      <c r="CB834" s="33"/>
      <c r="CC834" s="33"/>
      <c r="CD834" s="33"/>
      <c r="CE834" s="33"/>
      <c r="CF834" s="33"/>
      <c r="CG834" s="33"/>
      <c r="CH834" s="33"/>
      <c r="CI834" s="33"/>
      <c r="CJ834" s="33"/>
      <c r="CK834" s="33"/>
      <c r="CL834" s="33"/>
      <c r="CM834" s="33"/>
      <c r="CN834" s="33"/>
      <c r="CO834" s="33"/>
      <c r="CP834" s="33"/>
      <c r="CQ834" s="33"/>
      <c r="CR834" s="33"/>
      <c r="CS834" s="33"/>
      <c r="CT834" s="33"/>
      <c r="CU834" s="33"/>
      <c r="CV834" s="33"/>
      <c r="CW834" s="33"/>
      <c r="CX834" s="33"/>
      <c r="CY834" s="33"/>
      <c r="CZ834" s="33"/>
      <c r="DA834" s="33"/>
      <c r="DB834" s="33"/>
      <c r="DC834" s="33"/>
      <c r="DD834" s="33"/>
      <c r="DE834" s="33"/>
    </row>
    <row r="835" spans="1:109" x14ac:dyDescent="0.25">
      <c r="A835" s="32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33"/>
      <c r="BH835" s="33"/>
      <c r="BI835" s="33"/>
      <c r="BJ835" s="33"/>
      <c r="BK835" s="33"/>
      <c r="BL835" s="33"/>
      <c r="BM835" s="33"/>
      <c r="BN835" s="33"/>
      <c r="BO835" s="33"/>
      <c r="BP835" s="33"/>
      <c r="BQ835" s="33"/>
      <c r="BR835" s="33"/>
      <c r="BS835" s="33"/>
      <c r="BT835" s="33"/>
      <c r="BU835" s="33"/>
      <c r="BV835" s="33"/>
      <c r="BW835" s="33"/>
      <c r="BX835" s="33"/>
      <c r="BY835" s="33"/>
      <c r="BZ835" s="33"/>
      <c r="CA835" s="33"/>
      <c r="CB835" s="33"/>
      <c r="CC835" s="33"/>
      <c r="CD835" s="33"/>
      <c r="CE835" s="33"/>
      <c r="CF835" s="33"/>
      <c r="CG835" s="33"/>
      <c r="CH835" s="33"/>
      <c r="CI835" s="33"/>
      <c r="CJ835" s="33"/>
      <c r="CK835" s="33"/>
      <c r="CL835" s="33"/>
      <c r="CM835" s="33"/>
      <c r="CN835" s="33"/>
      <c r="CO835" s="33"/>
      <c r="CP835" s="33"/>
      <c r="CQ835" s="33"/>
      <c r="CR835" s="33"/>
      <c r="CS835" s="33"/>
      <c r="CT835" s="33"/>
      <c r="CU835" s="33"/>
      <c r="CV835" s="33"/>
      <c r="CW835" s="33"/>
      <c r="CX835" s="33"/>
      <c r="CY835" s="33"/>
      <c r="CZ835" s="33"/>
      <c r="DA835" s="33"/>
      <c r="DB835" s="33"/>
      <c r="DC835" s="33"/>
      <c r="DD835" s="33"/>
      <c r="DE835" s="33"/>
    </row>
    <row r="836" spans="1:109" x14ac:dyDescent="0.25">
      <c r="A836" s="32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33"/>
      <c r="BK836" s="33"/>
      <c r="BL836" s="33"/>
      <c r="BM836" s="33"/>
      <c r="BN836" s="33"/>
      <c r="BO836" s="33"/>
      <c r="BP836" s="33"/>
      <c r="BQ836" s="33"/>
      <c r="BR836" s="33"/>
      <c r="BS836" s="33"/>
      <c r="BT836" s="33"/>
      <c r="BU836" s="33"/>
      <c r="BV836" s="33"/>
      <c r="BW836" s="33"/>
      <c r="BX836" s="33"/>
      <c r="BY836" s="33"/>
      <c r="BZ836" s="33"/>
      <c r="CA836" s="33"/>
      <c r="CB836" s="33"/>
      <c r="CC836" s="33"/>
      <c r="CD836" s="33"/>
      <c r="CE836" s="33"/>
      <c r="CF836" s="33"/>
      <c r="CG836" s="33"/>
      <c r="CH836" s="33"/>
      <c r="CI836" s="33"/>
      <c r="CJ836" s="33"/>
      <c r="CK836" s="33"/>
      <c r="CL836" s="33"/>
      <c r="CM836" s="33"/>
      <c r="CN836" s="33"/>
      <c r="CO836" s="33"/>
      <c r="CP836" s="33"/>
      <c r="CQ836" s="33"/>
      <c r="CR836" s="33"/>
      <c r="CS836" s="33"/>
      <c r="CT836" s="33"/>
      <c r="CU836" s="33"/>
      <c r="CV836" s="33"/>
      <c r="CW836" s="33"/>
      <c r="CX836" s="33"/>
      <c r="CY836" s="33"/>
      <c r="CZ836" s="33"/>
      <c r="DA836" s="33"/>
      <c r="DB836" s="33"/>
      <c r="DC836" s="33"/>
      <c r="DD836" s="33"/>
      <c r="DE836" s="33"/>
    </row>
    <row r="837" spans="1:109" x14ac:dyDescent="0.25">
      <c r="A837" s="32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33"/>
      <c r="BH837" s="33"/>
      <c r="BI837" s="33"/>
      <c r="BJ837" s="33"/>
      <c r="BK837" s="33"/>
      <c r="BL837" s="33"/>
      <c r="BM837" s="33"/>
      <c r="BN837" s="33"/>
      <c r="BO837" s="33"/>
      <c r="BP837" s="33"/>
      <c r="BQ837" s="33"/>
      <c r="BR837" s="33"/>
      <c r="BS837" s="33"/>
      <c r="BT837" s="33"/>
      <c r="BU837" s="33"/>
      <c r="BV837" s="33"/>
      <c r="BW837" s="33"/>
      <c r="BX837" s="33"/>
      <c r="BY837" s="33"/>
      <c r="BZ837" s="33"/>
      <c r="CA837" s="33"/>
      <c r="CB837" s="33"/>
      <c r="CC837" s="33"/>
      <c r="CD837" s="33"/>
      <c r="CE837" s="33"/>
      <c r="CF837" s="33"/>
      <c r="CG837" s="33"/>
      <c r="CH837" s="33"/>
      <c r="CI837" s="33"/>
      <c r="CJ837" s="33"/>
      <c r="CK837" s="33"/>
      <c r="CL837" s="33"/>
      <c r="CM837" s="33"/>
      <c r="CN837" s="33"/>
      <c r="CO837" s="33"/>
      <c r="CP837" s="33"/>
      <c r="CQ837" s="33"/>
      <c r="CR837" s="33"/>
      <c r="CS837" s="33"/>
      <c r="CT837" s="33"/>
      <c r="CU837" s="33"/>
      <c r="CV837" s="33"/>
      <c r="CW837" s="33"/>
      <c r="CX837" s="33"/>
      <c r="CY837" s="33"/>
      <c r="CZ837" s="33"/>
      <c r="DA837" s="33"/>
      <c r="DB837" s="33"/>
      <c r="DC837" s="33"/>
      <c r="DD837" s="33"/>
      <c r="DE837" s="33"/>
    </row>
    <row r="838" spans="1:109" x14ac:dyDescent="0.25">
      <c r="A838" s="32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33"/>
      <c r="BH838" s="33"/>
      <c r="BI838" s="33"/>
      <c r="BJ838" s="33"/>
      <c r="BK838" s="33"/>
      <c r="BL838" s="33"/>
      <c r="BM838" s="33"/>
      <c r="BN838" s="33"/>
      <c r="BO838" s="33"/>
      <c r="BP838" s="33"/>
      <c r="BQ838" s="33"/>
      <c r="BR838" s="33"/>
      <c r="BS838" s="33"/>
      <c r="BT838" s="33"/>
      <c r="BU838" s="33"/>
      <c r="BV838" s="33"/>
      <c r="BW838" s="33"/>
      <c r="BX838" s="33"/>
      <c r="BY838" s="33"/>
      <c r="BZ838" s="33"/>
      <c r="CA838" s="33"/>
      <c r="CB838" s="33"/>
      <c r="CC838" s="33"/>
      <c r="CD838" s="33"/>
      <c r="CE838" s="33"/>
      <c r="CF838" s="33"/>
      <c r="CG838" s="33"/>
      <c r="CH838" s="33"/>
      <c r="CI838" s="33"/>
      <c r="CJ838" s="33"/>
      <c r="CK838" s="33"/>
      <c r="CL838" s="33"/>
      <c r="CM838" s="33"/>
      <c r="CN838" s="33"/>
      <c r="CO838" s="33"/>
      <c r="CP838" s="33"/>
      <c r="CQ838" s="33"/>
      <c r="CR838" s="33"/>
      <c r="CS838" s="33"/>
      <c r="CT838" s="33"/>
      <c r="CU838" s="33"/>
      <c r="CV838" s="33"/>
      <c r="CW838" s="33"/>
      <c r="CX838" s="33"/>
      <c r="CY838" s="33"/>
      <c r="CZ838" s="33"/>
      <c r="DA838" s="33"/>
      <c r="DB838" s="33"/>
      <c r="DC838" s="33"/>
      <c r="DD838" s="33"/>
      <c r="DE838" s="33"/>
    </row>
    <row r="839" spans="1:109" x14ac:dyDescent="0.25">
      <c r="A839" s="32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33"/>
      <c r="BH839" s="33"/>
      <c r="BI839" s="33"/>
      <c r="BJ839" s="33"/>
      <c r="BK839" s="33"/>
      <c r="BL839" s="33"/>
      <c r="BM839" s="33"/>
      <c r="BN839" s="33"/>
      <c r="BO839" s="33"/>
      <c r="BP839" s="33"/>
      <c r="BQ839" s="33"/>
      <c r="BR839" s="33"/>
      <c r="BS839" s="33"/>
      <c r="BT839" s="33"/>
      <c r="BU839" s="33"/>
      <c r="BV839" s="33"/>
      <c r="BW839" s="33"/>
      <c r="BX839" s="33"/>
      <c r="BY839" s="33"/>
      <c r="BZ839" s="33"/>
      <c r="CA839" s="33"/>
      <c r="CB839" s="33"/>
      <c r="CC839" s="33"/>
      <c r="CD839" s="33"/>
      <c r="CE839" s="33"/>
      <c r="CF839" s="33"/>
      <c r="CG839" s="33"/>
      <c r="CH839" s="33"/>
      <c r="CI839" s="33"/>
      <c r="CJ839" s="33"/>
      <c r="CK839" s="33"/>
      <c r="CL839" s="33"/>
      <c r="CM839" s="33"/>
      <c r="CN839" s="33"/>
      <c r="CO839" s="33"/>
      <c r="CP839" s="33"/>
      <c r="CQ839" s="33"/>
      <c r="CR839" s="33"/>
      <c r="CS839" s="33"/>
      <c r="CT839" s="33"/>
      <c r="CU839" s="33"/>
      <c r="CV839" s="33"/>
      <c r="CW839" s="33"/>
      <c r="CX839" s="33"/>
      <c r="CY839" s="33"/>
      <c r="CZ839" s="33"/>
      <c r="DA839" s="33"/>
      <c r="DB839" s="33"/>
      <c r="DC839" s="33"/>
      <c r="DD839" s="33"/>
      <c r="DE839" s="33"/>
    </row>
    <row r="840" spans="1:109" x14ac:dyDescent="0.25">
      <c r="A840" s="32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33"/>
      <c r="BH840" s="33"/>
      <c r="BI840" s="33"/>
      <c r="BJ840" s="33"/>
      <c r="BK840" s="33"/>
      <c r="BL840" s="33"/>
      <c r="BM840" s="33"/>
      <c r="BN840" s="33"/>
      <c r="BO840" s="33"/>
      <c r="BP840" s="33"/>
      <c r="BQ840" s="33"/>
      <c r="BR840" s="33"/>
      <c r="BS840" s="33"/>
      <c r="BT840" s="33"/>
      <c r="BU840" s="33"/>
      <c r="BV840" s="33"/>
      <c r="BW840" s="33"/>
      <c r="BX840" s="33"/>
      <c r="BY840" s="33"/>
      <c r="BZ840" s="33"/>
      <c r="CA840" s="33"/>
      <c r="CB840" s="33"/>
      <c r="CC840" s="33"/>
      <c r="CD840" s="33"/>
      <c r="CE840" s="33"/>
      <c r="CF840" s="33"/>
      <c r="CG840" s="33"/>
      <c r="CH840" s="33"/>
      <c r="CI840" s="33"/>
      <c r="CJ840" s="33"/>
      <c r="CK840" s="33"/>
      <c r="CL840" s="33"/>
      <c r="CM840" s="33"/>
      <c r="CN840" s="33"/>
      <c r="CO840" s="33"/>
      <c r="CP840" s="33"/>
      <c r="CQ840" s="33"/>
      <c r="CR840" s="33"/>
      <c r="CS840" s="33"/>
      <c r="CT840" s="33"/>
      <c r="CU840" s="33"/>
      <c r="CV840" s="33"/>
      <c r="CW840" s="33"/>
      <c r="CX840" s="33"/>
      <c r="CY840" s="33"/>
      <c r="CZ840" s="33"/>
      <c r="DA840" s="33"/>
      <c r="DB840" s="33"/>
      <c r="DC840" s="33"/>
      <c r="DD840" s="33"/>
      <c r="DE840" s="33"/>
    </row>
    <row r="841" spans="1:109" x14ac:dyDescent="0.25">
      <c r="A841" s="32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33"/>
      <c r="BH841" s="33"/>
      <c r="BI841" s="33"/>
      <c r="BJ841" s="33"/>
      <c r="BK841" s="33"/>
      <c r="BL841" s="33"/>
      <c r="BM841" s="33"/>
      <c r="BN841" s="33"/>
      <c r="BO841" s="33"/>
      <c r="BP841" s="33"/>
      <c r="BQ841" s="33"/>
      <c r="BR841" s="33"/>
      <c r="BS841" s="33"/>
      <c r="BT841" s="33"/>
      <c r="BU841" s="33"/>
      <c r="BV841" s="33"/>
      <c r="BW841" s="33"/>
      <c r="BX841" s="33"/>
      <c r="BY841" s="33"/>
      <c r="BZ841" s="33"/>
      <c r="CA841" s="33"/>
      <c r="CB841" s="33"/>
      <c r="CC841" s="33"/>
      <c r="CD841" s="33"/>
      <c r="CE841" s="33"/>
      <c r="CF841" s="33"/>
      <c r="CG841" s="33"/>
      <c r="CH841" s="33"/>
      <c r="CI841" s="33"/>
      <c r="CJ841" s="33"/>
      <c r="CK841" s="33"/>
      <c r="CL841" s="33"/>
      <c r="CM841" s="33"/>
      <c r="CN841" s="33"/>
      <c r="CO841" s="33"/>
      <c r="CP841" s="33"/>
      <c r="CQ841" s="33"/>
      <c r="CR841" s="33"/>
      <c r="CS841" s="33"/>
      <c r="CT841" s="33"/>
      <c r="CU841" s="33"/>
      <c r="CV841" s="33"/>
      <c r="CW841" s="33"/>
      <c r="CX841" s="33"/>
      <c r="CY841" s="33"/>
      <c r="CZ841" s="33"/>
      <c r="DA841" s="33"/>
      <c r="DB841" s="33"/>
      <c r="DC841" s="33"/>
      <c r="DD841" s="33"/>
      <c r="DE841" s="33"/>
    </row>
    <row r="842" spans="1:109" x14ac:dyDescent="0.25">
      <c r="A842" s="32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33"/>
      <c r="BH842" s="33"/>
      <c r="BI842" s="33"/>
      <c r="BJ842" s="33"/>
      <c r="BK842" s="33"/>
      <c r="BL842" s="33"/>
      <c r="BM842" s="33"/>
      <c r="BN842" s="33"/>
      <c r="BO842" s="33"/>
      <c r="BP842" s="33"/>
      <c r="BQ842" s="33"/>
      <c r="BR842" s="33"/>
      <c r="BS842" s="33"/>
      <c r="BT842" s="33"/>
      <c r="BU842" s="33"/>
      <c r="BV842" s="33"/>
      <c r="BW842" s="33"/>
      <c r="BX842" s="33"/>
      <c r="BY842" s="33"/>
      <c r="BZ842" s="33"/>
      <c r="CA842" s="33"/>
      <c r="CB842" s="33"/>
      <c r="CC842" s="33"/>
      <c r="CD842" s="33"/>
      <c r="CE842" s="33"/>
      <c r="CF842" s="33"/>
      <c r="CG842" s="33"/>
      <c r="CH842" s="33"/>
      <c r="CI842" s="33"/>
      <c r="CJ842" s="33"/>
      <c r="CK842" s="33"/>
      <c r="CL842" s="33"/>
      <c r="CM842" s="33"/>
      <c r="CN842" s="33"/>
      <c r="CO842" s="33"/>
      <c r="CP842" s="33"/>
      <c r="CQ842" s="33"/>
      <c r="CR842" s="33"/>
      <c r="CS842" s="33"/>
      <c r="CT842" s="33"/>
      <c r="CU842" s="33"/>
      <c r="CV842" s="33"/>
      <c r="CW842" s="33"/>
      <c r="CX842" s="33"/>
      <c r="CY842" s="33"/>
      <c r="CZ842" s="33"/>
      <c r="DA842" s="33"/>
      <c r="DB842" s="33"/>
      <c r="DC842" s="33"/>
      <c r="DD842" s="33"/>
      <c r="DE842" s="33"/>
    </row>
    <row r="843" spans="1:109" x14ac:dyDescent="0.25">
      <c r="A843" s="32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33"/>
      <c r="BH843" s="33"/>
      <c r="BI843" s="33"/>
      <c r="BJ843" s="33"/>
      <c r="BK843" s="33"/>
      <c r="BL843" s="33"/>
      <c r="BM843" s="33"/>
      <c r="BN843" s="33"/>
      <c r="BO843" s="33"/>
      <c r="BP843" s="33"/>
      <c r="BQ843" s="33"/>
      <c r="BR843" s="33"/>
      <c r="BS843" s="33"/>
      <c r="BT843" s="33"/>
      <c r="BU843" s="33"/>
      <c r="BV843" s="33"/>
      <c r="BW843" s="33"/>
      <c r="BX843" s="33"/>
      <c r="BY843" s="33"/>
      <c r="BZ843" s="33"/>
      <c r="CA843" s="33"/>
      <c r="CB843" s="33"/>
      <c r="CC843" s="33"/>
      <c r="CD843" s="33"/>
      <c r="CE843" s="33"/>
      <c r="CF843" s="33"/>
      <c r="CG843" s="33"/>
      <c r="CH843" s="33"/>
      <c r="CI843" s="33"/>
      <c r="CJ843" s="33"/>
      <c r="CK843" s="33"/>
      <c r="CL843" s="33"/>
      <c r="CM843" s="33"/>
      <c r="CN843" s="33"/>
      <c r="CO843" s="33"/>
      <c r="CP843" s="33"/>
      <c r="CQ843" s="33"/>
      <c r="CR843" s="33"/>
      <c r="CS843" s="33"/>
      <c r="CT843" s="33"/>
      <c r="CU843" s="33"/>
      <c r="CV843" s="33"/>
      <c r="CW843" s="33"/>
      <c r="CX843" s="33"/>
      <c r="CY843" s="33"/>
      <c r="CZ843" s="33"/>
      <c r="DA843" s="33"/>
      <c r="DB843" s="33"/>
      <c r="DC843" s="33"/>
      <c r="DD843" s="33"/>
      <c r="DE843" s="33"/>
    </row>
    <row r="844" spans="1:109" x14ac:dyDescent="0.25">
      <c r="A844" s="32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33"/>
      <c r="BH844" s="33"/>
      <c r="BI844" s="33"/>
      <c r="BJ844" s="33"/>
      <c r="BK844" s="33"/>
      <c r="BL844" s="33"/>
      <c r="BM844" s="33"/>
      <c r="BN844" s="33"/>
      <c r="BO844" s="33"/>
      <c r="BP844" s="33"/>
      <c r="BQ844" s="33"/>
      <c r="BR844" s="33"/>
      <c r="BS844" s="33"/>
      <c r="BT844" s="33"/>
      <c r="BU844" s="33"/>
      <c r="BV844" s="33"/>
      <c r="BW844" s="33"/>
      <c r="BX844" s="33"/>
      <c r="BY844" s="33"/>
      <c r="BZ844" s="33"/>
      <c r="CA844" s="33"/>
      <c r="CB844" s="33"/>
      <c r="CC844" s="33"/>
      <c r="CD844" s="33"/>
      <c r="CE844" s="33"/>
      <c r="CF844" s="33"/>
      <c r="CG844" s="33"/>
      <c r="CH844" s="33"/>
      <c r="CI844" s="33"/>
      <c r="CJ844" s="33"/>
      <c r="CK844" s="33"/>
      <c r="CL844" s="33"/>
      <c r="CM844" s="33"/>
      <c r="CN844" s="33"/>
      <c r="CO844" s="33"/>
      <c r="CP844" s="33"/>
      <c r="CQ844" s="33"/>
      <c r="CR844" s="33"/>
      <c r="CS844" s="33"/>
      <c r="CT844" s="33"/>
      <c r="CU844" s="33"/>
      <c r="CV844" s="33"/>
      <c r="CW844" s="33"/>
      <c r="CX844" s="33"/>
      <c r="CY844" s="33"/>
      <c r="CZ844" s="33"/>
      <c r="DA844" s="33"/>
      <c r="DB844" s="33"/>
      <c r="DC844" s="33"/>
      <c r="DD844" s="33"/>
      <c r="DE844" s="33"/>
    </row>
    <row r="845" spans="1:109" x14ac:dyDescent="0.25">
      <c r="A845" s="32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33"/>
      <c r="BH845" s="33"/>
      <c r="BI845" s="33"/>
      <c r="BJ845" s="33"/>
      <c r="BK845" s="33"/>
      <c r="BL845" s="33"/>
      <c r="BM845" s="33"/>
      <c r="BN845" s="33"/>
      <c r="BO845" s="33"/>
      <c r="BP845" s="33"/>
      <c r="BQ845" s="33"/>
      <c r="BR845" s="33"/>
      <c r="BS845" s="33"/>
      <c r="BT845" s="33"/>
      <c r="BU845" s="33"/>
      <c r="BV845" s="33"/>
      <c r="BW845" s="33"/>
      <c r="BX845" s="33"/>
      <c r="BY845" s="33"/>
      <c r="BZ845" s="33"/>
      <c r="CA845" s="33"/>
      <c r="CB845" s="33"/>
      <c r="CC845" s="33"/>
      <c r="CD845" s="33"/>
      <c r="CE845" s="33"/>
      <c r="CF845" s="33"/>
      <c r="CG845" s="33"/>
      <c r="CH845" s="33"/>
      <c r="CI845" s="33"/>
      <c r="CJ845" s="33"/>
      <c r="CK845" s="33"/>
      <c r="CL845" s="33"/>
      <c r="CM845" s="33"/>
      <c r="CN845" s="33"/>
      <c r="CO845" s="33"/>
      <c r="CP845" s="33"/>
      <c r="CQ845" s="33"/>
      <c r="CR845" s="33"/>
      <c r="CS845" s="33"/>
      <c r="CT845" s="33"/>
      <c r="CU845" s="33"/>
      <c r="CV845" s="33"/>
      <c r="CW845" s="33"/>
      <c r="CX845" s="33"/>
      <c r="CY845" s="33"/>
      <c r="CZ845" s="33"/>
      <c r="DA845" s="33"/>
      <c r="DB845" s="33"/>
      <c r="DC845" s="33"/>
      <c r="DD845" s="33"/>
      <c r="DE845" s="33"/>
    </row>
    <row r="846" spans="1:109" x14ac:dyDescent="0.25">
      <c r="A846" s="32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33"/>
      <c r="BH846" s="33"/>
      <c r="BI846" s="33"/>
      <c r="BJ846" s="33"/>
      <c r="BK846" s="33"/>
      <c r="BL846" s="33"/>
      <c r="BM846" s="33"/>
      <c r="BN846" s="33"/>
      <c r="BO846" s="33"/>
      <c r="BP846" s="33"/>
      <c r="BQ846" s="33"/>
      <c r="BR846" s="33"/>
      <c r="BS846" s="33"/>
      <c r="BT846" s="33"/>
      <c r="BU846" s="33"/>
      <c r="BV846" s="33"/>
      <c r="BW846" s="33"/>
      <c r="BX846" s="33"/>
      <c r="BY846" s="33"/>
      <c r="BZ846" s="33"/>
      <c r="CA846" s="33"/>
      <c r="CB846" s="33"/>
      <c r="CC846" s="33"/>
      <c r="CD846" s="33"/>
      <c r="CE846" s="33"/>
      <c r="CF846" s="33"/>
      <c r="CG846" s="33"/>
      <c r="CH846" s="33"/>
      <c r="CI846" s="33"/>
      <c r="CJ846" s="33"/>
      <c r="CK846" s="33"/>
      <c r="CL846" s="33"/>
      <c r="CM846" s="33"/>
      <c r="CN846" s="33"/>
      <c r="CO846" s="33"/>
      <c r="CP846" s="33"/>
      <c r="CQ846" s="33"/>
      <c r="CR846" s="33"/>
      <c r="CS846" s="33"/>
      <c r="CT846" s="33"/>
      <c r="CU846" s="33"/>
      <c r="CV846" s="33"/>
      <c r="CW846" s="33"/>
      <c r="CX846" s="33"/>
      <c r="CY846" s="33"/>
      <c r="CZ846" s="33"/>
      <c r="DA846" s="33"/>
      <c r="DB846" s="33"/>
      <c r="DC846" s="33"/>
      <c r="DD846" s="33"/>
      <c r="DE846" s="33"/>
    </row>
    <row r="847" spans="1:109" x14ac:dyDescent="0.25">
      <c r="A847" s="32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33"/>
      <c r="BH847" s="33"/>
      <c r="BI847" s="33"/>
      <c r="BJ847" s="33"/>
      <c r="BK847" s="33"/>
      <c r="BL847" s="33"/>
      <c r="BM847" s="33"/>
      <c r="BN847" s="33"/>
      <c r="BO847" s="33"/>
      <c r="BP847" s="33"/>
      <c r="BQ847" s="33"/>
      <c r="BR847" s="33"/>
      <c r="BS847" s="33"/>
      <c r="BT847" s="33"/>
      <c r="BU847" s="33"/>
      <c r="BV847" s="33"/>
      <c r="BW847" s="33"/>
      <c r="BX847" s="33"/>
      <c r="BY847" s="33"/>
      <c r="BZ847" s="33"/>
      <c r="CA847" s="33"/>
      <c r="CB847" s="33"/>
      <c r="CC847" s="33"/>
      <c r="CD847" s="33"/>
      <c r="CE847" s="33"/>
      <c r="CF847" s="33"/>
      <c r="CG847" s="33"/>
      <c r="CH847" s="33"/>
      <c r="CI847" s="33"/>
      <c r="CJ847" s="33"/>
      <c r="CK847" s="33"/>
      <c r="CL847" s="33"/>
      <c r="CM847" s="33"/>
      <c r="CN847" s="33"/>
      <c r="CO847" s="33"/>
      <c r="CP847" s="33"/>
      <c r="CQ847" s="33"/>
      <c r="CR847" s="33"/>
      <c r="CS847" s="33"/>
      <c r="CT847" s="33"/>
      <c r="CU847" s="33"/>
      <c r="CV847" s="33"/>
      <c r="CW847" s="33"/>
      <c r="CX847" s="33"/>
      <c r="CY847" s="33"/>
      <c r="CZ847" s="33"/>
      <c r="DA847" s="33"/>
      <c r="DB847" s="33"/>
      <c r="DC847" s="33"/>
      <c r="DD847" s="33"/>
      <c r="DE847" s="33"/>
    </row>
    <row r="848" spans="1:109" x14ac:dyDescent="0.25">
      <c r="A848" s="32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33"/>
      <c r="BH848" s="33"/>
      <c r="BI848" s="33"/>
      <c r="BJ848" s="33"/>
      <c r="BK848" s="33"/>
      <c r="BL848" s="33"/>
      <c r="BM848" s="33"/>
      <c r="BN848" s="33"/>
      <c r="BO848" s="33"/>
      <c r="BP848" s="33"/>
      <c r="BQ848" s="33"/>
      <c r="BR848" s="33"/>
      <c r="BS848" s="33"/>
      <c r="BT848" s="33"/>
      <c r="BU848" s="33"/>
      <c r="BV848" s="33"/>
      <c r="BW848" s="33"/>
      <c r="BX848" s="33"/>
      <c r="BY848" s="33"/>
      <c r="BZ848" s="33"/>
      <c r="CA848" s="33"/>
      <c r="CB848" s="33"/>
      <c r="CC848" s="33"/>
      <c r="CD848" s="33"/>
      <c r="CE848" s="33"/>
      <c r="CF848" s="33"/>
      <c r="CG848" s="33"/>
      <c r="CH848" s="33"/>
      <c r="CI848" s="33"/>
      <c r="CJ848" s="33"/>
      <c r="CK848" s="33"/>
      <c r="CL848" s="33"/>
      <c r="CM848" s="33"/>
      <c r="CN848" s="33"/>
      <c r="CO848" s="33"/>
      <c r="CP848" s="33"/>
      <c r="CQ848" s="33"/>
      <c r="CR848" s="33"/>
      <c r="CS848" s="33"/>
      <c r="CT848" s="33"/>
      <c r="CU848" s="33"/>
      <c r="CV848" s="33"/>
      <c r="CW848" s="33"/>
      <c r="CX848" s="33"/>
      <c r="CY848" s="33"/>
      <c r="CZ848" s="33"/>
      <c r="DA848" s="33"/>
      <c r="DB848" s="33"/>
      <c r="DC848" s="33"/>
      <c r="DD848" s="33"/>
      <c r="DE848" s="33"/>
    </row>
    <row r="849" spans="1:109" x14ac:dyDescent="0.25">
      <c r="A849" s="32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33"/>
      <c r="BH849" s="33"/>
      <c r="BI849" s="33"/>
      <c r="BJ849" s="33"/>
      <c r="BK849" s="33"/>
      <c r="BL849" s="33"/>
      <c r="BM849" s="33"/>
      <c r="BN849" s="33"/>
      <c r="BO849" s="33"/>
      <c r="BP849" s="33"/>
      <c r="BQ849" s="33"/>
      <c r="BR849" s="33"/>
      <c r="BS849" s="33"/>
      <c r="BT849" s="33"/>
      <c r="BU849" s="33"/>
      <c r="BV849" s="33"/>
      <c r="BW849" s="33"/>
      <c r="BX849" s="33"/>
      <c r="BY849" s="33"/>
      <c r="BZ849" s="33"/>
      <c r="CA849" s="33"/>
      <c r="CB849" s="33"/>
      <c r="CC849" s="33"/>
      <c r="CD849" s="33"/>
      <c r="CE849" s="33"/>
      <c r="CF849" s="33"/>
      <c r="CG849" s="33"/>
      <c r="CH849" s="33"/>
      <c r="CI849" s="33"/>
      <c r="CJ849" s="33"/>
      <c r="CK849" s="33"/>
      <c r="CL849" s="33"/>
      <c r="CM849" s="33"/>
      <c r="CN849" s="33"/>
      <c r="CO849" s="33"/>
      <c r="CP849" s="33"/>
      <c r="CQ849" s="33"/>
      <c r="CR849" s="33"/>
      <c r="CS849" s="33"/>
      <c r="CT849" s="33"/>
      <c r="CU849" s="33"/>
      <c r="CV849" s="33"/>
      <c r="CW849" s="33"/>
      <c r="CX849" s="33"/>
      <c r="CY849" s="33"/>
      <c r="CZ849" s="33"/>
      <c r="DA849" s="33"/>
      <c r="DB849" s="33"/>
      <c r="DC849" s="33"/>
      <c r="DD849" s="33"/>
      <c r="DE849" s="33"/>
    </row>
    <row r="850" spans="1:109" x14ac:dyDescent="0.25">
      <c r="A850" s="32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33"/>
      <c r="BH850" s="33"/>
      <c r="BI850" s="33"/>
      <c r="BJ850" s="33"/>
      <c r="BK850" s="33"/>
      <c r="BL850" s="33"/>
      <c r="BM850" s="33"/>
      <c r="BN850" s="33"/>
      <c r="BO850" s="33"/>
      <c r="BP850" s="33"/>
      <c r="BQ850" s="33"/>
      <c r="BR850" s="33"/>
      <c r="BS850" s="33"/>
      <c r="BT850" s="33"/>
      <c r="BU850" s="33"/>
      <c r="BV850" s="33"/>
      <c r="BW850" s="33"/>
      <c r="BX850" s="33"/>
      <c r="BY850" s="33"/>
      <c r="BZ850" s="33"/>
      <c r="CA850" s="33"/>
      <c r="CB850" s="33"/>
      <c r="CC850" s="33"/>
      <c r="CD850" s="33"/>
      <c r="CE850" s="33"/>
      <c r="CF850" s="33"/>
      <c r="CG850" s="33"/>
      <c r="CH850" s="33"/>
      <c r="CI850" s="33"/>
      <c r="CJ850" s="33"/>
      <c r="CK850" s="33"/>
      <c r="CL850" s="33"/>
      <c r="CM850" s="33"/>
      <c r="CN850" s="33"/>
      <c r="CO850" s="33"/>
      <c r="CP850" s="33"/>
      <c r="CQ850" s="33"/>
      <c r="CR850" s="33"/>
      <c r="CS850" s="33"/>
      <c r="CT850" s="33"/>
      <c r="CU850" s="33"/>
      <c r="CV850" s="33"/>
      <c r="CW850" s="33"/>
      <c r="CX850" s="33"/>
      <c r="CY850" s="33"/>
      <c r="CZ850" s="33"/>
      <c r="DA850" s="33"/>
      <c r="DB850" s="33"/>
      <c r="DC850" s="33"/>
      <c r="DD850" s="33"/>
      <c r="DE850" s="33"/>
    </row>
    <row r="851" spans="1:109" x14ac:dyDescent="0.25">
      <c r="A851" s="32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33"/>
      <c r="BH851" s="33"/>
      <c r="BI851" s="33"/>
      <c r="BJ851" s="33"/>
      <c r="BK851" s="33"/>
      <c r="BL851" s="33"/>
      <c r="BM851" s="33"/>
      <c r="BN851" s="33"/>
      <c r="BO851" s="33"/>
      <c r="BP851" s="33"/>
      <c r="BQ851" s="33"/>
      <c r="BR851" s="33"/>
      <c r="BS851" s="33"/>
      <c r="BT851" s="33"/>
      <c r="BU851" s="33"/>
      <c r="BV851" s="33"/>
      <c r="BW851" s="33"/>
      <c r="BX851" s="33"/>
      <c r="BY851" s="33"/>
      <c r="BZ851" s="33"/>
      <c r="CA851" s="33"/>
      <c r="CB851" s="33"/>
      <c r="CC851" s="33"/>
      <c r="CD851" s="33"/>
      <c r="CE851" s="33"/>
      <c r="CF851" s="33"/>
      <c r="CG851" s="33"/>
      <c r="CH851" s="33"/>
      <c r="CI851" s="33"/>
      <c r="CJ851" s="33"/>
      <c r="CK851" s="33"/>
      <c r="CL851" s="33"/>
      <c r="CM851" s="33"/>
      <c r="CN851" s="33"/>
      <c r="CO851" s="33"/>
      <c r="CP851" s="33"/>
      <c r="CQ851" s="33"/>
      <c r="CR851" s="33"/>
      <c r="CS851" s="33"/>
      <c r="CT851" s="33"/>
      <c r="CU851" s="33"/>
      <c r="CV851" s="33"/>
      <c r="CW851" s="33"/>
      <c r="CX851" s="33"/>
      <c r="CY851" s="33"/>
      <c r="CZ851" s="33"/>
      <c r="DA851" s="33"/>
      <c r="DB851" s="33"/>
      <c r="DC851" s="33"/>
      <c r="DD851" s="33"/>
      <c r="DE851" s="33"/>
    </row>
    <row r="852" spans="1:109" x14ac:dyDescent="0.25">
      <c r="A852" s="32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33"/>
      <c r="BH852" s="33"/>
      <c r="BI852" s="33"/>
      <c r="BJ852" s="33"/>
      <c r="BK852" s="33"/>
      <c r="BL852" s="33"/>
      <c r="BM852" s="33"/>
      <c r="BN852" s="33"/>
      <c r="BO852" s="33"/>
      <c r="BP852" s="33"/>
      <c r="BQ852" s="33"/>
      <c r="BR852" s="33"/>
      <c r="BS852" s="33"/>
      <c r="BT852" s="33"/>
      <c r="BU852" s="33"/>
      <c r="BV852" s="33"/>
      <c r="BW852" s="33"/>
      <c r="BX852" s="33"/>
      <c r="BY852" s="33"/>
      <c r="BZ852" s="33"/>
      <c r="CA852" s="33"/>
      <c r="CB852" s="33"/>
      <c r="CC852" s="33"/>
      <c r="CD852" s="33"/>
      <c r="CE852" s="33"/>
      <c r="CF852" s="33"/>
      <c r="CG852" s="33"/>
      <c r="CH852" s="33"/>
      <c r="CI852" s="33"/>
      <c r="CJ852" s="33"/>
      <c r="CK852" s="33"/>
      <c r="CL852" s="33"/>
      <c r="CM852" s="33"/>
      <c r="CN852" s="33"/>
      <c r="CO852" s="33"/>
      <c r="CP852" s="33"/>
      <c r="CQ852" s="33"/>
      <c r="CR852" s="33"/>
      <c r="CS852" s="33"/>
      <c r="CT852" s="33"/>
      <c r="CU852" s="33"/>
      <c r="CV852" s="33"/>
      <c r="CW852" s="33"/>
      <c r="CX852" s="33"/>
      <c r="CY852" s="33"/>
      <c r="CZ852" s="33"/>
      <c r="DA852" s="33"/>
      <c r="DB852" s="33"/>
      <c r="DC852" s="33"/>
      <c r="DD852" s="33"/>
      <c r="DE852" s="33"/>
    </row>
    <row r="853" spans="1:109" x14ac:dyDescent="0.25">
      <c r="A853" s="32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33"/>
      <c r="BH853" s="33"/>
      <c r="BI853" s="33"/>
      <c r="BJ853" s="33"/>
      <c r="BK853" s="33"/>
      <c r="BL853" s="33"/>
      <c r="BM853" s="33"/>
      <c r="BN853" s="33"/>
      <c r="BO853" s="33"/>
      <c r="BP853" s="33"/>
      <c r="BQ853" s="33"/>
      <c r="BR853" s="33"/>
      <c r="BS853" s="33"/>
      <c r="BT853" s="33"/>
      <c r="BU853" s="33"/>
      <c r="BV853" s="33"/>
      <c r="BW853" s="33"/>
      <c r="BX853" s="33"/>
      <c r="BY853" s="33"/>
      <c r="BZ853" s="33"/>
      <c r="CA853" s="33"/>
      <c r="CB853" s="33"/>
      <c r="CC853" s="33"/>
      <c r="CD853" s="33"/>
      <c r="CE853" s="33"/>
      <c r="CF853" s="33"/>
      <c r="CG853" s="33"/>
      <c r="CH853" s="33"/>
      <c r="CI853" s="33"/>
      <c r="CJ853" s="33"/>
      <c r="CK853" s="33"/>
      <c r="CL853" s="33"/>
      <c r="CM853" s="33"/>
      <c r="CN853" s="33"/>
      <c r="CO853" s="33"/>
      <c r="CP853" s="33"/>
      <c r="CQ853" s="33"/>
      <c r="CR853" s="33"/>
      <c r="CS853" s="33"/>
      <c r="CT853" s="33"/>
      <c r="CU853" s="33"/>
      <c r="CV853" s="33"/>
      <c r="CW853" s="33"/>
      <c r="CX853" s="33"/>
      <c r="CY853" s="33"/>
      <c r="CZ853" s="33"/>
      <c r="DA853" s="33"/>
      <c r="DB853" s="33"/>
      <c r="DC853" s="33"/>
      <c r="DD853" s="33"/>
      <c r="DE853" s="33"/>
    </row>
    <row r="854" spans="1:109" x14ac:dyDescent="0.25">
      <c r="A854" s="32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33"/>
      <c r="BH854" s="33"/>
      <c r="BI854" s="33"/>
      <c r="BJ854" s="33"/>
      <c r="BK854" s="33"/>
      <c r="BL854" s="33"/>
      <c r="BM854" s="33"/>
      <c r="BN854" s="33"/>
      <c r="BO854" s="33"/>
      <c r="BP854" s="33"/>
      <c r="BQ854" s="33"/>
      <c r="BR854" s="33"/>
      <c r="BS854" s="33"/>
      <c r="BT854" s="33"/>
      <c r="BU854" s="33"/>
      <c r="BV854" s="33"/>
      <c r="BW854" s="33"/>
      <c r="BX854" s="33"/>
      <c r="BY854" s="33"/>
      <c r="BZ854" s="33"/>
      <c r="CA854" s="33"/>
      <c r="CB854" s="33"/>
      <c r="CC854" s="33"/>
      <c r="CD854" s="33"/>
      <c r="CE854" s="33"/>
      <c r="CF854" s="33"/>
      <c r="CG854" s="33"/>
      <c r="CH854" s="33"/>
      <c r="CI854" s="33"/>
      <c r="CJ854" s="33"/>
      <c r="CK854" s="33"/>
      <c r="CL854" s="33"/>
      <c r="CM854" s="33"/>
      <c r="CN854" s="33"/>
      <c r="CO854" s="33"/>
      <c r="CP854" s="33"/>
      <c r="CQ854" s="33"/>
      <c r="CR854" s="33"/>
      <c r="CS854" s="33"/>
      <c r="CT854" s="33"/>
      <c r="CU854" s="33"/>
      <c r="CV854" s="33"/>
      <c r="CW854" s="33"/>
      <c r="CX854" s="33"/>
      <c r="CY854" s="33"/>
      <c r="CZ854" s="33"/>
      <c r="DA854" s="33"/>
      <c r="DB854" s="33"/>
      <c r="DC854" s="33"/>
      <c r="DD854" s="33"/>
      <c r="DE854" s="33"/>
    </row>
    <row r="855" spans="1:109" x14ac:dyDescent="0.25">
      <c r="A855" s="32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33"/>
      <c r="BK855" s="33"/>
      <c r="BL855" s="33"/>
      <c r="BM855" s="33"/>
      <c r="BN855" s="33"/>
      <c r="BO855" s="33"/>
      <c r="BP855" s="33"/>
      <c r="BQ855" s="33"/>
      <c r="BR855" s="33"/>
      <c r="BS855" s="33"/>
      <c r="BT855" s="33"/>
      <c r="BU855" s="33"/>
      <c r="BV855" s="33"/>
      <c r="BW855" s="33"/>
      <c r="BX855" s="33"/>
      <c r="BY855" s="33"/>
      <c r="BZ855" s="33"/>
      <c r="CA855" s="33"/>
      <c r="CB855" s="33"/>
      <c r="CC855" s="33"/>
      <c r="CD855" s="33"/>
      <c r="CE855" s="33"/>
      <c r="CF855" s="33"/>
      <c r="CG855" s="33"/>
      <c r="CH855" s="33"/>
      <c r="CI855" s="33"/>
      <c r="CJ855" s="33"/>
      <c r="CK855" s="33"/>
      <c r="CL855" s="33"/>
      <c r="CM855" s="33"/>
      <c r="CN855" s="33"/>
      <c r="CO855" s="33"/>
      <c r="CP855" s="33"/>
      <c r="CQ855" s="33"/>
      <c r="CR855" s="33"/>
      <c r="CS855" s="33"/>
      <c r="CT855" s="33"/>
      <c r="CU855" s="33"/>
      <c r="CV855" s="33"/>
      <c r="CW855" s="33"/>
      <c r="CX855" s="33"/>
      <c r="CY855" s="33"/>
      <c r="CZ855" s="33"/>
      <c r="DA855" s="33"/>
      <c r="DB855" s="33"/>
      <c r="DC855" s="33"/>
      <c r="DD855" s="33"/>
      <c r="DE855" s="33"/>
    </row>
    <row r="856" spans="1:109" x14ac:dyDescent="0.25">
      <c r="A856" s="32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33"/>
      <c r="BH856" s="33"/>
      <c r="BI856" s="33"/>
      <c r="BJ856" s="33"/>
      <c r="BK856" s="33"/>
      <c r="BL856" s="33"/>
      <c r="BM856" s="33"/>
      <c r="BN856" s="33"/>
      <c r="BO856" s="33"/>
      <c r="BP856" s="33"/>
      <c r="BQ856" s="33"/>
      <c r="BR856" s="33"/>
      <c r="BS856" s="33"/>
      <c r="BT856" s="33"/>
      <c r="BU856" s="33"/>
      <c r="BV856" s="33"/>
      <c r="BW856" s="33"/>
      <c r="BX856" s="33"/>
      <c r="BY856" s="33"/>
      <c r="BZ856" s="33"/>
      <c r="CA856" s="33"/>
      <c r="CB856" s="33"/>
      <c r="CC856" s="33"/>
      <c r="CD856" s="33"/>
      <c r="CE856" s="33"/>
      <c r="CF856" s="33"/>
      <c r="CG856" s="33"/>
      <c r="CH856" s="33"/>
      <c r="CI856" s="33"/>
      <c r="CJ856" s="33"/>
      <c r="CK856" s="33"/>
      <c r="CL856" s="33"/>
      <c r="CM856" s="33"/>
      <c r="CN856" s="33"/>
      <c r="CO856" s="33"/>
      <c r="CP856" s="33"/>
      <c r="CQ856" s="33"/>
      <c r="CR856" s="33"/>
      <c r="CS856" s="33"/>
      <c r="CT856" s="33"/>
      <c r="CU856" s="33"/>
      <c r="CV856" s="33"/>
      <c r="CW856" s="33"/>
      <c r="CX856" s="33"/>
      <c r="CY856" s="33"/>
      <c r="CZ856" s="33"/>
      <c r="DA856" s="33"/>
      <c r="DB856" s="33"/>
      <c r="DC856" s="33"/>
      <c r="DD856" s="33"/>
      <c r="DE856" s="33"/>
    </row>
    <row r="857" spans="1:109" x14ac:dyDescent="0.25">
      <c r="A857" s="32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33"/>
      <c r="BH857" s="33"/>
      <c r="BI857" s="33"/>
      <c r="BJ857" s="33"/>
      <c r="BK857" s="33"/>
      <c r="BL857" s="33"/>
      <c r="BM857" s="33"/>
      <c r="BN857" s="33"/>
      <c r="BO857" s="33"/>
      <c r="BP857" s="33"/>
      <c r="BQ857" s="33"/>
      <c r="BR857" s="33"/>
      <c r="BS857" s="33"/>
      <c r="BT857" s="33"/>
      <c r="BU857" s="33"/>
      <c r="BV857" s="33"/>
      <c r="BW857" s="33"/>
      <c r="BX857" s="33"/>
      <c r="BY857" s="33"/>
      <c r="BZ857" s="33"/>
      <c r="CA857" s="33"/>
      <c r="CB857" s="33"/>
      <c r="CC857" s="33"/>
      <c r="CD857" s="33"/>
      <c r="CE857" s="33"/>
      <c r="CF857" s="33"/>
      <c r="CG857" s="33"/>
      <c r="CH857" s="33"/>
      <c r="CI857" s="33"/>
      <c r="CJ857" s="33"/>
      <c r="CK857" s="33"/>
      <c r="CL857" s="33"/>
      <c r="CM857" s="33"/>
      <c r="CN857" s="33"/>
      <c r="CO857" s="33"/>
      <c r="CP857" s="33"/>
      <c r="CQ857" s="33"/>
      <c r="CR857" s="33"/>
      <c r="CS857" s="33"/>
      <c r="CT857" s="33"/>
      <c r="CU857" s="33"/>
      <c r="CV857" s="33"/>
      <c r="CW857" s="33"/>
      <c r="CX857" s="33"/>
      <c r="CY857" s="33"/>
      <c r="CZ857" s="33"/>
      <c r="DA857" s="33"/>
      <c r="DB857" s="33"/>
      <c r="DC857" s="33"/>
      <c r="DD857" s="33"/>
      <c r="DE857" s="33"/>
    </row>
    <row r="858" spans="1:109" x14ac:dyDescent="0.25">
      <c r="A858" s="32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33"/>
      <c r="BK858" s="33"/>
      <c r="BL858" s="33"/>
      <c r="BM858" s="33"/>
      <c r="BN858" s="33"/>
      <c r="BO858" s="33"/>
      <c r="BP858" s="33"/>
      <c r="BQ858" s="33"/>
      <c r="BR858" s="33"/>
      <c r="BS858" s="33"/>
      <c r="BT858" s="33"/>
      <c r="BU858" s="33"/>
      <c r="BV858" s="33"/>
      <c r="BW858" s="33"/>
      <c r="BX858" s="33"/>
      <c r="BY858" s="33"/>
      <c r="BZ858" s="33"/>
      <c r="CA858" s="33"/>
      <c r="CB858" s="33"/>
      <c r="CC858" s="33"/>
      <c r="CD858" s="33"/>
      <c r="CE858" s="33"/>
      <c r="CF858" s="33"/>
      <c r="CG858" s="33"/>
      <c r="CH858" s="33"/>
      <c r="CI858" s="33"/>
      <c r="CJ858" s="33"/>
      <c r="CK858" s="33"/>
      <c r="CL858" s="33"/>
      <c r="CM858" s="33"/>
      <c r="CN858" s="33"/>
      <c r="CO858" s="33"/>
      <c r="CP858" s="33"/>
      <c r="CQ858" s="33"/>
      <c r="CR858" s="33"/>
      <c r="CS858" s="33"/>
      <c r="CT858" s="33"/>
      <c r="CU858" s="33"/>
      <c r="CV858" s="33"/>
      <c r="CW858" s="33"/>
      <c r="CX858" s="33"/>
      <c r="CY858" s="33"/>
      <c r="CZ858" s="33"/>
      <c r="DA858" s="33"/>
      <c r="DB858" s="33"/>
      <c r="DC858" s="33"/>
      <c r="DD858" s="33"/>
      <c r="DE858" s="33"/>
    </row>
    <row r="859" spans="1:109" x14ac:dyDescent="0.25">
      <c r="A859" s="32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33"/>
      <c r="BK859" s="33"/>
      <c r="BL859" s="33"/>
      <c r="BM859" s="33"/>
      <c r="BN859" s="33"/>
      <c r="BO859" s="33"/>
      <c r="BP859" s="33"/>
      <c r="BQ859" s="33"/>
      <c r="BR859" s="33"/>
      <c r="BS859" s="33"/>
      <c r="BT859" s="33"/>
      <c r="BU859" s="33"/>
      <c r="BV859" s="33"/>
      <c r="BW859" s="33"/>
      <c r="BX859" s="33"/>
      <c r="BY859" s="33"/>
      <c r="BZ859" s="33"/>
      <c r="CA859" s="33"/>
      <c r="CB859" s="33"/>
      <c r="CC859" s="33"/>
      <c r="CD859" s="33"/>
      <c r="CE859" s="33"/>
      <c r="CF859" s="33"/>
      <c r="CG859" s="33"/>
      <c r="CH859" s="33"/>
      <c r="CI859" s="33"/>
      <c r="CJ859" s="33"/>
      <c r="CK859" s="33"/>
      <c r="CL859" s="33"/>
      <c r="CM859" s="33"/>
      <c r="CN859" s="33"/>
      <c r="CO859" s="33"/>
      <c r="CP859" s="33"/>
      <c r="CQ859" s="33"/>
      <c r="CR859" s="33"/>
      <c r="CS859" s="33"/>
      <c r="CT859" s="33"/>
      <c r="CU859" s="33"/>
      <c r="CV859" s="33"/>
      <c r="CW859" s="33"/>
      <c r="CX859" s="33"/>
      <c r="CY859" s="33"/>
      <c r="CZ859" s="33"/>
      <c r="DA859" s="33"/>
      <c r="DB859" s="33"/>
      <c r="DC859" s="33"/>
      <c r="DD859" s="33"/>
      <c r="DE859" s="33"/>
    </row>
    <row r="860" spans="1:109" x14ac:dyDescent="0.25">
      <c r="A860" s="32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33"/>
      <c r="BH860" s="33"/>
      <c r="BI860" s="33"/>
      <c r="BJ860" s="33"/>
      <c r="BK860" s="33"/>
      <c r="BL860" s="33"/>
      <c r="BM860" s="33"/>
      <c r="BN860" s="33"/>
      <c r="BO860" s="33"/>
      <c r="BP860" s="33"/>
      <c r="BQ860" s="33"/>
      <c r="BR860" s="33"/>
      <c r="BS860" s="33"/>
      <c r="BT860" s="33"/>
      <c r="BU860" s="33"/>
      <c r="BV860" s="33"/>
      <c r="BW860" s="33"/>
      <c r="BX860" s="33"/>
      <c r="BY860" s="33"/>
      <c r="BZ860" s="33"/>
      <c r="CA860" s="33"/>
      <c r="CB860" s="33"/>
      <c r="CC860" s="33"/>
      <c r="CD860" s="33"/>
      <c r="CE860" s="33"/>
      <c r="CF860" s="33"/>
      <c r="CG860" s="33"/>
      <c r="CH860" s="33"/>
      <c r="CI860" s="33"/>
      <c r="CJ860" s="33"/>
      <c r="CK860" s="33"/>
      <c r="CL860" s="33"/>
      <c r="CM860" s="33"/>
      <c r="CN860" s="33"/>
      <c r="CO860" s="33"/>
      <c r="CP860" s="33"/>
      <c r="CQ860" s="33"/>
      <c r="CR860" s="33"/>
      <c r="CS860" s="33"/>
      <c r="CT860" s="33"/>
      <c r="CU860" s="33"/>
      <c r="CV860" s="33"/>
      <c r="CW860" s="33"/>
      <c r="CX860" s="33"/>
      <c r="CY860" s="33"/>
      <c r="CZ860" s="33"/>
      <c r="DA860" s="33"/>
      <c r="DB860" s="33"/>
      <c r="DC860" s="33"/>
      <c r="DD860" s="33"/>
      <c r="DE860" s="33"/>
    </row>
    <row r="861" spans="1:109" x14ac:dyDescent="0.25">
      <c r="A861" s="32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33"/>
      <c r="BK861" s="33"/>
      <c r="BL861" s="33"/>
      <c r="BM861" s="33"/>
      <c r="BN861" s="33"/>
      <c r="BO861" s="33"/>
      <c r="BP861" s="33"/>
      <c r="BQ861" s="33"/>
      <c r="BR861" s="33"/>
      <c r="BS861" s="33"/>
      <c r="BT861" s="33"/>
      <c r="BU861" s="33"/>
      <c r="BV861" s="33"/>
      <c r="BW861" s="33"/>
      <c r="BX861" s="33"/>
      <c r="BY861" s="33"/>
      <c r="BZ861" s="33"/>
      <c r="CA861" s="33"/>
      <c r="CB861" s="33"/>
      <c r="CC861" s="33"/>
      <c r="CD861" s="33"/>
      <c r="CE861" s="33"/>
      <c r="CF861" s="33"/>
      <c r="CG861" s="33"/>
      <c r="CH861" s="33"/>
      <c r="CI861" s="33"/>
      <c r="CJ861" s="33"/>
      <c r="CK861" s="33"/>
      <c r="CL861" s="33"/>
      <c r="CM861" s="33"/>
      <c r="CN861" s="33"/>
      <c r="CO861" s="33"/>
      <c r="CP861" s="33"/>
      <c r="CQ861" s="33"/>
      <c r="CR861" s="33"/>
      <c r="CS861" s="33"/>
      <c r="CT861" s="33"/>
      <c r="CU861" s="33"/>
      <c r="CV861" s="33"/>
      <c r="CW861" s="33"/>
      <c r="CX861" s="33"/>
      <c r="CY861" s="33"/>
      <c r="CZ861" s="33"/>
      <c r="DA861" s="33"/>
      <c r="DB861" s="33"/>
      <c r="DC861" s="33"/>
      <c r="DD861" s="33"/>
      <c r="DE861" s="33"/>
    </row>
    <row r="862" spans="1:109" x14ac:dyDescent="0.25">
      <c r="A862" s="32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33"/>
      <c r="BK862" s="33"/>
      <c r="BL862" s="33"/>
      <c r="BM862" s="33"/>
      <c r="BN862" s="33"/>
      <c r="BO862" s="33"/>
      <c r="BP862" s="33"/>
      <c r="BQ862" s="33"/>
      <c r="BR862" s="33"/>
      <c r="BS862" s="33"/>
      <c r="BT862" s="33"/>
      <c r="BU862" s="33"/>
      <c r="BV862" s="33"/>
      <c r="BW862" s="33"/>
      <c r="BX862" s="33"/>
      <c r="BY862" s="33"/>
      <c r="BZ862" s="33"/>
      <c r="CA862" s="33"/>
      <c r="CB862" s="33"/>
      <c r="CC862" s="33"/>
      <c r="CD862" s="33"/>
      <c r="CE862" s="33"/>
      <c r="CF862" s="33"/>
      <c r="CG862" s="33"/>
      <c r="CH862" s="33"/>
      <c r="CI862" s="33"/>
      <c r="CJ862" s="33"/>
      <c r="CK862" s="33"/>
      <c r="CL862" s="33"/>
      <c r="CM862" s="33"/>
      <c r="CN862" s="33"/>
      <c r="CO862" s="33"/>
      <c r="CP862" s="33"/>
      <c r="CQ862" s="33"/>
      <c r="CR862" s="33"/>
      <c r="CS862" s="33"/>
      <c r="CT862" s="33"/>
      <c r="CU862" s="33"/>
      <c r="CV862" s="33"/>
      <c r="CW862" s="33"/>
      <c r="CX862" s="33"/>
      <c r="CY862" s="33"/>
      <c r="CZ862" s="33"/>
      <c r="DA862" s="33"/>
      <c r="DB862" s="33"/>
      <c r="DC862" s="33"/>
      <c r="DD862" s="33"/>
      <c r="DE862" s="33"/>
    </row>
    <row r="863" spans="1:109" x14ac:dyDescent="0.25">
      <c r="A863" s="32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33"/>
      <c r="BK863" s="33"/>
      <c r="BL863" s="33"/>
      <c r="BM863" s="33"/>
      <c r="BN863" s="33"/>
      <c r="BO863" s="33"/>
      <c r="BP863" s="33"/>
      <c r="BQ863" s="33"/>
      <c r="BR863" s="33"/>
      <c r="BS863" s="33"/>
      <c r="BT863" s="33"/>
      <c r="BU863" s="33"/>
      <c r="BV863" s="33"/>
      <c r="BW863" s="33"/>
      <c r="BX863" s="33"/>
      <c r="BY863" s="33"/>
      <c r="BZ863" s="33"/>
      <c r="CA863" s="33"/>
      <c r="CB863" s="33"/>
      <c r="CC863" s="33"/>
      <c r="CD863" s="33"/>
      <c r="CE863" s="33"/>
      <c r="CF863" s="33"/>
      <c r="CG863" s="33"/>
      <c r="CH863" s="33"/>
      <c r="CI863" s="33"/>
      <c r="CJ863" s="33"/>
      <c r="CK863" s="33"/>
      <c r="CL863" s="33"/>
      <c r="CM863" s="33"/>
      <c r="CN863" s="33"/>
      <c r="CO863" s="33"/>
      <c r="CP863" s="33"/>
      <c r="CQ863" s="33"/>
      <c r="CR863" s="33"/>
      <c r="CS863" s="33"/>
      <c r="CT863" s="33"/>
      <c r="CU863" s="33"/>
      <c r="CV863" s="33"/>
      <c r="CW863" s="33"/>
      <c r="CX863" s="33"/>
      <c r="CY863" s="33"/>
      <c r="CZ863" s="33"/>
      <c r="DA863" s="33"/>
      <c r="DB863" s="33"/>
      <c r="DC863" s="33"/>
      <c r="DD863" s="33"/>
      <c r="DE863" s="33"/>
    </row>
    <row r="864" spans="1:109" x14ac:dyDescent="0.25">
      <c r="A864" s="32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33"/>
      <c r="BH864" s="33"/>
      <c r="BI864" s="33"/>
      <c r="BJ864" s="33"/>
      <c r="BK864" s="33"/>
      <c r="BL864" s="33"/>
      <c r="BM864" s="33"/>
      <c r="BN864" s="33"/>
      <c r="BO864" s="33"/>
      <c r="BP864" s="33"/>
      <c r="BQ864" s="33"/>
      <c r="BR864" s="33"/>
      <c r="BS864" s="33"/>
      <c r="BT864" s="33"/>
      <c r="BU864" s="33"/>
      <c r="BV864" s="33"/>
      <c r="BW864" s="33"/>
      <c r="BX864" s="33"/>
      <c r="BY864" s="33"/>
      <c r="BZ864" s="33"/>
      <c r="CA864" s="33"/>
      <c r="CB864" s="33"/>
      <c r="CC864" s="33"/>
      <c r="CD864" s="33"/>
      <c r="CE864" s="33"/>
      <c r="CF864" s="33"/>
      <c r="CG864" s="33"/>
      <c r="CH864" s="33"/>
      <c r="CI864" s="33"/>
      <c r="CJ864" s="33"/>
      <c r="CK864" s="33"/>
      <c r="CL864" s="33"/>
      <c r="CM864" s="33"/>
      <c r="CN864" s="33"/>
      <c r="CO864" s="33"/>
      <c r="CP864" s="33"/>
      <c r="CQ864" s="33"/>
      <c r="CR864" s="33"/>
      <c r="CS864" s="33"/>
      <c r="CT864" s="33"/>
      <c r="CU864" s="33"/>
      <c r="CV864" s="33"/>
      <c r="CW864" s="33"/>
      <c r="CX864" s="33"/>
      <c r="CY864" s="33"/>
      <c r="CZ864" s="33"/>
      <c r="DA864" s="33"/>
      <c r="DB864" s="33"/>
      <c r="DC864" s="33"/>
      <c r="DD864" s="33"/>
      <c r="DE864" s="33"/>
    </row>
    <row r="865" spans="1:109" x14ac:dyDescent="0.25">
      <c r="A865" s="32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33"/>
      <c r="BK865" s="33"/>
      <c r="BL865" s="33"/>
      <c r="BM865" s="33"/>
      <c r="BN865" s="33"/>
      <c r="BO865" s="33"/>
      <c r="BP865" s="33"/>
      <c r="BQ865" s="33"/>
      <c r="BR865" s="33"/>
      <c r="BS865" s="33"/>
      <c r="BT865" s="33"/>
      <c r="BU865" s="33"/>
      <c r="BV865" s="33"/>
      <c r="BW865" s="33"/>
      <c r="BX865" s="33"/>
      <c r="BY865" s="33"/>
      <c r="BZ865" s="33"/>
      <c r="CA865" s="33"/>
      <c r="CB865" s="33"/>
      <c r="CC865" s="33"/>
      <c r="CD865" s="33"/>
      <c r="CE865" s="33"/>
      <c r="CF865" s="33"/>
      <c r="CG865" s="33"/>
      <c r="CH865" s="33"/>
      <c r="CI865" s="33"/>
      <c r="CJ865" s="33"/>
      <c r="CK865" s="33"/>
      <c r="CL865" s="33"/>
      <c r="CM865" s="33"/>
      <c r="CN865" s="33"/>
      <c r="CO865" s="33"/>
      <c r="CP865" s="33"/>
      <c r="CQ865" s="33"/>
      <c r="CR865" s="33"/>
      <c r="CS865" s="33"/>
      <c r="CT865" s="33"/>
      <c r="CU865" s="33"/>
      <c r="CV865" s="33"/>
      <c r="CW865" s="33"/>
      <c r="CX865" s="33"/>
      <c r="CY865" s="33"/>
      <c r="CZ865" s="33"/>
      <c r="DA865" s="33"/>
      <c r="DB865" s="33"/>
      <c r="DC865" s="33"/>
      <c r="DD865" s="33"/>
      <c r="DE865" s="33"/>
    </row>
    <row r="866" spans="1:109" x14ac:dyDescent="0.25">
      <c r="A866" s="32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33"/>
      <c r="BH866" s="33"/>
      <c r="BI866" s="33"/>
      <c r="BJ866" s="33"/>
      <c r="BK866" s="33"/>
      <c r="BL866" s="33"/>
      <c r="BM866" s="33"/>
      <c r="BN866" s="33"/>
      <c r="BO866" s="33"/>
      <c r="BP866" s="33"/>
      <c r="BQ866" s="33"/>
      <c r="BR866" s="33"/>
      <c r="BS866" s="33"/>
      <c r="BT866" s="33"/>
      <c r="BU866" s="33"/>
      <c r="BV866" s="33"/>
      <c r="BW866" s="33"/>
      <c r="BX866" s="33"/>
      <c r="BY866" s="33"/>
      <c r="BZ866" s="33"/>
      <c r="CA866" s="33"/>
      <c r="CB866" s="33"/>
      <c r="CC866" s="33"/>
      <c r="CD866" s="33"/>
      <c r="CE866" s="33"/>
      <c r="CF866" s="33"/>
      <c r="CG866" s="33"/>
      <c r="CH866" s="33"/>
      <c r="CI866" s="33"/>
      <c r="CJ866" s="33"/>
      <c r="CK866" s="33"/>
      <c r="CL866" s="33"/>
      <c r="CM866" s="33"/>
      <c r="CN866" s="33"/>
      <c r="CO866" s="33"/>
      <c r="CP866" s="33"/>
      <c r="CQ866" s="33"/>
      <c r="CR866" s="33"/>
      <c r="CS866" s="33"/>
      <c r="CT866" s="33"/>
      <c r="CU866" s="33"/>
      <c r="CV866" s="33"/>
      <c r="CW866" s="33"/>
      <c r="CX866" s="33"/>
      <c r="CY866" s="33"/>
      <c r="CZ866" s="33"/>
      <c r="DA866" s="33"/>
      <c r="DB866" s="33"/>
      <c r="DC866" s="33"/>
      <c r="DD866" s="33"/>
      <c r="DE866" s="33"/>
    </row>
    <row r="867" spans="1:109" x14ac:dyDescent="0.25">
      <c r="A867" s="32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33"/>
      <c r="BH867" s="33"/>
      <c r="BI867" s="33"/>
      <c r="BJ867" s="33"/>
      <c r="BK867" s="33"/>
      <c r="BL867" s="33"/>
      <c r="BM867" s="33"/>
      <c r="BN867" s="33"/>
      <c r="BO867" s="33"/>
      <c r="BP867" s="33"/>
      <c r="BQ867" s="33"/>
      <c r="BR867" s="33"/>
      <c r="BS867" s="33"/>
      <c r="BT867" s="33"/>
      <c r="BU867" s="33"/>
      <c r="BV867" s="33"/>
      <c r="BW867" s="33"/>
      <c r="BX867" s="33"/>
      <c r="BY867" s="33"/>
      <c r="BZ867" s="33"/>
      <c r="CA867" s="33"/>
      <c r="CB867" s="33"/>
      <c r="CC867" s="33"/>
      <c r="CD867" s="33"/>
      <c r="CE867" s="33"/>
      <c r="CF867" s="33"/>
      <c r="CG867" s="33"/>
      <c r="CH867" s="33"/>
      <c r="CI867" s="33"/>
      <c r="CJ867" s="33"/>
      <c r="CK867" s="33"/>
      <c r="CL867" s="33"/>
      <c r="CM867" s="33"/>
      <c r="CN867" s="33"/>
      <c r="CO867" s="33"/>
      <c r="CP867" s="33"/>
      <c r="CQ867" s="33"/>
      <c r="CR867" s="33"/>
      <c r="CS867" s="33"/>
      <c r="CT867" s="33"/>
      <c r="CU867" s="33"/>
      <c r="CV867" s="33"/>
      <c r="CW867" s="33"/>
      <c r="CX867" s="33"/>
      <c r="CY867" s="33"/>
      <c r="CZ867" s="33"/>
      <c r="DA867" s="33"/>
      <c r="DB867" s="33"/>
      <c r="DC867" s="33"/>
      <c r="DD867" s="33"/>
      <c r="DE867" s="33"/>
    </row>
    <row r="868" spans="1:109" x14ac:dyDescent="0.25">
      <c r="A868" s="32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33"/>
      <c r="BK868" s="33"/>
      <c r="BL868" s="33"/>
      <c r="BM868" s="33"/>
      <c r="BN868" s="33"/>
      <c r="BO868" s="33"/>
      <c r="BP868" s="33"/>
      <c r="BQ868" s="33"/>
      <c r="BR868" s="33"/>
      <c r="BS868" s="33"/>
      <c r="BT868" s="33"/>
      <c r="BU868" s="33"/>
      <c r="BV868" s="33"/>
      <c r="BW868" s="33"/>
      <c r="BX868" s="33"/>
      <c r="BY868" s="33"/>
      <c r="BZ868" s="33"/>
      <c r="CA868" s="33"/>
      <c r="CB868" s="33"/>
      <c r="CC868" s="33"/>
      <c r="CD868" s="33"/>
      <c r="CE868" s="33"/>
      <c r="CF868" s="33"/>
      <c r="CG868" s="33"/>
      <c r="CH868" s="33"/>
      <c r="CI868" s="33"/>
      <c r="CJ868" s="33"/>
      <c r="CK868" s="33"/>
      <c r="CL868" s="33"/>
      <c r="CM868" s="33"/>
      <c r="CN868" s="33"/>
      <c r="CO868" s="33"/>
      <c r="CP868" s="33"/>
      <c r="CQ868" s="33"/>
      <c r="CR868" s="33"/>
      <c r="CS868" s="33"/>
      <c r="CT868" s="33"/>
      <c r="CU868" s="33"/>
      <c r="CV868" s="33"/>
      <c r="CW868" s="33"/>
      <c r="CX868" s="33"/>
      <c r="CY868" s="33"/>
      <c r="CZ868" s="33"/>
      <c r="DA868" s="33"/>
      <c r="DB868" s="33"/>
      <c r="DC868" s="33"/>
      <c r="DD868" s="33"/>
      <c r="DE868" s="33"/>
    </row>
    <row r="869" spans="1:109" x14ac:dyDescent="0.25">
      <c r="A869" s="32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33"/>
      <c r="BK869" s="33"/>
      <c r="BL869" s="33"/>
      <c r="BM869" s="33"/>
      <c r="BN869" s="33"/>
      <c r="BO869" s="33"/>
      <c r="BP869" s="33"/>
      <c r="BQ869" s="33"/>
      <c r="BR869" s="33"/>
      <c r="BS869" s="33"/>
      <c r="BT869" s="33"/>
      <c r="BU869" s="33"/>
      <c r="BV869" s="33"/>
      <c r="BW869" s="33"/>
      <c r="BX869" s="33"/>
      <c r="BY869" s="33"/>
      <c r="BZ869" s="33"/>
      <c r="CA869" s="33"/>
      <c r="CB869" s="33"/>
      <c r="CC869" s="33"/>
      <c r="CD869" s="33"/>
      <c r="CE869" s="33"/>
      <c r="CF869" s="33"/>
      <c r="CG869" s="33"/>
      <c r="CH869" s="33"/>
      <c r="CI869" s="33"/>
      <c r="CJ869" s="33"/>
      <c r="CK869" s="33"/>
      <c r="CL869" s="33"/>
      <c r="CM869" s="33"/>
      <c r="CN869" s="33"/>
      <c r="CO869" s="33"/>
      <c r="CP869" s="33"/>
      <c r="CQ869" s="33"/>
      <c r="CR869" s="33"/>
      <c r="CS869" s="33"/>
      <c r="CT869" s="33"/>
      <c r="CU869" s="33"/>
      <c r="CV869" s="33"/>
      <c r="CW869" s="33"/>
      <c r="CX869" s="33"/>
      <c r="CY869" s="33"/>
      <c r="CZ869" s="33"/>
      <c r="DA869" s="33"/>
      <c r="DB869" s="33"/>
      <c r="DC869" s="33"/>
      <c r="DD869" s="33"/>
      <c r="DE869" s="33"/>
    </row>
    <row r="870" spans="1:109" x14ac:dyDescent="0.25">
      <c r="A870" s="32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33"/>
      <c r="BH870" s="33"/>
      <c r="BI870" s="33"/>
      <c r="BJ870" s="33"/>
      <c r="BK870" s="33"/>
      <c r="BL870" s="33"/>
      <c r="BM870" s="33"/>
      <c r="BN870" s="33"/>
      <c r="BO870" s="33"/>
      <c r="BP870" s="33"/>
      <c r="BQ870" s="33"/>
      <c r="BR870" s="33"/>
      <c r="BS870" s="33"/>
      <c r="BT870" s="33"/>
      <c r="BU870" s="33"/>
      <c r="BV870" s="33"/>
      <c r="BW870" s="33"/>
      <c r="BX870" s="33"/>
      <c r="BY870" s="33"/>
      <c r="BZ870" s="33"/>
      <c r="CA870" s="33"/>
      <c r="CB870" s="33"/>
      <c r="CC870" s="33"/>
      <c r="CD870" s="33"/>
      <c r="CE870" s="33"/>
      <c r="CF870" s="33"/>
      <c r="CG870" s="33"/>
      <c r="CH870" s="33"/>
      <c r="CI870" s="33"/>
      <c r="CJ870" s="33"/>
      <c r="CK870" s="33"/>
      <c r="CL870" s="33"/>
      <c r="CM870" s="33"/>
      <c r="CN870" s="33"/>
      <c r="CO870" s="33"/>
      <c r="CP870" s="33"/>
      <c r="CQ870" s="33"/>
      <c r="CR870" s="33"/>
      <c r="CS870" s="33"/>
      <c r="CT870" s="33"/>
      <c r="CU870" s="33"/>
      <c r="CV870" s="33"/>
      <c r="CW870" s="33"/>
      <c r="CX870" s="33"/>
      <c r="CY870" s="33"/>
      <c r="CZ870" s="33"/>
      <c r="DA870" s="33"/>
      <c r="DB870" s="33"/>
      <c r="DC870" s="33"/>
      <c r="DD870" s="33"/>
      <c r="DE870" s="33"/>
    </row>
    <row r="871" spans="1:109" x14ac:dyDescent="0.25">
      <c r="A871" s="32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33"/>
      <c r="BK871" s="33"/>
      <c r="BL871" s="33"/>
      <c r="BM871" s="33"/>
      <c r="BN871" s="33"/>
      <c r="BO871" s="33"/>
      <c r="BP871" s="33"/>
      <c r="BQ871" s="33"/>
      <c r="BR871" s="33"/>
      <c r="BS871" s="33"/>
      <c r="BT871" s="33"/>
      <c r="BU871" s="33"/>
      <c r="BV871" s="33"/>
      <c r="BW871" s="33"/>
      <c r="BX871" s="33"/>
      <c r="BY871" s="33"/>
      <c r="BZ871" s="33"/>
      <c r="CA871" s="33"/>
      <c r="CB871" s="33"/>
      <c r="CC871" s="33"/>
      <c r="CD871" s="33"/>
      <c r="CE871" s="33"/>
      <c r="CF871" s="33"/>
      <c r="CG871" s="33"/>
      <c r="CH871" s="33"/>
      <c r="CI871" s="33"/>
      <c r="CJ871" s="33"/>
      <c r="CK871" s="33"/>
      <c r="CL871" s="33"/>
      <c r="CM871" s="33"/>
      <c r="CN871" s="33"/>
      <c r="CO871" s="33"/>
      <c r="CP871" s="33"/>
      <c r="CQ871" s="33"/>
      <c r="CR871" s="33"/>
      <c r="CS871" s="33"/>
      <c r="CT871" s="33"/>
      <c r="CU871" s="33"/>
      <c r="CV871" s="33"/>
      <c r="CW871" s="33"/>
      <c r="CX871" s="33"/>
      <c r="CY871" s="33"/>
      <c r="CZ871" s="33"/>
      <c r="DA871" s="33"/>
      <c r="DB871" s="33"/>
      <c r="DC871" s="33"/>
      <c r="DD871" s="33"/>
      <c r="DE871" s="33"/>
    </row>
    <row r="872" spans="1:109" x14ac:dyDescent="0.25">
      <c r="A872" s="32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33"/>
      <c r="BK872" s="33"/>
      <c r="BL872" s="33"/>
      <c r="BM872" s="33"/>
      <c r="BN872" s="33"/>
      <c r="BO872" s="33"/>
      <c r="BP872" s="33"/>
      <c r="BQ872" s="33"/>
      <c r="BR872" s="33"/>
      <c r="BS872" s="33"/>
      <c r="BT872" s="33"/>
      <c r="BU872" s="33"/>
      <c r="BV872" s="33"/>
      <c r="BW872" s="33"/>
      <c r="BX872" s="33"/>
      <c r="BY872" s="33"/>
      <c r="BZ872" s="33"/>
      <c r="CA872" s="33"/>
      <c r="CB872" s="33"/>
      <c r="CC872" s="33"/>
      <c r="CD872" s="33"/>
      <c r="CE872" s="33"/>
      <c r="CF872" s="33"/>
      <c r="CG872" s="33"/>
      <c r="CH872" s="33"/>
      <c r="CI872" s="33"/>
      <c r="CJ872" s="33"/>
      <c r="CK872" s="33"/>
      <c r="CL872" s="33"/>
      <c r="CM872" s="33"/>
      <c r="CN872" s="33"/>
      <c r="CO872" s="33"/>
      <c r="CP872" s="33"/>
      <c r="CQ872" s="33"/>
      <c r="CR872" s="33"/>
      <c r="CS872" s="33"/>
      <c r="CT872" s="33"/>
      <c r="CU872" s="33"/>
      <c r="CV872" s="33"/>
      <c r="CW872" s="33"/>
      <c r="CX872" s="33"/>
      <c r="CY872" s="33"/>
      <c r="CZ872" s="33"/>
      <c r="DA872" s="33"/>
      <c r="DB872" s="33"/>
      <c r="DC872" s="33"/>
      <c r="DD872" s="33"/>
      <c r="DE872" s="33"/>
    </row>
    <row r="873" spans="1:109" x14ac:dyDescent="0.25">
      <c r="A873" s="32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33"/>
      <c r="BK873" s="33"/>
      <c r="BL873" s="33"/>
      <c r="BM873" s="33"/>
      <c r="BN873" s="33"/>
      <c r="BO873" s="33"/>
      <c r="BP873" s="33"/>
      <c r="BQ873" s="33"/>
      <c r="BR873" s="33"/>
      <c r="BS873" s="33"/>
      <c r="BT873" s="33"/>
      <c r="BU873" s="33"/>
      <c r="BV873" s="33"/>
      <c r="BW873" s="33"/>
      <c r="BX873" s="33"/>
      <c r="BY873" s="33"/>
      <c r="BZ873" s="33"/>
      <c r="CA873" s="33"/>
      <c r="CB873" s="33"/>
      <c r="CC873" s="33"/>
      <c r="CD873" s="33"/>
      <c r="CE873" s="33"/>
      <c r="CF873" s="33"/>
      <c r="CG873" s="33"/>
      <c r="CH873" s="33"/>
      <c r="CI873" s="33"/>
      <c r="CJ873" s="33"/>
      <c r="CK873" s="33"/>
      <c r="CL873" s="33"/>
      <c r="CM873" s="33"/>
      <c r="CN873" s="33"/>
      <c r="CO873" s="33"/>
      <c r="CP873" s="33"/>
      <c r="CQ873" s="33"/>
      <c r="CR873" s="33"/>
      <c r="CS873" s="33"/>
      <c r="CT873" s="33"/>
      <c r="CU873" s="33"/>
      <c r="CV873" s="33"/>
      <c r="CW873" s="33"/>
      <c r="CX873" s="33"/>
      <c r="CY873" s="33"/>
      <c r="CZ873" s="33"/>
      <c r="DA873" s="33"/>
      <c r="DB873" s="33"/>
      <c r="DC873" s="33"/>
      <c r="DD873" s="33"/>
      <c r="DE873" s="33"/>
    </row>
    <row r="874" spans="1:109" x14ac:dyDescent="0.25">
      <c r="A874" s="32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33"/>
      <c r="BH874" s="33"/>
      <c r="BI874" s="33"/>
      <c r="BJ874" s="33"/>
      <c r="BK874" s="33"/>
      <c r="BL874" s="33"/>
      <c r="BM874" s="33"/>
      <c r="BN874" s="33"/>
      <c r="BO874" s="33"/>
      <c r="BP874" s="33"/>
      <c r="BQ874" s="33"/>
      <c r="BR874" s="33"/>
      <c r="BS874" s="33"/>
      <c r="BT874" s="33"/>
      <c r="BU874" s="33"/>
      <c r="BV874" s="33"/>
      <c r="BW874" s="33"/>
      <c r="BX874" s="33"/>
      <c r="BY874" s="33"/>
      <c r="BZ874" s="33"/>
      <c r="CA874" s="33"/>
      <c r="CB874" s="33"/>
      <c r="CC874" s="33"/>
      <c r="CD874" s="33"/>
      <c r="CE874" s="33"/>
      <c r="CF874" s="33"/>
      <c r="CG874" s="33"/>
      <c r="CH874" s="33"/>
      <c r="CI874" s="33"/>
      <c r="CJ874" s="33"/>
      <c r="CK874" s="33"/>
      <c r="CL874" s="33"/>
      <c r="CM874" s="33"/>
      <c r="CN874" s="33"/>
      <c r="CO874" s="33"/>
      <c r="CP874" s="33"/>
      <c r="CQ874" s="33"/>
      <c r="CR874" s="33"/>
      <c r="CS874" s="33"/>
      <c r="CT874" s="33"/>
      <c r="CU874" s="33"/>
      <c r="CV874" s="33"/>
      <c r="CW874" s="33"/>
      <c r="CX874" s="33"/>
      <c r="CY874" s="33"/>
      <c r="CZ874" s="33"/>
      <c r="DA874" s="33"/>
      <c r="DB874" s="33"/>
      <c r="DC874" s="33"/>
      <c r="DD874" s="33"/>
      <c r="DE874" s="33"/>
    </row>
    <row r="875" spans="1:109" x14ac:dyDescent="0.25">
      <c r="A875" s="32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33"/>
      <c r="BK875" s="33"/>
      <c r="BL875" s="33"/>
      <c r="BM875" s="33"/>
      <c r="BN875" s="33"/>
      <c r="BO875" s="33"/>
      <c r="BP875" s="33"/>
      <c r="BQ875" s="33"/>
      <c r="BR875" s="33"/>
      <c r="BS875" s="33"/>
      <c r="BT875" s="33"/>
      <c r="BU875" s="33"/>
      <c r="BV875" s="33"/>
      <c r="BW875" s="33"/>
      <c r="BX875" s="33"/>
      <c r="BY875" s="33"/>
      <c r="BZ875" s="33"/>
      <c r="CA875" s="33"/>
      <c r="CB875" s="33"/>
      <c r="CC875" s="33"/>
      <c r="CD875" s="33"/>
      <c r="CE875" s="33"/>
      <c r="CF875" s="33"/>
      <c r="CG875" s="33"/>
      <c r="CH875" s="33"/>
      <c r="CI875" s="33"/>
      <c r="CJ875" s="33"/>
      <c r="CK875" s="33"/>
      <c r="CL875" s="33"/>
      <c r="CM875" s="33"/>
      <c r="CN875" s="33"/>
      <c r="CO875" s="33"/>
      <c r="CP875" s="33"/>
      <c r="CQ875" s="33"/>
      <c r="CR875" s="33"/>
      <c r="CS875" s="33"/>
      <c r="CT875" s="33"/>
      <c r="CU875" s="33"/>
      <c r="CV875" s="33"/>
      <c r="CW875" s="33"/>
      <c r="CX875" s="33"/>
      <c r="CY875" s="33"/>
      <c r="CZ875" s="33"/>
      <c r="DA875" s="33"/>
      <c r="DB875" s="33"/>
      <c r="DC875" s="33"/>
      <c r="DD875" s="33"/>
      <c r="DE875" s="33"/>
    </row>
    <row r="876" spans="1:109" x14ac:dyDescent="0.25">
      <c r="A876" s="32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33"/>
      <c r="BK876" s="33"/>
      <c r="BL876" s="33"/>
      <c r="BM876" s="33"/>
      <c r="BN876" s="33"/>
      <c r="BO876" s="33"/>
      <c r="BP876" s="33"/>
      <c r="BQ876" s="33"/>
      <c r="BR876" s="33"/>
      <c r="BS876" s="33"/>
      <c r="BT876" s="33"/>
      <c r="BU876" s="33"/>
      <c r="BV876" s="33"/>
      <c r="BW876" s="33"/>
      <c r="BX876" s="33"/>
      <c r="BY876" s="33"/>
      <c r="BZ876" s="33"/>
      <c r="CA876" s="33"/>
      <c r="CB876" s="33"/>
      <c r="CC876" s="33"/>
      <c r="CD876" s="33"/>
      <c r="CE876" s="33"/>
      <c r="CF876" s="33"/>
      <c r="CG876" s="33"/>
      <c r="CH876" s="33"/>
      <c r="CI876" s="33"/>
      <c r="CJ876" s="33"/>
      <c r="CK876" s="33"/>
      <c r="CL876" s="33"/>
      <c r="CM876" s="33"/>
      <c r="CN876" s="33"/>
      <c r="CO876" s="33"/>
      <c r="CP876" s="33"/>
      <c r="CQ876" s="33"/>
      <c r="CR876" s="33"/>
      <c r="CS876" s="33"/>
      <c r="CT876" s="33"/>
      <c r="CU876" s="33"/>
      <c r="CV876" s="33"/>
      <c r="CW876" s="33"/>
      <c r="CX876" s="33"/>
      <c r="CY876" s="33"/>
      <c r="CZ876" s="33"/>
      <c r="DA876" s="33"/>
      <c r="DB876" s="33"/>
      <c r="DC876" s="33"/>
      <c r="DD876" s="33"/>
      <c r="DE876" s="33"/>
    </row>
    <row r="877" spans="1:109" x14ac:dyDescent="0.25">
      <c r="A877" s="32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33"/>
      <c r="BH877" s="33"/>
      <c r="BI877" s="33"/>
      <c r="BJ877" s="33"/>
      <c r="BK877" s="33"/>
      <c r="BL877" s="33"/>
      <c r="BM877" s="33"/>
      <c r="BN877" s="33"/>
      <c r="BO877" s="33"/>
      <c r="BP877" s="33"/>
      <c r="BQ877" s="33"/>
      <c r="BR877" s="33"/>
      <c r="BS877" s="33"/>
      <c r="BT877" s="33"/>
      <c r="BU877" s="33"/>
      <c r="BV877" s="33"/>
      <c r="BW877" s="33"/>
      <c r="BX877" s="33"/>
      <c r="BY877" s="33"/>
      <c r="BZ877" s="33"/>
      <c r="CA877" s="33"/>
      <c r="CB877" s="33"/>
      <c r="CC877" s="33"/>
      <c r="CD877" s="33"/>
      <c r="CE877" s="33"/>
      <c r="CF877" s="33"/>
      <c r="CG877" s="33"/>
      <c r="CH877" s="33"/>
      <c r="CI877" s="33"/>
      <c r="CJ877" s="33"/>
      <c r="CK877" s="33"/>
      <c r="CL877" s="33"/>
      <c r="CM877" s="33"/>
      <c r="CN877" s="33"/>
      <c r="CO877" s="33"/>
      <c r="CP877" s="33"/>
      <c r="CQ877" s="33"/>
      <c r="CR877" s="33"/>
      <c r="CS877" s="33"/>
      <c r="CT877" s="33"/>
      <c r="CU877" s="33"/>
      <c r="CV877" s="33"/>
      <c r="CW877" s="33"/>
      <c r="CX877" s="33"/>
      <c r="CY877" s="33"/>
      <c r="CZ877" s="33"/>
      <c r="DA877" s="33"/>
      <c r="DB877" s="33"/>
      <c r="DC877" s="33"/>
      <c r="DD877" s="33"/>
      <c r="DE877" s="33"/>
    </row>
    <row r="878" spans="1:109" x14ac:dyDescent="0.25">
      <c r="A878" s="32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33"/>
      <c r="BK878" s="33"/>
      <c r="BL878" s="33"/>
      <c r="BM878" s="33"/>
      <c r="BN878" s="33"/>
      <c r="BO878" s="33"/>
      <c r="BP878" s="33"/>
      <c r="BQ878" s="33"/>
      <c r="BR878" s="33"/>
      <c r="BS878" s="33"/>
      <c r="BT878" s="33"/>
      <c r="BU878" s="33"/>
      <c r="BV878" s="33"/>
      <c r="BW878" s="33"/>
      <c r="BX878" s="33"/>
      <c r="BY878" s="33"/>
      <c r="BZ878" s="33"/>
      <c r="CA878" s="33"/>
      <c r="CB878" s="33"/>
      <c r="CC878" s="33"/>
      <c r="CD878" s="33"/>
      <c r="CE878" s="33"/>
      <c r="CF878" s="33"/>
      <c r="CG878" s="33"/>
      <c r="CH878" s="33"/>
      <c r="CI878" s="33"/>
      <c r="CJ878" s="33"/>
      <c r="CK878" s="33"/>
      <c r="CL878" s="33"/>
      <c r="CM878" s="33"/>
      <c r="CN878" s="33"/>
      <c r="CO878" s="33"/>
      <c r="CP878" s="33"/>
      <c r="CQ878" s="33"/>
      <c r="CR878" s="33"/>
      <c r="CS878" s="33"/>
      <c r="CT878" s="33"/>
      <c r="CU878" s="33"/>
      <c r="CV878" s="33"/>
      <c r="CW878" s="33"/>
      <c r="CX878" s="33"/>
      <c r="CY878" s="33"/>
      <c r="CZ878" s="33"/>
      <c r="DA878" s="33"/>
      <c r="DB878" s="33"/>
      <c r="DC878" s="33"/>
      <c r="DD878" s="33"/>
      <c r="DE878" s="33"/>
    </row>
    <row r="879" spans="1:109" x14ac:dyDescent="0.25">
      <c r="A879" s="32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33"/>
      <c r="BK879" s="33"/>
      <c r="BL879" s="33"/>
      <c r="BM879" s="33"/>
      <c r="BN879" s="33"/>
      <c r="BO879" s="33"/>
      <c r="BP879" s="33"/>
      <c r="BQ879" s="33"/>
      <c r="BR879" s="33"/>
      <c r="BS879" s="33"/>
      <c r="BT879" s="33"/>
      <c r="BU879" s="33"/>
      <c r="BV879" s="33"/>
      <c r="BW879" s="33"/>
      <c r="BX879" s="33"/>
      <c r="BY879" s="33"/>
      <c r="BZ879" s="33"/>
      <c r="CA879" s="33"/>
      <c r="CB879" s="33"/>
      <c r="CC879" s="33"/>
      <c r="CD879" s="33"/>
      <c r="CE879" s="33"/>
      <c r="CF879" s="33"/>
      <c r="CG879" s="33"/>
      <c r="CH879" s="33"/>
      <c r="CI879" s="33"/>
      <c r="CJ879" s="33"/>
      <c r="CK879" s="33"/>
      <c r="CL879" s="33"/>
      <c r="CM879" s="33"/>
      <c r="CN879" s="33"/>
      <c r="CO879" s="33"/>
      <c r="CP879" s="33"/>
      <c r="CQ879" s="33"/>
      <c r="CR879" s="33"/>
      <c r="CS879" s="33"/>
      <c r="CT879" s="33"/>
      <c r="CU879" s="33"/>
      <c r="CV879" s="33"/>
      <c r="CW879" s="33"/>
      <c r="CX879" s="33"/>
      <c r="CY879" s="33"/>
      <c r="CZ879" s="33"/>
      <c r="DA879" s="33"/>
      <c r="DB879" s="33"/>
      <c r="DC879" s="33"/>
      <c r="DD879" s="33"/>
      <c r="DE879" s="33"/>
    </row>
    <row r="880" spans="1:109" x14ac:dyDescent="0.25">
      <c r="A880" s="32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3"/>
      <c r="BH880" s="33"/>
      <c r="BI880" s="33"/>
      <c r="BJ880" s="33"/>
      <c r="BK880" s="33"/>
      <c r="BL880" s="33"/>
      <c r="BM880" s="33"/>
      <c r="BN880" s="33"/>
      <c r="BO880" s="33"/>
      <c r="BP880" s="33"/>
      <c r="BQ880" s="33"/>
      <c r="BR880" s="33"/>
      <c r="BS880" s="33"/>
      <c r="BT880" s="33"/>
      <c r="BU880" s="33"/>
      <c r="BV880" s="33"/>
      <c r="BW880" s="33"/>
      <c r="BX880" s="33"/>
      <c r="BY880" s="33"/>
      <c r="BZ880" s="33"/>
      <c r="CA880" s="33"/>
      <c r="CB880" s="33"/>
      <c r="CC880" s="33"/>
      <c r="CD880" s="33"/>
      <c r="CE880" s="33"/>
      <c r="CF880" s="33"/>
      <c r="CG880" s="33"/>
      <c r="CH880" s="33"/>
      <c r="CI880" s="33"/>
      <c r="CJ880" s="33"/>
      <c r="CK880" s="33"/>
      <c r="CL880" s="33"/>
      <c r="CM880" s="33"/>
      <c r="CN880" s="33"/>
      <c r="CO880" s="33"/>
      <c r="CP880" s="33"/>
      <c r="CQ880" s="33"/>
      <c r="CR880" s="33"/>
      <c r="CS880" s="33"/>
      <c r="CT880" s="33"/>
      <c r="CU880" s="33"/>
      <c r="CV880" s="33"/>
      <c r="CW880" s="33"/>
      <c r="CX880" s="33"/>
      <c r="CY880" s="33"/>
      <c r="CZ880" s="33"/>
      <c r="DA880" s="33"/>
      <c r="DB880" s="33"/>
      <c r="DC880" s="33"/>
      <c r="DD880" s="33"/>
      <c r="DE880" s="33"/>
    </row>
    <row r="881" spans="1:109" x14ac:dyDescent="0.25">
      <c r="A881" s="32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33"/>
      <c r="BK881" s="33"/>
      <c r="BL881" s="33"/>
      <c r="BM881" s="33"/>
      <c r="BN881" s="33"/>
      <c r="BO881" s="33"/>
      <c r="BP881" s="33"/>
      <c r="BQ881" s="33"/>
      <c r="BR881" s="33"/>
      <c r="BS881" s="33"/>
      <c r="BT881" s="33"/>
      <c r="BU881" s="33"/>
      <c r="BV881" s="33"/>
      <c r="BW881" s="33"/>
      <c r="BX881" s="33"/>
      <c r="BY881" s="33"/>
      <c r="BZ881" s="33"/>
      <c r="CA881" s="33"/>
      <c r="CB881" s="33"/>
      <c r="CC881" s="33"/>
      <c r="CD881" s="33"/>
      <c r="CE881" s="33"/>
      <c r="CF881" s="33"/>
      <c r="CG881" s="33"/>
      <c r="CH881" s="33"/>
      <c r="CI881" s="33"/>
      <c r="CJ881" s="33"/>
      <c r="CK881" s="33"/>
      <c r="CL881" s="33"/>
      <c r="CM881" s="33"/>
      <c r="CN881" s="33"/>
      <c r="CO881" s="33"/>
      <c r="CP881" s="33"/>
      <c r="CQ881" s="33"/>
      <c r="CR881" s="33"/>
      <c r="CS881" s="33"/>
      <c r="CT881" s="33"/>
      <c r="CU881" s="33"/>
      <c r="CV881" s="33"/>
      <c r="CW881" s="33"/>
      <c r="CX881" s="33"/>
      <c r="CY881" s="33"/>
      <c r="CZ881" s="33"/>
      <c r="DA881" s="33"/>
      <c r="DB881" s="33"/>
      <c r="DC881" s="33"/>
      <c r="DD881" s="33"/>
      <c r="DE881" s="33"/>
    </row>
    <row r="882" spans="1:109" x14ac:dyDescent="0.25">
      <c r="A882" s="32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33"/>
      <c r="BK882" s="33"/>
      <c r="BL882" s="33"/>
      <c r="BM882" s="33"/>
      <c r="BN882" s="33"/>
      <c r="BO882" s="33"/>
      <c r="BP882" s="33"/>
      <c r="BQ882" s="33"/>
      <c r="BR882" s="33"/>
      <c r="BS882" s="33"/>
      <c r="BT882" s="33"/>
      <c r="BU882" s="33"/>
      <c r="BV882" s="33"/>
      <c r="BW882" s="33"/>
      <c r="BX882" s="33"/>
      <c r="BY882" s="33"/>
      <c r="BZ882" s="33"/>
      <c r="CA882" s="33"/>
      <c r="CB882" s="33"/>
      <c r="CC882" s="33"/>
      <c r="CD882" s="33"/>
      <c r="CE882" s="33"/>
      <c r="CF882" s="33"/>
      <c r="CG882" s="33"/>
      <c r="CH882" s="33"/>
      <c r="CI882" s="33"/>
      <c r="CJ882" s="33"/>
      <c r="CK882" s="33"/>
      <c r="CL882" s="33"/>
      <c r="CM882" s="33"/>
      <c r="CN882" s="33"/>
      <c r="CO882" s="33"/>
      <c r="CP882" s="33"/>
      <c r="CQ882" s="33"/>
      <c r="CR882" s="33"/>
      <c r="CS882" s="33"/>
      <c r="CT882" s="33"/>
      <c r="CU882" s="33"/>
      <c r="CV882" s="33"/>
      <c r="CW882" s="33"/>
      <c r="CX882" s="33"/>
      <c r="CY882" s="33"/>
      <c r="CZ882" s="33"/>
      <c r="DA882" s="33"/>
      <c r="DB882" s="33"/>
      <c r="DC882" s="33"/>
      <c r="DD882" s="33"/>
      <c r="DE882" s="33"/>
    </row>
    <row r="883" spans="1:109" x14ac:dyDescent="0.25">
      <c r="A883" s="32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33"/>
      <c r="BH883" s="33"/>
      <c r="BI883" s="33"/>
      <c r="BJ883" s="33"/>
      <c r="BK883" s="33"/>
      <c r="BL883" s="33"/>
      <c r="BM883" s="33"/>
      <c r="BN883" s="33"/>
      <c r="BO883" s="33"/>
      <c r="BP883" s="33"/>
      <c r="BQ883" s="33"/>
      <c r="BR883" s="33"/>
      <c r="BS883" s="33"/>
      <c r="BT883" s="33"/>
      <c r="BU883" s="33"/>
      <c r="BV883" s="33"/>
      <c r="BW883" s="33"/>
      <c r="BX883" s="33"/>
      <c r="BY883" s="33"/>
      <c r="BZ883" s="33"/>
      <c r="CA883" s="33"/>
      <c r="CB883" s="33"/>
      <c r="CC883" s="33"/>
      <c r="CD883" s="33"/>
      <c r="CE883" s="33"/>
      <c r="CF883" s="33"/>
      <c r="CG883" s="33"/>
      <c r="CH883" s="33"/>
      <c r="CI883" s="33"/>
      <c r="CJ883" s="33"/>
      <c r="CK883" s="33"/>
      <c r="CL883" s="33"/>
      <c r="CM883" s="33"/>
      <c r="CN883" s="33"/>
      <c r="CO883" s="33"/>
      <c r="CP883" s="33"/>
      <c r="CQ883" s="33"/>
      <c r="CR883" s="33"/>
      <c r="CS883" s="33"/>
      <c r="CT883" s="33"/>
      <c r="CU883" s="33"/>
      <c r="CV883" s="33"/>
      <c r="CW883" s="33"/>
      <c r="CX883" s="33"/>
      <c r="CY883" s="33"/>
      <c r="CZ883" s="33"/>
      <c r="DA883" s="33"/>
      <c r="DB883" s="33"/>
      <c r="DC883" s="33"/>
      <c r="DD883" s="33"/>
      <c r="DE883" s="33"/>
    </row>
    <row r="884" spans="1:109" x14ac:dyDescent="0.25">
      <c r="A884" s="32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33"/>
      <c r="BH884" s="33"/>
      <c r="BI884" s="33"/>
      <c r="BJ884" s="33"/>
      <c r="BK884" s="33"/>
      <c r="BL884" s="33"/>
      <c r="BM884" s="33"/>
      <c r="BN884" s="33"/>
      <c r="BO884" s="33"/>
      <c r="BP884" s="33"/>
      <c r="BQ884" s="33"/>
      <c r="BR884" s="33"/>
      <c r="BS884" s="33"/>
      <c r="BT884" s="33"/>
      <c r="BU884" s="33"/>
      <c r="BV884" s="33"/>
      <c r="BW884" s="33"/>
      <c r="BX884" s="33"/>
      <c r="BY884" s="33"/>
      <c r="BZ884" s="33"/>
      <c r="CA884" s="33"/>
      <c r="CB884" s="33"/>
      <c r="CC884" s="33"/>
      <c r="CD884" s="33"/>
      <c r="CE884" s="33"/>
      <c r="CF884" s="33"/>
      <c r="CG884" s="33"/>
      <c r="CH884" s="33"/>
      <c r="CI884" s="33"/>
      <c r="CJ884" s="33"/>
      <c r="CK884" s="33"/>
      <c r="CL884" s="33"/>
      <c r="CM884" s="33"/>
      <c r="CN884" s="33"/>
      <c r="CO884" s="33"/>
      <c r="CP884" s="33"/>
      <c r="CQ884" s="33"/>
      <c r="CR884" s="33"/>
      <c r="CS884" s="33"/>
      <c r="CT884" s="33"/>
      <c r="CU884" s="33"/>
      <c r="CV884" s="33"/>
      <c r="CW884" s="33"/>
      <c r="CX884" s="33"/>
      <c r="CY884" s="33"/>
      <c r="CZ884" s="33"/>
      <c r="DA884" s="33"/>
      <c r="DB884" s="33"/>
      <c r="DC884" s="33"/>
      <c r="DD884" s="33"/>
      <c r="DE884" s="33"/>
    </row>
    <row r="885" spans="1:109" x14ac:dyDescent="0.25">
      <c r="A885" s="32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33"/>
      <c r="BK885" s="33"/>
      <c r="BL885" s="33"/>
      <c r="BM885" s="33"/>
      <c r="BN885" s="33"/>
      <c r="BO885" s="33"/>
      <c r="BP885" s="33"/>
      <c r="BQ885" s="33"/>
      <c r="BR885" s="33"/>
      <c r="BS885" s="33"/>
      <c r="BT885" s="33"/>
      <c r="BU885" s="33"/>
      <c r="BV885" s="33"/>
      <c r="BW885" s="33"/>
      <c r="BX885" s="33"/>
      <c r="BY885" s="33"/>
      <c r="BZ885" s="33"/>
      <c r="CA885" s="33"/>
      <c r="CB885" s="33"/>
      <c r="CC885" s="33"/>
      <c r="CD885" s="33"/>
      <c r="CE885" s="33"/>
      <c r="CF885" s="33"/>
      <c r="CG885" s="33"/>
      <c r="CH885" s="33"/>
      <c r="CI885" s="33"/>
      <c r="CJ885" s="33"/>
      <c r="CK885" s="33"/>
      <c r="CL885" s="33"/>
      <c r="CM885" s="33"/>
      <c r="CN885" s="33"/>
      <c r="CO885" s="33"/>
      <c r="CP885" s="33"/>
      <c r="CQ885" s="33"/>
      <c r="CR885" s="33"/>
      <c r="CS885" s="33"/>
      <c r="CT885" s="33"/>
      <c r="CU885" s="33"/>
      <c r="CV885" s="33"/>
      <c r="CW885" s="33"/>
      <c r="CX885" s="33"/>
      <c r="CY885" s="33"/>
      <c r="CZ885" s="33"/>
      <c r="DA885" s="33"/>
      <c r="DB885" s="33"/>
      <c r="DC885" s="33"/>
      <c r="DD885" s="33"/>
      <c r="DE885" s="33"/>
    </row>
    <row r="886" spans="1:109" x14ac:dyDescent="0.25">
      <c r="A886" s="32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33"/>
      <c r="BK886" s="33"/>
      <c r="BL886" s="33"/>
      <c r="BM886" s="33"/>
      <c r="BN886" s="33"/>
      <c r="BO886" s="33"/>
      <c r="BP886" s="33"/>
      <c r="BQ886" s="33"/>
      <c r="BR886" s="33"/>
      <c r="BS886" s="33"/>
      <c r="BT886" s="33"/>
      <c r="BU886" s="33"/>
      <c r="BV886" s="33"/>
      <c r="BW886" s="33"/>
      <c r="BX886" s="33"/>
      <c r="BY886" s="33"/>
      <c r="BZ886" s="33"/>
      <c r="CA886" s="33"/>
      <c r="CB886" s="33"/>
      <c r="CC886" s="33"/>
      <c r="CD886" s="33"/>
      <c r="CE886" s="33"/>
      <c r="CF886" s="33"/>
      <c r="CG886" s="33"/>
      <c r="CH886" s="33"/>
      <c r="CI886" s="33"/>
      <c r="CJ886" s="33"/>
      <c r="CK886" s="33"/>
      <c r="CL886" s="33"/>
      <c r="CM886" s="33"/>
      <c r="CN886" s="33"/>
      <c r="CO886" s="33"/>
      <c r="CP886" s="33"/>
      <c r="CQ886" s="33"/>
      <c r="CR886" s="33"/>
      <c r="CS886" s="33"/>
      <c r="CT886" s="33"/>
      <c r="CU886" s="33"/>
      <c r="CV886" s="33"/>
      <c r="CW886" s="33"/>
      <c r="CX886" s="33"/>
      <c r="CY886" s="33"/>
      <c r="CZ886" s="33"/>
      <c r="DA886" s="33"/>
      <c r="DB886" s="33"/>
      <c r="DC886" s="33"/>
      <c r="DD886" s="33"/>
      <c r="DE886" s="33"/>
    </row>
    <row r="887" spans="1:109" x14ac:dyDescent="0.25">
      <c r="A887" s="32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33"/>
      <c r="BK887" s="33"/>
      <c r="BL887" s="33"/>
      <c r="BM887" s="33"/>
      <c r="BN887" s="33"/>
      <c r="BO887" s="33"/>
      <c r="BP887" s="33"/>
      <c r="BQ887" s="33"/>
      <c r="BR887" s="33"/>
      <c r="BS887" s="33"/>
      <c r="BT887" s="33"/>
      <c r="BU887" s="33"/>
      <c r="BV887" s="33"/>
      <c r="BW887" s="33"/>
      <c r="BX887" s="33"/>
      <c r="BY887" s="33"/>
      <c r="BZ887" s="33"/>
      <c r="CA887" s="33"/>
      <c r="CB887" s="33"/>
      <c r="CC887" s="33"/>
      <c r="CD887" s="33"/>
      <c r="CE887" s="33"/>
      <c r="CF887" s="33"/>
      <c r="CG887" s="33"/>
      <c r="CH887" s="33"/>
      <c r="CI887" s="33"/>
      <c r="CJ887" s="33"/>
      <c r="CK887" s="33"/>
      <c r="CL887" s="33"/>
      <c r="CM887" s="33"/>
      <c r="CN887" s="33"/>
      <c r="CO887" s="33"/>
      <c r="CP887" s="33"/>
      <c r="CQ887" s="33"/>
      <c r="CR887" s="33"/>
      <c r="CS887" s="33"/>
      <c r="CT887" s="33"/>
      <c r="CU887" s="33"/>
      <c r="CV887" s="33"/>
      <c r="CW887" s="33"/>
      <c r="CX887" s="33"/>
      <c r="CY887" s="33"/>
      <c r="CZ887" s="33"/>
      <c r="DA887" s="33"/>
      <c r="DB887" s="33"/>
      <c r="DC887" s="33"/>
      <c r="DD887" s="33"/>
      <c r="DE887" s="33"/>
    </row>
    <row r="888" spans="1:109" x14ac:dyDescent="0.25">
      <c r="A888" s="32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33"/>
      <c r="BH888" s="33"/>
      <c r="BI888" s="33"/>
      <c r="BJ888" s="33"/>
      <c r="BK888" s="33"/>
      <c r="BL888" s="33"/>
      <c r="BM888" s="33"/>
      <c r="BN888" s="33"/>
      <c r="BO888" s="33"/>
      <c r="BP888" s="33"/>
      <c r="BQ888" s="33"/>
      <c r="BR888" s="33"/>
      <c r="BS888" s="33"/>
      <c r="BT888" s="33"/>
      <c r="BU888" s="33"/>
      <c r="BV888" s="33"/>
      <c r="BW888" s="33"/>
      <c r="BX888" s="33"/>
      <c r="BY888" s="33"/>
      <c r="BZ888" s="33"/>
      <c r="CA888" s="33"/>
      <c r="CB888" s="33"/>
      <c r="CC888" s="33"/>
      <c r="CD888" s="33"/>
      <c r="CE888" s="33"/>
      <c r="CF888" s="33"/>
      <c r="CG888" s="33"/>
      <c r="CH888" s="33"/>
      <c r="CI888" s="33"/>
      <c r="CJ888" s="33"/>
      <c r="CK888" s="33"/>
      <c r="CL888" s="33"/>
      <c r="CM888" s="33"/>
      <c r="CN888" s="33"/>
      <c r="CO888" s="33"/>
      <c r="CP888" s="33"/>
      <c r="CQ888" s="33"/>
      <c r="CR888" s="33"/>
      <c r="CS888" s="33"/>
      <c r="CT888" s="33"/>
      <c r="CU888" s="33"/>
      <c r="CV888" s="33"/>
      <c r="CW888" s="33"/>
      <c r="CX888" s="33"/>
      <c r="CY888" s="33"/>
      <c r="CZ888" s="33"/>
      <c r="DA888" s="33"/>
      <c r="DB888" s="33"/>
      <c r="DC888" s="33"/>
      <c r="DD888" s="33"/>
      <c r="DE888" s="33"/>
    </row>
    <row r="889" spans="1:109" x14ac:dyDescent="0.25">
      <c r="A889" s="32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33"/>
      <c r="BK889" s="33"/>
      <c r="BL889" s="33"/>
      <c r="BM889" s="33"/>
      <c r="BN889" s="33"/>
      <c r="BO889" s="33"/>
      <c r="BP889" s="33"/>
      <c r="BQ889" s="33"/>
      <c r="BR889" s="33"/>
      <c r="BS889" s="33"/>
      <c r="BT889" s="33"/>
      <c r="BU889" s="33"/>
      <c r="BV889" s="33"/>
      <c r="BW889" s="33"/>
      <c r="BX889" s="33"/>
      <c r="BY889" s="33"/>
      <c r="BZ889" s="33"/>
      <c r="CA889" s="33"/>
      <c r="CB889" s="33"/>
      <c r="CC889" s="33"/>
      <c r="CD889" s="33"/>
      <c r="CE889" s="33"/>
      <c r="CF889" s="33"/>
      <c r="CG889" s="33"/>
      <c r="CH889" s="33"/>
      <c r="CI889" s="33"/>
      <c r="CJ889" s="33"/>
      <c r="CK889" s="33"/>
      <c r="CL889" s="33"/>
      <c r="CM889" s="33"/>
      <c r="CN889" s="33"/>
      <c r="CO889" s="33"/>
      <c r="CP889" s="33"/>
      <c r="CQ889" s="33"/>
      <c r="CR889" s="33"/>
      <c r="CS889" s="33"/>
      <c r="CT889" s="33"/>
      <c r="CU889" s="33"/>
      <c r="CV889" s="33"/>
      <c r="CW889" s="33"/>
      <c r="CX889" s="33"/>
      <c r="CY889" s="33"/>
      <c r="CZ889" s="33"/>
      <c r="DA889" s="33"/>
      <c r="DB889" s="33"/>
      <c r="DC889" s="33"/>
      <c r="DD889" s="33"/>
      <c r="DE889" s="33"/>
    </row>
    <row r="890" spans="1:109" x14ac:dyDescent="0.25">
      <c r="A890" s="32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33"/>
      <c r="BK890" s="33"/>
      <c r="BL890" s="33"/>
      <c r="BM890" s="33"/>
      <c r="BN890" s="33"/>
      <c r="BO890" s="33"/>
      <c r="BP890" s="33"/>
      <c r="BQ890" s="33"/>
      <c r="BR890" s="33"/>
      <c r="BS890" s="33"/>
      <c r="BT890" s="33"/>
      <c r="BU890" s="33"/>
      <c r="BV890" s="33"/>
      <c r="BW890" s="33"/>
      <c r="BX890" s="33"/>
      <c r="BY890" s="33"/>
      <c r="BZ890" s="33"/>
      <c r="CA890" s="33"/>
      <c r="CB890" s="33"/>
      <c r="CC890" s="33"/>
      <c r="CD890" s="33"/>
      <c r="CE890" s="33"/>
      <c r="CF890" s="33"/>
      <c r="CG890" s="33"/>
      <c r="CH890" s="33"/>
      <c r="CI890" s="33"/>
      <c r="CJ890" s="33"/>
      <c r="CK890" s="33"/>
      <c r="CL890" s="33"/>
      <c r="CM890" s="33"/>
      <c r="CN890" s="33"/>
      <c r="CO890" s="33"/>
      <c r="CP890" s="33"/>
      <c r="CQ890" s="33"/>
      <c r="CR890" s="33"/>
      <c r="CS890" s="33"/>
      <c r="CT890" s="33"/>
      <c r="CU890" s="33"/>
      <c r="CV890" s="33"/>
      <c r="CW890" s="33"/>
      <c r="CX890" s="33"/>
      <c r="CY890" s="33"/>
      <c r="CZ890" s="33"/>
      <c r="DA890" s="33"/>
      <c r="DB890" s="33"/>
      <c r="DC890" s="33"/>
      <c r="DD890" s="33"/>
      <c r="DE890" s="33"/>
    </row>
    <row r="891" spans="1:109" x14ac:dyDescent="0.25">
      <c r="A891" s="32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33"/>
      <c r="BH891" s="33"/>
      <c r="BI891" s="33"/>
      <c r="BJ891" s="33"/>
      <c r="BK891" s="33"/>
      <c r="BL891" s="33"/>
      <c r="BM891" s="33"/>
      <c r="BN891" s="33"/>
      <c r="BO891" s="33"/>
      <c r="BP891" s="33"/>
      <c r="BQ891" s="33"/>
      <c r="BR891" s="33"/>
      <c r="BS891" s="33"/>
      <c r="BT891" s="33"/>
      <c r="BU891" s="33"/>
      <c r="BV891" s="33"/>
      <c r="BW891" s="33"/>
      <c r="BX891" s="33"/>
      <c r="BY891" s="33"/>
      <c r="BZ891" s="33"/>
      <c r="CA891" s="33"/>
      <c r="CB891" s="33"/>
      <c r="CC891" s="33"/>
      <c r="CD891" s="33"/>
      <c r="CE891" s="33"/>
      <c r="CF891" s="33"/>
      <c r="CG891" s="33"/>
      <c r="CH891" s="33"/>
      <c r="CI891" s="33"/>
      <c r="CJ891" s="33"/>
      <c r="CK891" s="33"/>
      <c r="CL891" s="33"/>
      <c r="CM891" s="33"/>
      <c r="CN891" s="33"/>
      <c r="CO891" s="33"/>
      <c r="CP891" s="33"/>
      <c r="CQ891" s="33"/>
      <c r="CR891" s="33"/>
      <c r="CS891" s="33"/>
      <c r="CT891" s="33"/>
      <c r="CU891" s="33"/>
      <c r="CV891" s="33"/>
      <c r="CW891" s="33"/>
      <c r="CX891" s="33"/>
      <c r="CY891" s="33"/>
      <c r="CZ891" s="33"/>
      <c r="DA891" s="33"/>
      <c r="DB891" s="33"/>
      <c r="DC891" s="33"/>
      <c r="DD891" s="33"/>
      <c r="DE891" s="33"/>
    </row>
    <row r="892" spans="1:109" x14ac:dyDescent="0.25">
      <c r="A892" s="32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33"/>
      <c r="BH892" s="33"/>
      <c r="BI892" s="33"/>
      <c r="BJ892" s="33"/>
      <c r="BK892" s="33"/>
      <c r="BL892" s="33"/>
      <c r="BM892" s="33"/>
      <c r="BN892" s="33"/>
      <c r="BO892" s="33"/>
      <c r="BP892" s="33"/>
      <c r="BQ892" s="33"/>
      <c r="BR892" s="33"/>
      <c r="BS892" s="33"/>
      <c r="BT892" s="33"/>
      <c r="BU892" s="33"/>
      <c r="BV892" s="33"/>
      <c r="BW892" s="33"/>
      <c r="BX892" s="33"/>
      <c r="BY892" s="33"/>
      <c r="BZ892" s="33"/>
      <c r="CA892" s="33"/>
      <c r="CB892" s="33"/>
      <c r="CC892" s="33"/>
      <c r="CD892" s="33"/>
      <c r="CE892" s="33"/>
      <c r="CF892" s="33"/>
      <c r="CG892" s="33"/>
      <c r="CH892" s="33"/>
      <c r="CI892" s="33"/>
      <c r="CJ892" s="33"/>
      <c r="CK892" s="33"/>
      <c r="CL892" s="33"/>
      <c r="CM892" s="33"/>
      <c r="CN892" s="33"/>
      <c r="CO892" s="33"/>
      <c r="CP892" s="33"/>
      <c r="CQ892" s="33"/>
      <c r="CR892" s="33"/>
      <c r="CS892" s="33"/>
      <c r="CT892" s="33"/>
      <c r="CU892" s="33"/>
      <c r="CV892" s="33"/>
      <c r="CW892" s="33"/>
      <c r="CX892" s="33"/>
      <c r="CY892" s="33"/>
      <c r="CZ892" s="33"/>
      <c r="DA892" s="33"/>
      <c r="DB892" s="33"/>
      <c r="DC892" s="33"/>
      <c r="DD892" s="33"/>
      <c r="DE892" s="33"/>
    </row>
    <row r="893" spans="1:109" x14ac:dyDescent="0.25">
      <c r="A893" s="32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33"/>
      <c r="BK893" s="33"/>
      <c r="BL893" s="33"/>
      <c r="BM893" s="33"/>
      <c r="BN893" s="33"/>
      <c r="BO893" s="33"/>
      <c r="BP893" s="33"/>
      <c r="BQ893" s="33"/>
      <c r="BR893" s="33"/>
      <c r="BS893" s="33"/>
      <c r="BT893" s="33"/>
      <c r="BU893" s="33"/>
      <c r="BV893" s="33"/>
      <c r="BW893" s="33"/>
      <c r="BX893" s="33"/>
      <c r="BY893" s="33"/>
      <c r="BZ893" s="33"/>
      <c r="CA893" s="33"/>
      <c r="CB893" s="33"/>
      <c r="CC893" s="33"/>
      <c r="CD893" s="33"/>
      <c r="CE893" s="33"/>
      <c r="CF893" s="33"/>
      <c r="CG893" s="33"/>
      <c r="CH893" s="33"/>
      <c r="CI893" s="33"/>
      <c r="CJ893" s="33"/>
      <c r="CK893" s="33"/>
      <c r="CL893" s="33"/>
      <c r="CM893" s="33"/>
      <c r="CN893" s="33"/>
      <c r="CO893" s="33"/>
      <c r="CP893" s="33"/>
      <c r="CQ893" s="33"/>
      <c r="CR893" s="33"/>
      <c r="CS893" s="33"/>
      <c r="CT893" s="33"/>
      <c r="CU893" s="33"/>
      <c r="CV893" s="33"/>
      <c r="CW893" s="33"/>
      <c r="CX893" s="33"/>
      <c r="CY893" s="33"/>
      <c r="CZ893" s="33"/>
      <c r="DA893" s="33"/>
      <c r="DB893" s="33"/>
      <c r="DC893" s="33"/>
      <c r="DD893" s="33"/>
      <c r="DE893" s="33"/>
    </row>
    <row r="894" spans="1:109" x14ac:dyDescent="0.25">
      <c r="A894" s="32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33"/>
      <c r="BK894" s="33"/>
      <c r="BL894" s="33"/>
      <c r="BM894" s="33"/>
      <c r="BN894" s="33"/>
      <c r="BO894" s="33"/>
      <c r="BP894" s="33"/>
      <c r="BQ894" s="33"/>
      <c r="BR894" s="33"/>
      <c r="BS894" s="33"/>
      <c r="BT894" s="33"/>
      <c r="BU894" s="33"/>
      <c r="BV894" s="33"/>
      <c r="BW894" s="33"/>
      <c r="BX894" s="33"/>
      <c r="BY894" s="33"/>
      <c r="BZ894" s="33"/>
      <c r="CA894" s="33"/>
      <c r="CB894" s="33"/>
      <c r="CC894" s="33"/>
      <c r="CD894" s="33"/>
      <c r="CE894" s="33"/>
      <c r="CF894" s="33"/>
      <c r="CG894" s="33"/>
      <c r="CH894" s="33"/>
      <c r="CI894" s="33"/>
      <c r="CJ894" s="33"/>
      <c r="CK894" s="33"/>
      <c r="CL894" s="33"/>
      <c r="CM894" s="33"/>
      <c r="CN894" s="33"/>
      <c r="CO894" s="33"/>
      <c r="CP894" s="33"/>
      <c r="CQ894" s="33"/>
      <c r="CR894" s="33"/>
      <c r="CS894" s="33"/>
      <c r="CT894" s="33"/>
      <c r="CU894" s="33"/>
      <c r="CV894" s="33"/>
      <c r="CW894" s="33"/>
      <c r="CX894" s="33"/>
      <c r="CY894" s="33"/>
      <c r="CZ894" s="33"/>
      <c r="DA894" s="33"/>
      <c r="DB894" s="33"/>
      <c r="DC894" s="33"/>
      <c r="DD894" s="33"/>
      <c r="DE894" s="33"/>
    </row>
    <row r="895" spans="1:109" x14ac:dyDescent="0.25">
      <c r="A895" s="32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33"/>
      <c r="BH895" s="33"/>
      <c r="BI895" s="33"/>
      <c r="BJ895" s="33"/>
      <c r="BK895" s="33"/>
      <c r="BL895" s="33"/>
      <c r="BM895" s="33"/>
      <c r="BN895" s="33"/>
      <c r="BO895" s="33"/>
      <c r="BP895" s="33"/>
      <c r="BQ895" s="33"/>
      <c r="BR895" s="33"/>
      <c r="BS895" s="33"/>
      <c r="BT895" s="33"/>
      <c r="BU895" s="33"/>
      <c r="BV895" s="33"/>
      <c r="BW895" s="33"/>
      <c r="BX895" s="33"/>
      <c r="BY895" s="33"/>
      <c r="BZ895" s="33"/>
      <c r="CA895" s="33"/>
      <c r="CB895" s="33"/>
      <c r="CC895" s="33"/>
      <c r="CD895" s="33"/>
      <c r="CE895" s="33"/>
      <c r="CF895" s="33"/>
      <c r="CG895" s="33"/>
      <c r="CH895" s="33"/>
      <c r="CI895" s="33"/>
      <c r="CJ895" s="33"/>
      <c r="CK895" s="33"/>
      <c r="CL895" s="33"/>
      <c r="CM895" s="33"/>
      <c r="CN895" s="33"/>
      <c r="CO895" s="33"/>
      <c r="CP895" s="33"/>
      <c r="CQ895" s="33"/>
      <c r="CR895" s="33"/>
      <c r="CS895" s="33"/>
      <c r="CT895" s="33"/>
      <c r="CU895" s="33"/>
      <c r="CV895" s="33"/>
      <c r="CW895" s="33"/>
      <c r="CX895" s="33"/>
      <c r="CY895" s="33"/>
      <c r="CZ895" s="33"/>
      <c r="DA895" s="33"/>
      <c r="DB895" s="33"/>
      <c r="DC895" s="33"/>
      <c r="DD895" s="33"/>
      <c r="DE895" s="33"/>
    </row>
    <row r="896" spans="1:109" x14ac:dyDescent="0.25">
      <c r="A896" s="32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33"/>
      <c r="BK896" s="33"/>
      <c r="BL896" s="33"/>
      <c r="BM896" s="33"/>
      <c r="BN896" s="33"/>
      <c r="BO896" s="33"/>
      <c r="BP896" s="33"/>
      <c r="BQ896" s="33"/>
      <c r="BR896" s="33"/>
      <c r="BS896" s="33"/>
      <c r="BT896" s="33"/>
      <c r="BU896" s="33"/>
      <c r="BV896" s="33"/>
      <c r="BW896" s="33"/>
      <c r="BX896" s="33"/>
      <c r="BY896" s="33"/>
      <c r="BZ896" s="33"/>
      <c r="CA896" s="33"/>
      <c r="CB896" s="33"/>
      <c r="CC896" s="33"/>
      <c r="CD896" s="33"/>
      <c r="CE896" s="33"/>
      <c r="CF896" s="33"/>
      <c r="CG896" s="33"/>
      <c r="CH896" s="33"/>
      <c r="CI896" s="33"/>
      <c r="CJ896" s="33"/>
      <c r="CK896" s="33"/>
      <c r="CL896" s="33"/>
      <c r="CM896" s="33"/>
      <c r="CN896" s="33"/>
      <c r="CO896" s="33"/>
      <c r="CP896" s="33"/>
      <c r="CQ896" s="33"/>
      <c r="CR896" s="33"/>
      <c r="CS896" s="33"/>
      <c r="CT896" s="33"/>
      <c r="CU896" s="33"/>
      <c r="CV896" s="33"/>
      <c r="CW896" s="33"/>
      <c r="CX896" s="33"/>
      <c r="CY896" s="33"/>
      <c r="CZ896" s="33"/>
      <c r="DA896" s="33"/>
      <c r="DB896" s="33"/>
      <c r="DC896" s="33"/>
      <c r="DD896" s="33"/>
      <c r="DE896" s="33"/>
    </row>
    <row r="897" spans="1:109" x14ac:dyDescent="0.25">
      <c r="A897" s="32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33"/>
      <c r="BK897" s="33"/>
      <c r="BL897" s="33"/>
      <c r="BM897" s="33"/>
      <c r="BN897" s="33"/>
      <c r="BO897" s="33"/>
      <c r="BP897" s="33"/>
      <c r="BQ897" s="33"/>
      <c r="BR897" s="33"/>
      <c r="BS897" s="33"/>
      <c r="BT897" s="33"/>
      <c r="BU897" s="33"/>
      <c r="BV897" s="33"/>
      <c r="BW897" s="33"/>
      <c r="BX897" s="33"/>
      <c r="BY897" s="33"/>
      <c r="BZ897" s="33"/>
      <c r="CA897" s="33"/>
      <c r="CB897" s="33"/>
      <c r="CC897" s="33"/>
      <c r="CD897" s="33"/>
      <c r="CE897" s="33"/>
      <c r="CF897" s="33"/>
      <c r="CG897" s="33"/>
      <c r="CH897" s="33"/>
      <c r="CI897" s="33"/>
      <c r="CJ897" s="33"/>
      <c r="CK897" s="33"/>
      <c r="CL897" s="33"/>
      <c r="CM897" s="33"/>
      <c r="CN897" s="33"/>
      <c r="CO897" s="33"/>
      <c r="CP897" s="33"/>
      <c r="CQ897" s="33"/>
      <c r="CR897" s="33"/>
      <c r="CS897" s="33"/>
      <c r="CT897" s="33"/>
      <c r="CU897" s="33"/>
      <c r="CV897" s="33"/>
      <c r="CW897" s="33"/>
      <c r="CX897" s="33"/>
      <c r="CY897" s="33"/>
      <c r="CZ897" s="33"/>
      <c r="DA897" s="33"/>
      <c r="DB897" s="33"/>
      <c r="DC897" s="33"/>
      <c r="DD897" s="33"/>
      <c r="DE897" s="33"/>
    </row>
    <row r="898" spans="1:109" x14ac:dyDescent="0.25">
      <c r="A898" s="32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33"/>
      <c r="BH898" s="33"/>
      <c r="BI898" s="33"/>
      <c r="BJ898" s="33"/>
      <c r="BK898" s="33"/>
      <c r="BL898" s="33"/>
      <c r="BM898" s="33"/>
      <c r="BN898" s="33"/>
      <c r="BO898" s="33"/>
      <c r="BP898" s="33"/>
      <c r="BQ898" s="33"/>
      <c r="BR898" s="33"/>
      <c r="BS898" s="33"/>
      <c r="BT898" s="33"/>
      <c r="BU898" s="33"/>
      <c r="BV898" s="33"/>
      <c r="BW898" s="33"/>
      <c r="BX898" s="33"/>
      <c r="BY898" s="33"/>
      <c r="BZ898" s="33"/>
      <c r="CA898" s="33"/>
      <c r="CB898" s="33"/>
      <c r="CC898" s="33"/>
      <c r="CD898" s="33"/>
      <c r="CE898" s="33"/>
      <c r="CF898" s="33"/>
      <c r="CG898" s="33"/>
      <c r="CH898" s="33"/>
      <c r="CI898" s="33"/>
      <c r="CJ898" s="33"/>
      <c r="CK898" s="33"/>
      <c r="CL898" s="33"/>
      <c r="CM898" s="33"/>
      <c r="CN898" s="33"/>
      <c r="CO898" s="33"/>
      <c r="CP898" s="33"/>
      <c r="CQ898" s="33"/>
      <c r="CR898" s="33"/>
      <c r="CS898" s="33"/>
      <c r="CT898" s="33"/>
      <c r="CU898" s="33"/>
      <c r="CV898" s="33"/>
      <c r="CW898" s="33"/>
      <c r="CX898" s="33"/>
      <c r="CY898" s="33"/>
      <c r="CZ898" s="33"/>
      <c r="DA898" s="33"/>
      <c r="DB898" s="33"/>
      <c r="DC898" s="33"/>
      <c r="DD898" s="33"/>
      <c r="DE898" s="33"/>
    </row>
    <row r="899" spans="1:109" x14ac:dyDescent="0.25">
      <c r="A899" s="32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BQ899" s="33"/>
      <c r="BR899" s="33"/>
      <c r="BS899" s="33"/>
      <c r="BT899" s="33"/>
      <c r="BU899" s="33"/>
      <c r="BV899" s="33"/>
      <c r="BW899" s="33"/>
      <c r="BX899" s="33"/>
      <c r="BY899" s="33"/>
      <c r="BZ899" s="33"/>
      <c r="CA899" s="33"/>
      <c r="CB899" s="33"/>
      <c r="CC899" s="33"/>
      <c r="CD899" s="33"/>
      <c r="CE899" s="33"/>
      <c r="CF899" s="33"/>
      <c r="CG899" s="33"/>
      <c r="CH899" s="33"/>
      <c r="CI899" s="33"/>
      <c r="CJ899" s="33"/>
      <c r="CK899" s="33"/>
      <c r="CL899" s="33"/>
      <c r="CM899" s="33"/>
      <c r="CN899" s="33"/>
      <c r="CO899" s="33"/>
      <c r="CP899" s="33"/>
      <c r="CQ899" s="33"/>
      <c r="CR899" s="33"/>
      <c r="CS899" s="33"/>
      <c r="CT899" s="33"/>
      <c r="CU899" s="33"/>
      <c r="CV899" s="33"/>
      <c r="CW899" s="33"/>
      <c r="CX899" s="33"/>
      <c r="CY899" s="33"/>
      <c r="CZ899" s="33"/>
      <c r="DA899" s="33"/>
      <c r="DB899" s="33"/>
      <c r="DC899" s="33"/>
      <c r="DD899" s="33"/>
      <c r="DE899" s="33"/>
    </row>
    <row r="900" spans="1:109" x14ac:dyDescent="0.25">
      <c r="A900" s="32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BQ900" s="33"/>
      <c r="BR900" s="33"/>
      <c r="BS900" s="33"/>
      <c r="BT900" s="33"/>
      <c r="BU900" s="33"/>
      <c r="BV900" s="33"/>
      <c r="BW900" s="33"/>
      <c r="BX900" s="33"/>
      <c r="BY900" s="33"/>
      <c r="BZ900" s="33"/>
      <c r="CA900" s="33"/>
      <c r="CB900" s="33"/>
      <c r="CC900" s="33"/>
      <c r="CD900" s="33"/>
      <c r="CE900" s="33"/>
      <c r="CF900" s="33"/>
      <c r="CG900" s="33"/>
      <c r="CH900" s="33"/>
      <c r="CI900" s="33"/>
      <c r="CJ900" s="33"/>
      <c r="CK900" s="33"/>
      <c r="CL900" s="33"/>
      <c r="CM900" s="33"/>
      <c r="CN900" s="33"/>
      <c r="CO900" s="33"/>
      <c r="CP900" s="33"/>
      <c r="CQ900" s="33"/>
      <c r="CR900" s="33"/>
      <c r="CS900" s="33"/>
      <c r="CT900" s="33"/>
      <c r="CU900" s="33"/>
      <c r="CV900" s="33"/>
      <c r="CW900" s="33"/>
      <c r="CX900" s="33"/>
      <c r="CY900" s="33"/>
      <c r="CZ900" s="33"/>
      <c r="DA900" s="33"/>
      <c r="DB900" s="33"/>
      <c r="DC900" s="33"/>
      <c r="DD900" s="33"/>
      <c r="DE900" s="33"/>
    </row>
    <row r="901" spans="1:109" x14ac:dyDescent="0.25">
      <c r="A901" s="32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BQ901" s="33"/>
      <c r="BR901" s="33"/>
      <c r="BS901" s="33"/>
      <c r="BT901" s="33"/>
      <c r="BU901" s="33"/>
      <c r="BV901" s="33"/>
      <c r="BW901" s="33"/>
      <c r="BX901" s="33"/>
      <c r="BY901" s="33"/>
      <c r="BZ901" s="33"/>
      <c r="CA901" s="33"/>
      <c r="CB901" s="33"/>
      <c r="CC901" s="33"/>
      <c r="CD901" s="33"/>
      <c r="CE901" s="33"/>
      <c r="CF901" s="33"/>
      <c r="CG901" s="33"/>
      <c r="CH901" s="33"/>
      <c r="CI901" s="33"/>
      <c r="CJ901" s="33"/>
      <c r="CK901" s="33"/>
      <c r="CL901" s="33"/>
      <c r="CM901" s="33"/>
      <c r="CN901" s="33"/>
      <c r="CO901" s="33"/>
      <c r="CP901" s="33"/>
      <c r="CQ901" s="33"/>
      <c r="CR901" s="33"/>
      <c r="CS901" s="33"/>
      <c r="CT901" s="33"/>
      <c r="CU901" s="33"/>
      <c r="CV901" s="33"/>
      <c r="CW901" s="33"/>
      <c r="CX901" s="33"/>
      <c r="CY901" s="33"/>
      <c r="CZ901" s="33"/>
      <c r="DA901" s="33"/>
      <c r="DB901" s="33"/>
      <c r="DC901" s="33"/>
      <c r="DD901" s="33"/>
      <c r="DE901" s="33"/>
    </row>
    <row r="902" spans="1:109" x14ac:dyDescent="0.25">
      <c r="A902" s="32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BQ902" s="33"/>
      <c r="BR902" s="33"/>
      <c r="BS902" s="33"/>
      <c r="BT902" s="33"/>
      <c r="BU902" s="33"/>
      <c r="BV902" s="33"/>
      <c r="BW902" s="33"/>
      <c r="BX902" s="33"/>
      <c r="BY902" s="33"/>
      <c r="BZ902" s="33"/>
      <c r="CA902" s="33"/>
      <c r="CB902" s="33"/>
      <c r="CC902" s="33"/>
      <c r="CD902" s="33"/>
      <c r="CE902" s="33"/>
      <c r="CF902" s="33"/>
      <c r="CG902" s="33"/>
      <c r="CH902" s="33"/>
      <c r="CI902" s="33"/>
      <c r="CJ902" s="33"/>
      <c r="CK902" s="33"/>
      <c r="CL902" s="33"/>
      <c r="CM902" s="33"/>
      <c r="CN902" s="33"/>
      <c r="CO902" s="33"/>
      <c r="CP902" s="33"/>
      <c r="CQ902" s="33"/>
      <c r="CR902" s="33"/>
      <c r="CS902" s="33"/>
      <c r="CT902" s="33"/>
      <c r="CU902" s="33"/>
      <c r="CV902" s="33"/>
      <c r="CW902" s="33"/>
      <c r="CX902" s="33"/>
      <c r="CY902" s="33"/>
      <c r="CZ902" s="33"/>
      <c r="DA902" s="33"/>
      <c r="DB902" s="33"/>
      <c r="DC902" s="33"/>
      <c r="DD902" s="33"/>
      <c r="DE902" s="33"/>
    </row>
    <row r="903" spans="1:109" x14ac:dyDescent="0.25">
      <c r="A903" s="32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BQ903" s="33"/>
      <c r="BR903" s="33"/>
      <c r="BS903" s="33"/>
      <c r="BT903" s="33"/>
      <c r="BU903" s="33"/>
      <c r="BV903" s="33"/>
      <c r="BW903" s="33"/>
      <c r="BX903" s="33"/>
      <c r="BY903" s="33"/>
      <c r="BZ903" s="33"/>
      <c r="CA903" s="33"/>
      <c r="CB903" s="33"/>
      <c r="CC903" s="33"/>
      <c r="CD903" s="33"/>
      <c r="CE903" s="33"/>
      <c r="CF903" s="33"/>
      <c r="CG903" s="33"/>
      <c r="CH903" s="33"/>
      <c r="CI903" s="33"/>
      <c r="CJ903" s="33"/>
      <c r="CK903" s="33"/>
      <c r="CL903" s="33"/>
      <c r="CM903" s="33"/>
      <c r="CN903" s="33"/>
      <c r="CO903" s="33"/>
      <c r="CP903" s="33"/>
      <c r="CQ903" s="33"/>
      <c r="CR903" s="33"/>
      <c r="CS903" s="33"/>
      <c r="CT903" s="33"/>
      <c r="CU903" s="33"/>
      <c r="CV903" s="33"/>
      <c r="CW903" s="33"/>
      <c r="CX903" s="33"/>
      <c r="CY903" s="33"/>
      <c r="CZ903" s="33"/>
      <c r="DA903" s="33"/>
      <c r="DB903" s="33"/>
      <c r="DC903" s="33"/>
      <c r="DD903" s="33"/>
      <c r="DE903" s="33"/>
    </row>
    <row r="904" spans="1:109" x14ac:dyDescent="0.25">
      <c r="A904" s="32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BQ904" s="33"/>
      <c r="BR904" s="33"/>
      <c r="BS904" s="33"/>
      <c r="BT904" s="33"/>
      <c r="BU904" s="33"/>
      <c r="BV904" s="33"/>
      <c r="BW904" s="33"/>
      <c r="BX904" s="33"/>
      <c r="BY904" s="33"/>
      <c r="BZ904" s="33"/>
      <c r="CA904" s="33"/>
      <c r="CB904" s="33"/>
      <c r="CC904" s="33"/>
      <c r="CD904" s="33"/>
      <c r="CE904" s="33"/>
      <c r="CF904" s="33"/>
      <c r="CG904" s="33"/>
      <c r="CH904" s="33"/>
      <c r="CI904" s="33"/>
      <c r="CJ904" s="33"/>
      <c r="CK904" s="33"/>
      <c r="CL904" s="33"/>
      <c r="CM904" s="33"/>
      <c r="CN904" s="33"/>
      <c r="CO904" s="33"/>
      <c r="CP904" s="33"/>
      <c r="CQ904" s="33"/>
      <c r="CR904" s="33"/>
      <c r="CS904" s="33"/>
      <c r="CT904" s="33"/>
      <c r="CU904" s="33"/>
      <c r="CV904" s="33"/>
      <c r="CW904" s="33"/>
      <c r="CX904" s="33"/>
      <c r="CY904" s="33"/>
      <c r="CZ904" s="33"/>
      <c r="DA904" s="33"/>
      <c r="DB904" s="33"/>
      <c r="DC904" s="33"/>
      <c r="DD904" s="33"/>
      <c r="DE904" s="33"/>
    </row>
    <row r="905" spans="1:109" x14ac:dyDescent="0.25">
      <c r="A905" s="32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BQ905" s="33"/>
      <c r="BR905" s="33"/>
      <c r="BS905" s="33"/>
      <c r="BT905" s="33"/>
      <c r="BU905" s="33"/>
      <c r="BV905" s="33"/>
      <c r="BW905" s="33"/>
      <c r="BX905" s="33"/>
      <c r="BY905" s="33"/>
      <c r="BZ905" s="33"/>
      <c r="CA905" s="33"/>
      <c r="CB905" s="33"/>
      <c r="CC905" s="33"/>
      <c r="CD905" s="33"/>
      <c r="CE905" s="33"/>
      <c r="CF905" s="33"/>
      <c r="CG905" s="33"/>
      <c r="CH905" s="33"/>
      <c r="CI905" s="33"/>
      <c r="CJ905" s="33"/>
      <c r="CK905" s="33"/>
      <c r="CL905" s="33"/>
      <c r="CM905" s="33"/>
      <c r="CN905" s="33"/>
      <c r="CO905" s="33"/>
      <c r="CP905" s="33"/>
      <c r="CQ905" s="33"/>
      <c r="CR905" s="33"/>
      <c r="CS905" s="33"/>
      <c r="CT905" s="33"/>
      <c r="CU905" s="33"/>
      <c r="CV905" s="33"/>
      <c r="CW905" s="33"/>
      <c r="CX905" s="33"/>
      <c r="CY905" s="33"/>
      <c r="CZ905" s="33"/>
      <c r="DA905" s="33"/>
      <c r="DB905" s="33"/>
      <c r="DC905" s="33"/>
      <c r="DD905" s="33"/>
      <c r="DE905" s="33"/>
    </row>
    <row r="906" spans="1:109" x14ac:dyDescent="0.25">
      <c r="A906" s="32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BQ906" s="33"/>
      <c r="BR906" s="33"/>
      <c r="BS906" s="33"/>
      <c r="BT906" s="33"/>
      <c r="BU906" s="33"/>
      <c r="BV906" s="33"/>
      <c r="BW906" s="33"/>
      <c r="BX906" s="33"/>
      <c r="BY906" s="33"/>
      <c r="BZ906" s="33"/>
      <c r="CA906" s="33"/>
      <c r="CB906" s="33"/>
      <c r="CC906" s="33"/>
      <c r="CD906" s="33"/>
      <c r="CE906" s="33"/>
      <c r="CF906" s="33"/>
      <c r="CG906" s="33"/>
      <c r="CH906" s="33"/>
      <c r="CI906" s="33"/>
      <c r="CJ906" s="33"/>
      <c r="CK906" s="33"/>
      <c r="CL906" s="33"/>
      <c r="CM906" s="33"/>
      <c r="CN906" s="33"/>
      <c r="CO906" s="33"/>
      <c r="CP906" s="33"/>
      <c r="CQ906" s="33"/>
      <c r="CR906" s="33"/>
      <c r="CS906" s="33"/>
      <c r="CT906" s="33"/>
      <c r="CU906" s="33"/>
      <c r="CV906" s="33"/>
      <c r="CW906" s="33"/>
      <c r="CX906" s="33"/>
      <c r="CY906" s="33"/>
      <c r="CZ906" s="33"/>
      <c r="DA906" s="33"/>
      <c r="DB906" s="33"/>
      <c r="DC906" s="33"/>
      <c r="DD906" s="33"/>
      <c r="DE906" s="33"/>
    </row>
    <row r="907" spans="1:109" x14ac:dyDescent="0.25">
      <c r="A907" s="32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BQ907" s="33"/>
      <c r="BR907" s="33"/>
      <c r="BS907" s="33"/>
      <c r="BT907" s="33"/>
      <c r="BU907" s="33"/>
      <c r="BV907" s="33"/>
      <c r="BW907" s="33"/>
      <c r="BX907" s="33"/>
      <c r="BY907" s="33"/>
      <c r="BZ907" s="33"/>
      <c r="CA907" s="33"/>
      <c r="CB907" s="33"/>
      <c r="CC907" s="33"/>
      <c r="CD907" s="33"/>
      <c r="CE907" s="33"/>
      <c r="CF907" s="33"/>
      <c r="CG907" s="33"/>
      <c r="CH907" s="33"/>
      <c r="CI907" s="33"/>
      <c r="CJ907" s="33"/>
      <c r="CK907" s="33"/>
      <c r="CL907" s="33"/>
      <c r="CM907" s="33"/>
      <c r="CN907" s="33"/>
      <c r="CO907" s="33"/>
      <c r="CP907" s="33"/>
      <c r="CQ907" s="33"/>
      <c r="CR907" s="33"/>
      <c r="CS907" s="33"/>
      <c r="CT907" s="33"/>
      <c r="CU907" s="33"/>
      <c r="CV907" s="33"/>
      <c r="CW907" s="33"/>
      <c r="CX907" s="33"/>
      <c r="CY907" s="33"/>
      <c r="CZ907" s="33"/>
      <c r="DA907" s="33"/>
      <c r="DB907" s="33"/>
      <c r="DC907" s="33"/>
      <c r="DD907" s="33"/>
      <c r="DE907" s="33"/>
    </row>
    <row r="908" spans="1:109" x14ac:dyDescent="0.25">
      <c r="A908" s="32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BQ908" s="33"/>
      <c r="BR908" s="33"/>
      <c r="BS908" s="33"/>
      <c r="BT908" s="33"/>
      <c r="BU908" s="33"/>
      <c r="BV908" s="33"/>
      <c r="BW908" s="33"/>
      <c r="BX908" s="33"/>
      <c r="BY908" s="33"/>
      <c r="BZ908" s="33"/>
      <c r="CA908" s="33"/>
      <c r="CB908" s="33"/>
      <c r="CC908" s="33"/>
      <c r="CD908" s="33"/>
      <c r="CE908" s="33"/>
      <c r="CF908" s="33"/>
      <c r="CG908" s="33"/>
      <c r="CH908" s="33"/>
      <c r="CI908" s="33"/>
      <c r="CJ908" s="33"/>
      <c r="CK908" s="33"/>
      <c r="CL908" s="33"/>
      <c r="CM908" s="33"/>
      <c r="CN908" s="33"/>
      <c r="CO908" s="33"/>
      <c r="CP908" s="33"/>
      <c r="CQ908" s="33"/>
      <c r="CR908" s="33"/>
      <c r="CS908" s="33"/>
      <c r="CT908" s="33"/>
      <c r="CU908" s="33"/>
      <c r="CV908" s="33"/>
      <c r="CW908" s="33"/>
      <c r="CX908" s="33"/>
      <c r="CY908" s="33"/>
      <c r="CZ908" s="33"/>
      <c r="DA908" s="33"/>
      <c r="DB908" s="33"/>
      <c r="DC908" s="33"/>
      <c r="DD908" s="33"/>
      <c r="DE908" s="33"/>
    </row>
    <row r="909" spans="1:109" x14ac:dyDescent="0.25">
      <c r="A909" s="32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BQ909" s="33"/>
      <c r="BR909" s="33"/>
      <c r="BS909" s="33"/>
      <c r="BT909" s="33"/>
      <c r="BU909" s="33"/>
      <c r="BV909" s="33"/>
      <c r="BW909" s="33"/>
      <c r="BX909" s="33"/>
      <c r="BY909" s="33"/>
      <c r="BZ909" s="33"/>
      <c r="CA909" s="33"/>
      <c r="CB909" s="33"/>
      <c r="CC909" s="33"/>
      <c r="CD909" s="33"/>
      <c r="CE909" s="33"/>
      <c r="CF909" s="33"/>
      <c r="CG909" s="33"/>
      <c r="CH909" s="33"/>
      <c r="CI909" s="33"/>
      <c r="CJ909" s="33"/>
      <c r="CK909" s="33"/>
      <c r="CL909" s="33"/>
      <c r="CM909" s="33"/>
      <c r="CN909" s="33"/>
      <c r="CO909" s="33"/>
      <c r="CP909" s="33"/>
      <c r="CQ909" s="33"/>
      <c r="CR909" s="33"/>
      <c r="CS909" s="33"/>
      <c r="CT909" s="33"/>
      <c r="CU909" s="33"/>
      <c r="CV909" s="33"/>
      <c r="CW909" s="33"/>
      <c r="CX909" s="33"/>
      <c r="CY909" s="33"/>
      <c r="CZ909" s="33"/>
      <c r="DA909" s="33"/>
      <c r="DB909" s="33"/>
      <c r="DC909" s="33"/>
      <c r="DD909" s="33"/>
      <c r="DE909" s="33"/>
    </row>
    <row r="910" spans="1:109" x14ac:dyDescent="0.25">
      <c r="A910" s="32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BQ910" s="33"/>
      <c r="BR910" s="33"/>
      <c r="BS910" s="33"/>
      <c r="BT910" s="33"/>
      <c r="BU910" s="33"/>
      <c r="BV910" s="33"/>
      <c r="BW910" s="33"/>
      <c r="BX910" s="33"/>
      <c r="BY910" s="33"/>
      <c r="BZ910" s="33"/>
      <c r="CA910" s="33"/>
      <c r="CB910" s="33"/>
      <c r="CC910" s="33"/>
      <c r="CD910" s="33"/>
      <c r="CE910" s="33"/>
      <c r="CF910" s="33"/>
      <c r="CG910" s="33"/>
      <c r="CH910" s="33"/>
      <c r="CI910" s="33"/>
      <c r="CJ910" s="33"/>
      <c r="CK910" s="33"/>
      <c r="CL910" s="33"/>
      <c r="CM910" s="33"/>
      <c r="CN910" s="33"/>
      <c r="CO910" s="33"/>
      <c r="CP910" s="33"/>
      <c r="CQ910" s="33"/>
      <c r="CR910" s="33"/>
      <c r="CS910" s="33"/>
      <c r="CT910" s="33"/>
      <c r="CU910" s="33"/>
      <c r="CV910" s="33"/>
      <c r="CW910" s="33"/>
      <c r="CX910" s="33"/>
      <c r="CY910" s="33"/>
      <c r="CZ910" s="33"/>
      <c r="DA910" s="33"/>
      <c r="DB910" s="33"/>
      <c r="DC910" s="33"/>
      <c r="DD910" s="33"/>
      <c r="DE910" s="33"/>
    </row>
    <row r="911" spans="1:109" x14ac:dyDescent="0.25">
      <c r="A911" s="32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BQ911" s="33"/>
      <c r="BR911" s="33"/>
      <c r="BS911" s="33"/>
      <c r="BT911" s="33"/>
      <c r="BU911" s="33"/>
      <c r="BV911" s="33"/>
      <c r="BW911" s="33"/>
      <c r="BX911" s="33"/>
      <c r="BY911" s="33"/>
      <c r="BZ911" s="33"/>
      <c r="CA911" s="33"/>
      <c r="CB911" s="33"/>
      <c r="CC911" s="33"/>
      <c r="CD911" s="33"/>
      <c r="CE911" s="33"/>
      <c r="CF911" s="33"/>
      <c r="CG911" s="33"/>
      <c r="CH911" s="33"/>
      <c r="CI911" s="33"/>
      <c r="CJ911" s="33"/>
      <c r="CK911" s="33"/>
      <c r="CL911" s="33"/>
      <c r="CM911" s="33"/>
      <c r="CN911" s="33"/>
      <c r="CO911" s="33"/>
      <c r="CP911" s="33"/>
      <c r="CQ911" s="33"/>
      <c r="CR911" s="33"/>
      <c r="CS911" s="33"/>
      <c r="CT911" s="33"/>
      <c r="CU911" s="33"/>
      <c r="CV911" s="33"/>
      <c r="CW911" s="33"/>
      <c r="CX911" s="33"/>
      <c r="CY911" s="33"/>
      <c r="CZ911" s="33"/>
      <c r="DA911" s="33"/>
      <c r="DB911" s="33"/>
      <c r="DC911" s="33"/>
      <c r="DD911" s="33"/>
      <c r="DE911" s="33"/>
    </row>
    <row r="912" spans="1:109" x14ac:dyDescent="0.25">
      <c r="A912" s="32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BQ912" s="33"/>
      <c r="BR912" s="33"/>
      <c r="BS912" s="33"/>
      <c r="BT912" s="33"/>
      <c r="BU912" s="33"/>
      <c r="BV912" s="33"/>
      <c r="BW912" s="33"/>
      <c r="BX912" s="33"/>
      <c r="BY912" s="33"/>
      <c r="BZ912" s="33"/>
      <c r="CA912" s="33"/>
      <c r="CB912" s="33"/>
      <c r="CC912" s="33"/>
      <c r="CD912" s="33"/>
      <c r="CE912" s="33"/>
      <c r="CF912" s="33"/>
      <c r="CG912" s="33"/>
      <c r="CH912" s="33"/>
      <c r="CI912" s="33"/>
      <c r="CJ912" s="33"/>
      <c r="CK912" s="33"/>
      <c r="CL912" s="33"/>
      <c r="CM912" s="33"/>
      <c r="CN912" s="33"/>
      <c r="CO912" s="33"/>
      <c r="CP912" s="33"/>
      <c r="CQ912" s="33"/>
      <c r="CR912" s="33"/>
      <c r="CS912" s="33"/>
      <c r="CT912" s="33"/>
      <c r="CU912" s="33"/>
      <c r="CV912" s="33"/>
      <c r="CW912" s="33"/>
      <c r="CX912" s="33"/>
      <c r="CY912" s="33"/>
      <c r="CZ912" s="33"/>
      <c r="DA912" s="33"/>
      <c r="DB912" s="33"/>
      <c r="DC912" s="33"/>
      <c r="DD912" s="33"/>
      <c r="DE912" s="33"/>
    </row>
    <row r="913" spans="1:109" x14ac:dyDescent="0.25">
      <c r="A913" s="32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BQ913" s="33"/>
      <c r="BR913" s="33"/>
      <c r="BS913" s="33"/>
      <c r="BT913" s="33"/>
      <c r="BU913" s="33"/>
      <c r="BV913" s="33"/>
      <c r="BW913" s="33"/>
      <c r="BX913" s="33"/>
      <c r="BY913" s="33"/>
      <c r="BZ913" s="33"/>
      <c r="CA913" s="33"/>
      <c r="CB913" s="33"/>
      <c r="CC913" s="33"/>
      <c r="CD913" s="33"/>
      <c r="CE913" s="33"/>
      <c r="CF913" s="33"/>
      <c r="CG913" s="33"/>
      <c r="CH913" s="33"/>
      <c r="CI913" s="33"/>
      <c r="CJ913" s="33"/>
      <c r="CK913" s="33"/>
      <c r="CL913" s="33"/>
      <c r="CM913" s="33"/>
      <c r="CN913" s="33"/>
      <c r="CO913" s="33"/>
      <c r="CP913" s="33"/>
      <c r="CQ913" s="33"/>
      <c r="CR913" s="33"/>
      <c r="CS913" s="33"/>
      <c r="CT913" s="33"/>
      <c r="CU913" s="33"/>
      <c r="CV913" s="33"/>
      <c r="CW913" s="33"/>
      <c r="CX913" s="33"/>
      <c r="CY913" s="33"/>
      <c r="CZ913" s="33"/>
      <c r="DA913" s="33"/>
      <c r="DB913" s="33"/>
      <c r="DC913" s="33"/>
      <c r="DD913" s="33"/>
      <c r="DE913" s="33"/>
    </row>
    <row r="914" spans="1:109" x14ac:dyDescent="0.25">
      <c r="A914" s="32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BQ914" s="33"/>
      <c r="BR914" s="33"/>
      <c r="BS914" s="33"/>
      <c r="BT914" s="33"/>
      <c r="BU914" s="33"/>
      <c r="BV914" s="33"/>
      <c r="BW914" s="33"/>
      <c r="BX914" s="33"/>
      <c r="BY914" s="33"/>
      <c r="BZ914" s="33"/>
      <c r="CA914" s="33"/>
      <c r="CB914" s="33"/>
      <c r="CC914" s="33"/>
      <c r="CD914" s="33"/>
      <c r="CE914" s="33"/>
      <c r="CF914" s="33"/>
      <c r="CG914" s="33"/>
      <c r="CH914" s="33"/>
      <c r="CI914" s="33"/>
      <c r="CJ914" s="33"/>
      <c r="CK914" s="33"/>
      <c r="CL914" s="33"/>
      <c r="CM914" s="33"/>
      <c r="CN914" s="33"/>
      <c r="CO914" s="33"/>
      <c r="CP914" s="33"/>
      <c r="CQ914" s="33"/>
      <c r="CR914" s="33"/>
      <c r="CS914" s="33"/>
      <c r="CT914" s="33"/>
      <c r="CU914" s="33"/>
      <c r="CV914" s="33"/>
      <c r="CW914" s="33"/>
      <c r="CX914" s="33"/>
      <c r="CY914" s="33"/>
      <c r="CZ914" s="33"/>
      <c r="DA914" s="33"/>
      <c r="DB914" s="33"/>
      <c r="DC914" s="33"/>
      <c r="DD914" s="33"/>
      <c r="DE914" s="33"/>
    </row>
    <row r="915" spans="1:109" x14ac:dyDescent="0.25">
      <c r="A915" s="32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BQ915" s="33"/>
      <c r="BR915" s="33"/>
      <c r="BS915" s="33"/>
      <c r="BT915" s="33"/>
      <c r="BU915" s="33"/>
      <c r="BV915" s="33"/>
      <c r="BW915" s="33"/>
      <c r="BX915" s="33"/>
      <c r="BY915" s="33"/>
      <c r="BZ915" s="33"/>
      <c r="CA915" s="33"/>
      <c r="CB915" s="33"/>
      <c r="CC915" s="33"/>
      <c r="CD915" s="33"/>
      <c r="CE915" s="33"/>
      <c r="CF915" s="33"/>
      <c r="CG915" s="33"/>
      <c r="CH915" s="33"/>
      <c r="CI915" s="33"/>
      <c r="CJ915" s="33"/>
      <c r="CK915" s="33"/>
      <c r="CL915" s="33"/>
      <c r="CM915" s="33"/>
      <c r="CN915" s="33"/>
      <c r="CO915" s="33"/>
      <c r="CP915" s="33"/>
      <c r="CQ915" s="33"/>
      <c r="CR915" s="33"/>
      <c r="CS915" s="33"/>
      <c r="CT915" s="33"/>
      <c r="CU915" s="33"/>
      <c r="CV915" s="33"/>
      <c r="CW915" s="33"/>
      <c r="CX915" s="33"/>
      <c r="CY915" s="33"/>
      <c r="CZ915" s="33"/>
      <c r="DA915" s="33"/>
      <c r="DB915" s="33"/>
      <c r="DC915" s="33"/>
      <c r="DD915" s="33"/>
      <c r="DE915" s="33"/>
    </row>
    <row r="916" spans="1:109" x14ac:dyDescent="0.25">
      <c r="A916" s="32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BQ916" s="33"/>
      <c r="BR916" s="33"/>
      <c r="BS916" s="33"/>
      <c r="BT916" s="33"/>
      <c r="BU916" s="33"/>
      <c r="BV916" s="33"/>
      <c r="BW916" s="33"/>
      <c r="BX916" s="33"/>
      <c r="BY916" s="33"/>
      <c r="BZ916" s="33"/>
      <c r="CA916" s="33"/>
      <c r="CB916" s="33"/>
      <c r="CC916" s="33"/>
      <c r="CD916" s="33"/>
      <c r="CE916" s="33"/>
      <c r="CF916" s="33"/>
      <c r="CG916" s="33"/>
      <c r="CH916" s="33"/>
      <c r="CI916" s="33"/>
      <c r="CJ916" s="33"/>
      <c r="CK916" s="33"/>
      <c r="CL916" s="33"/>
      <c r="CM916" s="33"/>
      <c r="CN916" s="33"/>
      <c r="CO916" s="33"/>
      <c r="CP916" s="33"/>
      <c r="CQ916" s="33"/>
      <c r="CR916" s="33"/>
      <c r="CS916" s="33"/>
      <c r="CT916" s="33"/>
      <c r="CU916" s="33"/>
      <c r="CV916" s="33"/>
      <c r="CW916" s="33"/>
      <c r="CX916" s="33"/>
      <c r="CY916" s="33"/>
      <c r="CZ916" s="33"/>
      <c r="DA916" s="33"/>
      <c r="DB916" s="33"/>
      <c r="DC916" s="33"/>
      <c r="DD916" s="33"/>
      <c r="DE916" s="33"/>
    </row>
    <row r="917" spans="1:109" x14ac:dyDescent="0.25">
      <c r="A917" s="32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BQ917" s="33"/>
      <c r="BR917" s="33"/>
      <c r="BS917" s="33"/>
      <c r="BT917" s="33"/>
      <c r="BU917" s="33"/>
      <c r="BV917" s="33"/>
      <c r="BW917" s="33"/>
      <c r="BX917" s="33"/>
      <c r="BY917" s="33"/>
      <c r="BZ917" s="33"/>
      <c r="CA917" s="33"/>
      <c r="CB917" s="33"/>
      <c r="CC917" s="33"/>
      <c r="CD917" s="33"/>
      <c r="CE917" s="33"/>
      <c r="CF917" s="33"/>
      <c r="CG917" s="33"/>
      <c r="CH917" s="33"/>
      <c r="CI917" s="33"/>
      <c r="CJ917" s="33"/>
      <c r="CK917" s="33"/>
      <c r="CL917" s="33"/>
      <c r="CM917" s="33"/>
      <c r="CN917" s="33"/>
      <c r="CO917" s="33"/>
      <c r="CP917" s="33"/>
      <c r="CQ917" s="33"/>
      <c r="CR917" s="33"/>
      <c r="CS917" s="33"/>
      <c r="CT917" s="33"/>
      <c r="CU917" s="33"/>
      <c r="CV917" s="33"/>
      <c r="CW917" s="33"/>
      <c r="CX917" s="33"/>
      <c r="CY917" s="33"/>
      <c r="CZ917" s="33"/>
      <c r="DA917" s="33"/>
      <c r="DB917" s="33"/>
      <c r="DC917" s="33"/>
      <c r="DD917" s="33"/>
      <c r="DE917" s="33"/>
    </row>
    <row r="918" spans="1:109" x14ac:dyDescent="0.25">
      <c r="A918" s="32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BQ918" s="33"/>
      <c r="BR918" s="33"/>
      <c r="BS918" s="33"/>
      <c r="BT918" s="33"/>
      <c r="BU918" s="33"/>
      <c r="BV918" s="33"/>
      <c r="BW918" s="33"/>
      <c r="BX918" s="33"/>
      <c r="BY918" s="33"/>
      <c r="BZ918" s="33"/>
      <c r="CA918" s="33"/>
      <c r="CB918" s="33"/>
      <c r="CC918" s="33"/>
      <c r="CD918" s="33"/>
      <c r="CE918" s="33"/>
      <c r="CF918" s="33"/>
      <c r="CG918" s="33"/>
      <c r="CH918" s="33"/>
      <c r="CI918" s="33"/>
      <c r="CJ918" s="33"/>
      <c r="CK918" s="33"/>
      <c r="CL918" s="33"/>
      <c r="CM918" s="33"/>
      <c r="CN918" s="33"/>
      <c r="CO918" s="33"/>
      <c r="CP918" s="33"/>
      <c r="CQ918" s="33"/>
      <c r="CR918" s="33"/>
      <c r="CS918" s="33"/>
      <c r="CT918" s="33"/>
      <c r="CU918" s="33"/>
      <c r="CV918" s="33"/>
      <c r="CW918" s="33"/>
      <c r="CX918" s="33"/>
      <c r="CY918" s="33"/>
      <c r="CZ918" s="33"/>
      <c r="DA918" s="33"/>
      <c r="DB918" s="33"/>
      <c r="DC918" s="33"/>
      <c r="DD918" s="33"/>
      <c r="DE918" s="33"/>
    </row>
    <row r="919" spans="1:109" x14ac:dyDescent="0.25">
      <c r="A919" s="32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BQ919" s="33"/>
      <c r="BR919" s="33"/>
      <c r="BS919" s="33"/>
      <c r="BT919" s="33"/>
      <c r="BU919" s="33"/>
      <c r="BV919" s="33"/>
      <c r="BW919" s="33"/>
      <c r="BX919" s="33"/>
      <c r="BY919" s="33"/>
      <c r="BZ919" s="33"/>
      <c r="CA919" s="33"/>
      <c r="CB919" s="33"/>
      <c r="CC919" s="33"/>
      <c r="CD919" s="33"/>
      <c r="CE919" s="33"/>
      <c r="CF919" s="33"/>
      <c r="CG919" s="33"/>
      <c r="CH919" s="33"/>
      <c r="CI919" s="33"/>
      <c r="CJ919" s="33"/>
      <c r="CK919" s="33"/>
      <c r="CL919" s="33"/>
      <c r="CM919" s="33"/>
      <c r="CN919" s="33"/>
      <c r="CO919" s="33"/>
      <c r="CP919" s="33"/>
      <c r="CQ919" s="33"/>
      <c r="CR919" s="33"/>
      <c r="CS919" s="33"/>
      <c r="CT919" s="33"/>
      <c r="CU919" s="33"/>
      <c r="CV919" s="33"/>
      <c r="CW919" s="33"/>
      <c r="CX919" s="33"/>
      <c r="CY919" s="33"/>
      <c r="CZ919" s="33"/>
      <c r="DA919" s="33"/>
      <c r="DB919" s="33"/>
      <c r="DC919" s="33"/>
      <c r="DD919" s="33"/>
      <c r="DE919" s="33"/>
    </row>
    <row r="920" spans="1:109" x14ac:dyDescent="0.25">
      <c r="A920" s="32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BQ920" s="33"/>
      <c r="BR920" s="33"/>
      <c r="BS920" s="33"/>
      <c r="BT920" s="33"/>
      <c r="BU920" s="33"/>
      <c r="BV920" s="33"/>
      <c r="BW920" s="33"/>
      <c r="BX920" s="33"/>
      <c r="BY920" s="33"/>
      <c r="BZ920" s="33"/>
      <c r="CA920" s="33"/>
      <c r="CB920" s="33"/>
      <c r="CC920" s="33"/>
      <c r="CD920" s="33"/>
      <c r="CE920" s="33"/>
      <c r="CF920" s="33"/>
      <c r="CG920" s="33"/>
      <c r="CH920" s="33"/>
      <c r="CI920" s="33"/>
      <c r="CJ920" s="33"/>
      <c r="CK920" s="33"/>
      <c r="CL920" s="33"/>
      <c r="CM920" s="33"/>
      <c r="CN920" s="33"/>
      <c r="CO920" s="33"/>
      <c r="CP920" s="33"/>
      <c r="CQ920" s="33"/>
      <c r="CR920" s="33"/>
      <c r="CS920" s="33"/>
      <c r="CT920" s="33"/>
      <c r="CU920" s="33"/>
      <c r="CV920" s="33"/>
      <c r="CW920" s="33"/>
      <c r="CX920" s="33"/>
      <c r="CY920" s="33"/>
      <c r="CZ920" s="33"/>
      <c r="DA920" s="33"/>
      <c r="DB920" s="33"/>
      <c r="DC920" s="33"/>
      <c r="DD920" s="33"/>
      <c r="DE920" s="33"/>
    </row>
    <row r="921" spans="1:109" x14ac:dyDescent="0.25">
      <c r="A921" s="32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BQ921" s="33"/>
      <c r="BR921" s="33"/>
      <c r="BS921" s="33"/>
      <c r="BT921" s="33"/>
      <c r="BU921" s="33"/>
      <c r="BV921" s="33"/>
      <c r="BW921" s="33"/>
      <c r="BX921" s="33"/>
      <c r="BY921" s="33"/>
      <c r="BZ921" s="33"/>
      <c r="CA921" s="33"/>
      <c r="CB921" s="33"/>
      <c r="CC921" s="33"/>
      <c r="CD921" s="33"/>
      <c r="CE921" s="33"/>
      <c r="CF921" s="33"/>
      <c r="CG921" s="33"/>
      <c r="CH921" s="33"/>
      <c r="CI921" s="33"/>
      <c r="CJ921" s="33"/>
      <c r="CK921" s="33"/>
      <c r="CL921" s="33"/>
      <c r="CM921" s="33"/>
      <c r="CN921" s="33"/>
      <c r="CO921" s="33"/>
      <c r="CP921" s="33"/>
      <c r="CQ921" s="33"/>
      <c r="CR921" s="33"/>
      <c r="CS921" s="33"/>
      <c r="CT921" s="33"/>
      <c r="CU921" s="33"/>
      <c r="CV921" s="33"/>
      <c r="CW921" s="33"/>
      <c r="CX921" s="33"/>
      <c r="CY921" s="33"/>
      <c r="CZ921" s="33"/>
      <c r="DA921" s="33"/>
      <c r="DB921" s="33"/>
      <c r="DC921" s="33"/>
      <c r="DD921" s="33"/>
      <c r="DE921" s="33"/>
    </row>
    <row r="922" spans="1:109" x14ac:dyDescent="0.25">
      <c r="A922" s="32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BQ922" s="33"/>
      <c r="BR922" s="33"/>
      <c r="BS922" s="33"/>
      <c r="BT922" s="33"/>
      <c r="BU922" s="33"/>
      <c r="BV922" s="33"/>
      <c r="BW922" s="33"/>
      <c r="BX922" s="33"/>
      <c r="BY922" s="33"/>
      <c r="BZ922" s="33"/>
      <c r="CA922" s="33"/>
      <c r="CB922" s="33"/>
      <c r="CC922" s="33"/>
      <c r="CD922" s="33"/>
      <c r="CE922" s="33"/>
      <c r="CF922" s="33"/>
      <c r="CG922" s="33"/>
      <c r="CH922" s="33"/>
      <c r="CI922" s="33"/>
      <c r="CJ922" s="33"/>
      <c r="CK922" s="33"/>
      <c r="CL922" s="33"/>
      <c r="CM922" s="33"/>
      <c r="CN922" s="33"/>
      <c r="CO922" s="33"/>
      <c r="CP922" s="33"/>
      <c r="CQ922" s="33"/>
      <c r="CR922" s="33"/>
      <c r="CS922" s="33"/>
      <c r="CT922" s="33"/>
      <c r="CU922" s="33"/>
      <c r="CV922" s="33"/>
      <c r="CW922" s="33"/>
      <c r="CX922" s="33"/>
      <c r="CY922" s="33"/>
      <c r="CZ922" s="33"/>
      <c r="DA922" s="33"/>
      <c r="DB922" s="33"/>
      <c r="DC922" s="33"/>
      <c r="DD922" s="33"/>
      <c r="DE922" s="33"/>
    </row>
    <row r="923" spans="1:109" x14ac:dyDescent="0.25">
      <c r="A923" s="32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BQ923" s="33"/>
      <c r="BR923" s="33"/>
      <c r="BS923" s="33"/>
      <c r="BT923" s="33"/>
      <c r="BU923" s="33"/>
      <c r="BV923" s="33"/>
      <c r="BW923" s="33"/>
      <c r="BX923" s="33"/>
      <c r="BY923" s="33"/>
      <c r="BZ923" s="33"/>
      <c r="CA923" s="33"/>
      <c r="CB923" s="33"/>
      <c r="CC923" s="33"/>
      <c r="CD923" s="33"/>
      <c r="CE923" s="33"/>
      <c r="CF923" s="33"/>
      <c r="CG923" s="33"/>
      <c r="CH923" s="33"/>
      <c r="CI923" s="33"/>
      <c r="CJ923" s="33"/>
      <c r="CK923" s="33"/>
      <c r="CL923" s="33"/>
      <c r="CM923" s="33"/>
      <c r="CN923" s="33"/>
      <c r="CO923" s="33"/>
      <c r="CP923" s="33"/>
      <c r="CQ923" s="33"/>
      <c r="CR923" s="33"/>
      <c r="CS923" s="33"/>
      <c r="CT923" s="33"/>
      <c r="CU923" s="33"/>
      <c r="CV923" s="33"/>
      <c r="CW923" s="33"/>
      <c r="CX923" s="33"/>
      <c r="CY923" s="33"/>
      <c r="CZ923" s="33"/>
      <c r="DA923" s="33"/>
      <c r="DB923" s="33"/>
      <c r="DC923" s="33"/>
      <c r="DD923" s="33"/>
      <c r="DE923" s="33"/>
    </row>
    <row r="924" spans="1:109" x14ac:dyDescent="0.25">
      <c r="A924" s="32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BQ924" s="33"/>
      <c r="BR924" s="33"/>
      <c r="BS924" s="33"/>
      <c r="BT924" s="33"/>
      <c r="BU924" s="33"/>
      <c r="BV924" s="33"/>
      <c r="BW924" s="33"/>
      <c r="BX924" s="33"/>
      <c r="BY924" s="33"/>
      <c r="BZ924" s="33"/>
      <c r="CA924" s="33"/>
      <c r="CB924" s="33"/>
      <c r="CC924" s="33"/>
      <c r="CD924" s="33"/>
      <c r="CE924" s="33"/>
      <c r="CF924" s="33"/>
      <c r="CG924" s="33"/>
      <c r="CH924" s="33"/>
      <c r="CI924" s="33"/>
      <c r="CJ924" s="33"/>
      <c r="CK924" s="33"/>
      <c r="CL924" s="33"/>
      <c r="CM924" s="33"/>
      <c r="CN924" s="33"/>
      <c r="CO924" s="33"/>
      <c r="CP924" s="33"/>
      <c r="CQ924" s="33"/>
      <c r="CR924" s="33"/>
      <c r="CS924" s="33"/>
      <c r="CT924" s="33"/>
      <c r="CU924" s="33"/>
      <c r="CV924" s="33"/>
      <c r="CW924" s="33"/>
      <c r="CX924" s="33"/>
      <c r="CY924" s="33"/>
      <c r="CZ924" s="33"/>
      <c r="DA924" s="33"/>
      <c r="DB924" s="33"/>
      <c r="DC924" s="33"/>
      <c r="DD924" s="33"/>
      <c r="DE924" s="33"/>
    </row>
    <row r="925" spans="1:109" x14ac:dyDescent="0.25">
      <c r="A925" s="32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BQ925" s="33"/>
      <c r="BR925" s="33"/>
      <c r="BS925" s="33"/>
      <c r="BT925" s="33"/>
      <c r="BU925" s="33"/>
      <c r="BV925" s="33"/>
      <c r="BW925" s="33"/>
      <c r="BX925" s="33"/>
      <c r="BY925" s="33"/>
      <c r="BZ925" s="33"/>
      <c r="CA925" s="33"/>
      <c r="CB925" s="33"/>
      <c r="CC925" s="33"/>
      <c r="CD925" s="33"/>
      <c r="CE925" s="33"/>
      <c r="CF925" s="33"/>
      <c r="CG925" s="33"/>
      <c r="CH925" s="33"/>
      <c r="CI925" s="33"/>
      <c r="CJ925" s="33"/>
      <c r="CK925" s="33"/>
      <c r="CL925" s="33"/>
      <c r="CM925" s="33"/>
      <c r="CN925" s="33"/>
      <c r="CO925" s="33"/>
      <c r="CP925" s="33"/>
      <c r="CQ925" s="33"/>
      <c r="CR925" s="33"/>
      <c r="CS925" s="33"/>
      <c r="CT925" s="33"/>
      <c r="CU925" s="33"/>
      <c r="CV925" s="33"/>
      <c r="CW925" s="33"/>
      <c r="CX925" s="33"/>
      <c r="CY925" s="33"/>
      <c r="CZ925" s="33"/>
      <c r="DA925" s="33"/>
      <c r="DB925" s="33"/>
      <c r="DC925" s="33"/>
      <c r="DD925" s="33"/>
      <c r="DE925" s="33"/>
    </row>
    <row r="926" spans="1:109" x14ac:dyDescent="0.25">
      <c r="A926" s="32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BQ926" s="33"/>
      <c r="BR926" s="33"/>
      <c r="BS926" s="33"/>
      <c r="BT926" s="33"/>
      <c r="BU926" s="33"/>
      <c r="BV926" s="33"/>
      <c r="BW926" s="33"/>
      <c r="BX926" s="33"/>
      <c r="BY926" s="33"/>
      <c r="BZ926" s="33"/>
      <c r="CA926" s="33"/>
      <c r="CB926" s="33"/>
      <c r="CC926" s="33"/>
      <c r="CD926" s="33"/>
      <c r="CE926" s="33"/>
      <c r="CF926" s="33"/>
      <c r="CG926" s="33"/>
      <c r="CH926" s="33"/>
      <c r="CI926" s="33"/>
      <c r="CJ926" s="33"/>
      <c r="CK926" s="33"/>
      <c r="CL926" s="33"/>
      <c r="CM926" s="33"/>
      <c r="CN926" s="33"/>
      <c r="CO926" s="33"/>
      <c r="CP926" s="33"/>
      <c r="CQ926" s="33"/>
      <c r="CR926" s="33"/>
      <c r="CS926" s="33"/>
      <c r="CT926" s="33"/>
      <c r="CU926" s="33"/>
      <c r="CV926" s="33"/>
      <c r="CW926" s="33"/>
      <c r="CX926" s="33"/>
      <c r="CY926" s="33"/>
      <c r="CZ926" s="33"/>
      <c r="DA926" s="33"/>
      <c r="DB926" s="33"/>
      <c r="DC926" s="33"/>
      <c r="DD926" s="33"/>
      <c r="DE926" s="33"/>
    </row>
    <row r="927" spans="1:109" x14ac:dyDescent="0.25">
      <c r="A927" s="32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BQ927" s="33"/>
      <c r="BR927" s="33"/>
      <c r="BS927" s="33"/>
      <c r="BT927" s="33"/>
      <c r="BU927" s="33"/>
      <c r="BV927" s="33"/>
      <c r="BW927" s="33"/>
      <c r="BX927" s="33"/>
      <c r="BY927" s="33"/>
      <c r="BZ927" s="33"/>
      <c r="CA927" s="33"/>
      <c r="CB927" s="33"/>
      <c r="CC927" s="33"/>
      <c r="CD927" s="33"/>
      <c r="CE927" s="33"/>
      <c r="CF927" s="33"/>
      <c r="CG927" s="33"/>
      <c r="CH927" s="33"/>
      <c r="CI927" s="33"/>
      <c r="CJ927" s="33"/>
      <c r="CK927" s="33"/>
      <c r="CL927" s="33"/>
      <c r="CM927" s="33"/>
      <c r="CN927" s="33"/>
      <c r="CO927" s="33"/>
      <c r="CP927" s="33"/>
      <c r="CQ927" s="33"/>
      <c r="CR927" s="33"/>
      <c r="CS927" s="33"/>
      <c r="CT927" s="33"/>
      <c r="CU927" s="33"/>
      <c r="CV927" s="33"/>
      <c r="CW927" s="33"/>
      <c r="CX927" s="33"/>
      <c r="CY927" s="33"/>
      <c r="CZ927" s="33"/>
      <c r="DA927" s="33"/>
      <c r="DB927" s="33"/>
      <c r="DC927" s="33"/>
      <c r="DD927" s="33"/>
      <c r="DE927" s="33"/>
    </row>
    <row r="928" spans="1:109" x14ac:dyDescent="0.25">
      <c r="A928" s="32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33"/>
      <c r="BK928" s="33"/>
      <c r="BL928" s="33"/>
      <c r="BM928" s="33"/>
      <c r="BN928" s="33"/>
      <c r="BO928" s="33"/>
      <c r="BP928" s="33"/>
      <c r="BQ928" s="33"/>
      <c r="BR928" s="33"/>
      <c r="BS928" s="33"/>
      <c r="BT928" s="33"/>
      <c r="BU928" s="33"/>
      <c r="BV928" s="33"/>
      <c r="BW928" s="33"/>
      <c r="BX928" s="33"/>
      <c r="BY928" s="33"/>
      <c r="BZ928" s="33"/>
      <c r="CA928" s="33"/>
      <c r="CB928" s="33"/>
      <c r="CC928" s="33"/>
      <c r="CD928" s="33"/>
      <c r="CE928" s="33"/>
      <c r="CF928" s="33"/>
      <c r="CG928" s="33"/>
      <c r="CH928" s="33"/>
      <c r="CI928" s="33"/>
      <c r="CJ928" s="33"/>
      <c r="CK928" s="33"/>
      <c r="CL928" s="33"/>
      <c r="CM928" s="33"/>
      <c r="CN928" s="33"/>
      <c r="CO928" s="33"/>
      <c r="CP928" s="33"/>
      <c r="CQ928" s="33"/>
      <c r="CR928" s="33"/>
      <c r="CS928" s="33"/>
      <c r="CT928" s="33"/>
      <c r="CU928" s="33"/>
      <c r="CV928" s="33"/>
      <c r="CW928" s="33"/>
      <c r="CX928" s="33"/>
      <c r="CY928" s="33"/>
      <c r="CZ928" s="33"/>
      <c r="DA928" s="33"/>
      <c r="DB928" s="33"/>
      <c r="DC928" s="33"/>
      <c r="DD928" s="33"/>
      <c r="DE928" s="33"/>
    </row>
    <row r="929" spans="1:109" x14ac:dyDescent="0.25">
      <c r="A929" s="32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33"/>
      <c r="BK929" s="33"/>
      <c r="BL929" s="33"/>
      <c r="BM929" s="33"/>
      <c r="BN929" s="33"/>
      <c r="BO929" s="33"/>
      <c r="BP929" s="33"/>
      <c r="BQ929" s="33"/>
      <c r="BR929" s="33"/>
      <c r="BS929" s="33"/>
      <c r="BT929" s="33"/>
      <c r="BU929" s="33"/>
      <c r="BV929" s="33"/>
      <c r="BW929" s="33"/>
      <c r="BX929" s="33"/>
      <c r="BY929" s="33"/>
      <c r="BZ929" s="33"/>
      <c r="CA929" s="33"/>
      <c r="CB929" s="33"/>
      <c r="CC929" s="33"/>
      <c r="CD929" s="33"/>
      <c r="CE929" s="33"/>
      <c r="CF929" s="33"/>
      <c r="CG929" s="33"/>
      <c r="CH929" s="33"/>
      <c r="CI929" s="33"/>
      <c r="CJ929" s="33"/>
      <c r="CK929" s="33"/>
      <c r="CL929" s="33"/>
      <c r="CM929" s="33"/>
      <c r="CN929" s="33"/>
      <c r="CO929" s="33"/>
      <c r="CP929" s="33"/>
      <c r="CQ929" s="33"/>
      <c r="CR929" s="33"/>
      <c r="CS929" s="33"/>
      <c r="CT929" s="33"/>
      <c r="CU929" s="33"/>
      <c r="CV929" s="33"/>
      <c r="CW929" s="33"/>
      <c r="CX929" s="33"/>
      <c r="CY929" s="33"/>
      <c r="CZ929" s="33"/>
      <c r="DA929" s="33"/>
      <c r="DB929" s="33"/>
      <c r="DC929" s="33"/>
      <c r="DD929" s="33"/>
      <c r="DE929" s="33"/>
    </row>
    <row r="930" spans="1:109" x14ac:dyDescent="0.25">
      <c r="A930" s="32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33"/>
      <c r="BH930" s="33"/>
      <c r="BI930" s="33"/>
      <c r="BJ930" s="33"/>
      <c r="BK930" s="33"/>
      <c r="BL930" s="33"/>
      <c r="BM930" s="33"/>
      <c r="BN930" s="33"/>
      <c r="BO930" s="33"/>
      <c r="BP930" s="33"/>
      <c r="BQ930" s="33"/>
      <c r="BR930" s="33"/>
      <c r="BS930" s="33"/>
      <c r="BT930" s="33"/>
      <c r="BU930" s="33"/>
      <c r="BV930" s="33"/>
      <c r="BW930" s="33"/>
      <c r="BX930" s="33"/>
      <c r="BY930" s="33"/>
      <c r="BZ930" s="33"/>
      <c r="CA930" s="33"/>
      <c r="CB930" s="33"/>
      <c r="CC930" s="33"/>
      <c r="CD930" s="33"/>
      <c r="CE930" s="33"/>
      <c r="CF930" s="33"/>
      <c r="CG930" s="33"/>
      <c r="CH930" s="33"/>
      <c r="CI930" s="33"/>
      <c r="CJ930" s="33"/>
      <c r="CK930" s="33"/>
      <c r="CL930" s="33"/>
      <c r="CM930" s="33"/>
      <c r="CN930" s="33"/>
      <c r="CO930" s="33"/>
      <c r="CP930" s="33"/>
      <c r="CQ930" s="33"/>
      <c r="CR930" s="33"/>
      <c r="CS930" s="33"/>
      <c r="CT930" s="33"/>
      <c r="CU930" s="33"/>
      <c r="CV930" s="33"/>
      <c r="CW930" s="33"/>
      <c r="CX930" s="33"/>
      <c r="CY930" s="33"/>
      <c r="CZ930" s="33"/>
      <c r="DA930" s="33"/>
      <c r="DB930" s="33"/>
      <c r="DC930" s="33"/>
      <c r="DD930" s="33"/>
      <c r="DE930" s="33"/>
    </row>
    <row r="931" spans="1:109" x14ac:dyDescent="0.25">
      <c r="A931" s="32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33"/>
      <c r="BK931" s="33"/>
      <c r="BL931" s="33"/>
      <c r="BM931" s="33"/>
      <c r="BN931" s="33"/>
      <c r="BO931" s="33"/>
      <c r="BP931" s="33"/>
      <c r="BQ931" s="33"/>
      <c r="BR931" s="33"/>
      <c r="BS931" s="33"/>
      <c r="BT931" s="33"/>
      <c r="BU931" s="33"/>
      <c r="BV931" s="33"/>
      <c r="BW931" s="33"/>
      <c r="BX931" s="33"/>
      <c r="BY931" s="33"/>
      <c r="BZ931" s="33"/>
      <c r="CA931" s="33"/>
      <c r="CB931" s="33"/>
      <c r="CC931" s="33"/>
      <c r="CD931" s="33"/>
      <c r="CE931" s="33"/>
      <c r="CF931" s="33"/>
      <c r="CG931" s="33"/>
      <c r="CH931" s="33"/>
      <c r="CI931" s="33"/>
      <c r="CJ931" s="33"/>
      <c r="CK931" s="33"/>
      <c r="CL931" s="33"/>
      <c r="CM931" s="33"/>
      <c r="CN931" s="33"/>
      <c r="CO931" s="33"/>
      <c r="CP931" s="33"/>
      <c r="CQ931" s="33"/>
      <c r="CR931" s="33"/>
      <c r="CS931" s="33"/>
      <c r="CT931" s="33"/>
      <c r="CU931" s="33"/>
      <c r="CV931" s="33"/>
      <c r="CW931" s="33"/>
      <c r="CX931" s="33"/>
      <c r="CY931" s="33"/>
      <c r="CZ931" s="33"/>
      <c r="DA931" s="33"/>
      <c r="DB931" s="33"/>
      <c r="DC931" s="33"/>
      <c r="DD931" s="33"/>
      <c r="DE931" s="33"/>
    </row>
    <row r="932" spans="1:109" x14ac:dyDescent="0.25">
      <c r="A932" s="32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BQ932" s="33"/>
      <c r="BR932" s="33"/>
      <c r="BS932" s="33"/>
      <c r="BT932" s="33"/>
      <c r="BU932" s="33"/>
      <c r="BV932" s="33"/>
      <c r="BW932" s="33"/>
      <c r="BX932" s="33"/>
      <c r="BY932" s="33"/>
      <c r="BZ932" s="33"/>
      <c r="CA932" s="33"/>
      <c r="CB932" s="33"/>
      <c r="CC932" s="33"/>
      <c r="CD932" s="33"/>
      <c r="CE932" s="33"/>
      <c r="CF932" s="33"/>
      <c r="CG932" s="33"/>
      <c r="CH932" s="33"/>
      <c r="CI932" s="33"/>
      <c r="CJ932" s="33"/>
      <c r="CK932" s="33"/>
      <c r="CL932" s="33"/>
      <c r="CM932" s="33"/>
      <c r="CN932" s="33"/>
      <c r="CO932" s="33"/>
      <c r="CP932" s="33"/>
      <c r="CQ932" s="33"/>
      <c r="CR932" s="33"/>
      <c r="CS932" s="33"/>
      <c r="CT932" s="33"/>
      <c r="CU932" s="33"/>
      <c r="CV932" s="33"/>
      <c r="CW932" s="33"/>
      <c r="CX932" s="33"/>
      <c r="CY932" s="33"/>
      <c r="CZ932" s="33"/>
      <c r="DA932" s="33"/>
      <c r="DB932" s="33"/>
      <c r="DC932" s="33"/>
      <c r="DD932" s="33"/>
      <c r="DE932" s="33"/>
    </row>
    <row r="933" spans="1:109" x14ac:dyDescent="0.25">
      <c r="A933" s="32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BQ933" s="33"/>
      <c r="BR933" s="33"/>
      <c r="BS933" s="33"/>
      <c r="BT933" s="33"/>
      <c r="BU933" s="33"/>
      <c r="BV933" s="33"/>
      <c r="BW933" s="33"/>
      <c r="BX933" s="33"/>
      <c r="BY933" s="33"/>
      <c r="BZ933" s="33"/>
      <c r="CA933" s="33"/>
      <c r="CB933" s="33"/>
      <c r="CC933" s="33"/>
      <c r="CD933" s="33"/>
      <c r="CE933" s="33"/>
      <c r="CF933" s="33"/>
      <c r="CG933" s="33"/>
      <c r="CH933" s="33"/>
      <c r="CI933" s="33"/>
      <c r="CJ933" s="33"/>
      <c r="CK933" s="33"/>
      <c r="CL933" s="33"/>
      <c r="CM933" s="33"/>
      <c r="CN933" s="33"/>
      <c r="CO933" s="33"/>
      <c r="CP933" s="33"/>
      <c r="CQ933" s="33"/>
      <c r="CR933" s="33"/>
      <c r="CS933" s="33"/>
      <c r="CT933" s="33"/>
      <c r="CU933" s="33"/>
      <c r="CV933" s="33"/>
      <c r="CW933" s="33"/>
      <c r="CX933" s="33"/>
      <c r="CY933" s="33"/>
      <c r="CZ933" s="33"/>
      <c r="DA933" s="33"/>
      <c r="DB933" s="33"/>
      <c r="DC933" s="33"/>
      <c r="DD933" s="33"/>
      <c r="DE933" s="33"/>
    </row>
    <row r="934" spans="1:109" x14ac:dyDescent="0.25">
      <c r="A934" s="32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33"/>
      <c r="BK934" s="33"/>
      <c r="BL934" s="33"/>
      <c r="BM934" s="33"/>
      <c r="BN934" s="33"/>
      <c r="BO934" s="33"/>
      <c r="BP934" s="33"/>
      <c r="BQ934" s="33"/>
      <c r="BR934" s="33"/>
      <c r="BS934" s="33"/>
      <c r="BT934" s="33"/>
      <c r="BU934" s="33"/>
      <c r="BV934" s="33"/>
      <c r="BW934" s="33"/>
      <c r="BX934" s="33"/>
      <c r="BY934" s="33"/>
      <c r="BZ934" s="33"/>
      <c r="CA934" s="33"/>
      <c r="CB934" s="33"/>
      <c r="CC934" s="33"/>
      <c r="CD934" s="33"/>
      <c r="CE934" s="33"/>
      <c r="CF934" s="33"/>
      <c r="CG934" s="33"/>
      <c r="CH934" s="33"/>
      <c r="CI934" s="33"/>
      <c r="CJ934" s="33"/>
      <c r="CK934" s="33"/>
      <c r="CL934" s="33"/>
      <c r="CM934" s="33"/>
      <c r="CN934" s="33"/>
      <c r="CO934" s="33"/>
      <c r="CP934" s="33"/>
      <c r="CQ934" s="33"/>
      <c r="CR934" s="33"/>
      <c r="CS934" s="33"/>
      <c r="CT934" s="33"/>
      <c r="CU934" s="33"/>
      <c r="CV934" s="33"/>
      <c r="CW934" s="33"/>
      <c r="CX934" s="33"/>
      <c r="CY934" s="33"/>
      <c r="CZ934" s="33"/>
      <c r="DA934" s="33"/>
      <c r="DB934" s="33"/>
      <c r="DC934" s="33"/>
      <c r="DD934" s="33"/>
      <c r="DE934" s="33"/>
    </row>
    <row r="935" spans="1:109" x14ac:dyDescent="0.25">
      <c r="A935" s="32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33"/>
      <c r="BK935" s="33"/>
      <c r="BL935" s="33"/>
      <c r="BM935" s="33"/>
      <c r="BN935" s="33"/>
      <c r="BO935" s="33"/>
      <c r="BP935" s="33"/>
      <c r="BQ935" s="33"/>
      <c r="BR935" s="33"/>
      <c r="BS935" s="33"/>
      <c r="BT935" s="33"/>
      <c r="BU935" s="33"/>
      <c r="BV935" s="33"/>
      <c r="BW935" s="33"/>
      <c r="BX935" s="33"/>
      <c r="BY935" s="33"/>
      <c r="BZ935" s="33"/>
      <c r="CA935" s="33"/>
      <c r="CB935" s="33"/>
      <c r="CC935" s="33"/>
      <c r="CD935" s="33"/>
      <c r="CE935" s="33"/>
      <c r="CF935" s="33"/>
      <c r="CG935" s="33"/>
      <c r="CH935" s="33"/>
      <c r="CI935" s="33"/>
      <c r="CJ935" s="33"/>
      <c r="CK935" s="33"/>
      <c r="CL935" s="33"/>
      <c r="CM935" s="33"/>
      <c r="CN935" s="33"/>
      <c r="CO935" s="33"/>
      <c r="CP935" s="33"/>
      <c r="CQ935" s="33"/>
      <c r="CR935" s="33"/>
      <c r="CS935" s="33"/>
      <c r="CT935" s="33"/>
      <c r="CU935" s="33"/>
      <c r="CV935" s="33"/>
      <c r="CW935" s="33"/>
      <c r="CX935" s="33"/>
      <c r="CY935" s="33"/>
      <c r="CZ935" s="33"/>
      <c r="DA935" s="33"/>
      <c r="DB935" s="33"/>
      <c r="DC935" s="33"/>
      <c r="DD935" s="33"/>
      <c r="DE935" s="33"/>
    </row>
    <row r="936" spans="1:109" x14ac:dyDescent="0.25">
      <c r="A936" s="32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33"/>
      <c r="BH936" s="33"/>
      <c r="BI936" s="33"/>
      <c r="BJ936" s="33"/>
      <c r="BK936" s="33"/>
      <c r="BL936" s="33"/>
      <c r="BM936" s="33"/>
      <c r="BN936" s="33"/>
      <c r="BO936" s="33"/>
      <c r="BP936" s="33"/>
      <c r="BQ936" s="33"/>
      <c r="BR936" s="33"/>
      <c r="BS936" s="33"/>
      <c r="BT936" s="33"/>
      <c r="BU936" s="33"/>
      <c r="BV936" s="33"/>
      <c r="BW936" s="33"/>
      <c r="BX936" s="33"/>
      <c r="BY936" s="33"/>
      <c r="BZ936" s="33"/>
      <c r="CA936" s="33"/>
      <c r="CB936" s="33"/>
      <c r="CC936" s="33"/>
      <c r="CD936" s="33"/>
      <c r="CE936" s="33"/>
      <c r="CF936" s="33"/>
      <c r="CG936" s="33"/>
      <c r="CH936" s="33"/>
      <c r="CI936" s="33"/>
      <c r="CJ936" s="33"/>
      <c r="CK936" s="33"/>
      <c r="CL936" s="33"/>
      <c r="CM936" s="33"/>
      <c r="CN936" s="33"/>
      <c r="CO936" s="33"/>
      <c r="CP936" s="33"/>
      <c r="CQ936" s="33"/>
      <c r="CR936" s="33"/>
      <c r="CS936" s="33"/>
      <c r="CT936" s="33"/>
      <c r="CU936" s="33"/>
      <c r="CV936" s="33"/>
      <c r="CW936" s="33"/>
      <c r="CX936" s="33"/>
      <c r="CY936" s="33"/>
      <c r="CZ936" s="33"/>
      <c r="DA936" s="33"/>
      <c r="DB936" s="33"/>
      <c r="DC936" s="33"/>
      <c r="DD936" s="33"/>
      <c r="DE936" s="33"/>
    </row>
    <row r="937" spans="1:109" x14ac:dyDescent="0.25">
      <c r="A937" s="32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33"/>
      <c r="BK937" s="33"/>
      <c r="BL937" s="33"/>
      <c r="BM937" s="33"/>
      <c r="BN937" s="33"/>
      <c r="BO937" s="33"/>
      <c r="BP937" s="33"/>
      <c r="BQ937" s="33"/>
      <c r="BR937" s="33"/>
      <c r="BS937" s="33"/>
      <c r="BT937" s="33"/>
      <c r="BU937" s="33"/>
      <c r="BV937" s="33"/>
      <c r="BW937" s="33"/>
      <c r="BX937" s="33"/>
      <c r="BY937" s="33"/>
      <c r="BZ937" s="33"/>
      <c r="CA937" s="33"/>
      <c r="CB937" s="33"/>
      <c r="CC937" s="33"/>
      <c r="CD937" s="33"/>
      <c r="CE937" s="33"/>
      <c r="CF937" s="33"/>
      <c r="CG937" s="33"/>
      <c r="CH937" s="33"/>
      <c r="CI937" s="33"/>
      <c r="CJ937" s="33"/>
      <c r="CK937" s="33"/>
      <c r="CL937" s="33"/>
      <c r="CM937" s="33"/>
      <c r="CN937" s="33"/>
      <c r="CO937" s="33"/>
      <c r="CP937" s="33"/>
      <c r="CQ937" s="33"/>
      <c r="CR937" s="33"/>
      <c r="CS937" s="33"/>
      <c r="CT937" s="33"/>
      <c r="CU937" s="33"/>
      <c r="CV937" s="33"/>
      <c r="CW937" s="33"/>
      <c r="CX937" s="33"/>
      <c r="CY937" s="33"/>
      <c r="CZ937" s="33"/>
      <c r="DA937" s="33"/>
      <c r="DB937" s="33"/>
      <c r="DC937" s="33"/>
      <c r="DD937" s="33"/>
      <c r="DE937" s="33"/>
    </row>
    <row r="938" spans="1:109" x14ac:dyDescent="0.25">
      <c r="A938" s="32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33"/>
      <c r="BK938" s="33"/>
      <c r="BL938" s="33"/>
      <c r="BM938" s="33"/>
      <c r="BN938" s="33"/>
      <c r="BO938" s="33"/>
      <c r="BP938" s="33"/>
      <c r="BQ938" s="33"/>
      <c r="BR938" s="33"/>
      <c r="BS938" s="33"/>
      <c r="BT938" s="33"/>
      <c r="BU938" s="33"/>
      <c r="BV938" s="33"/>
      <c r="BW938" s="33"/>
      <c r="BX938" s="33"/>
      <c r="BY938" s="33"/>
      <c r="BZ938" s="33"/>
      <c r="CA938" s="33"/>
      <c r="CB938" s="33"/>
      <c r="CC938" s="33"/>
      <c r="CD938" s="33"/>
      <c r="CE938" s="33"/>
      <c r="CF938" s="33"/>
      <c r="CG938" s="33"/>
      <c r="CH938" s="33"/>
      <c r="CI938" s="33"/>
      <c r="CJ938" s="33"/>
      <c r="CK938" s="33"/>
      <c r="CL938" s="33"/>
      <c r="CM938" s="33"/>
      <c r="CN938" s="33"/>
      <c r="CO938" s="33"/>
      <c r="CP938" s="33"/>
      <c r="CQ938" s="33"/>
      <c r="CR938" s="33"/>
      <c r="CS938" s="33"/>
      <c r="CT938" s="33"/>
      <c r="CU938" s="33"/>
      <c r="CV938" s="33"/>
      <c r="CW938" s="33"/>
      <c r="CX938" s="33"/>
      <c r="CY938" s="33"/>
      <c r="CZ938" s="33"/>
      <c r="DA938" s="33"/>
      <c r="DB938" s="33"/>
      <c r="DC938" s="33"/>
      <c r="DD938" s="33"/>
      <c r="DE938" s="33"/>
    </row>
    <row r="939" spans="1:109" x14ac:dyDescent="0.25">
      <c r="A939" s="32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33"/>
      <c r="BK939" s="33"/>
      <c r="BL939" s="33"/>
      <c r="BM939" s="33"/>
      <c r="BN939" s="33"/>
      <c r="BO939" s="33"/>
      <c r="BP939" s="33"/>
      <c r="BQ939" s="33"/>
      <c r="BR939" s="33"/>
      <c r="BS939" s="33"/>
      <c r="BT939" s="33"/>
      <c r="BU939" s="33"/>
      <c r="BV939" s="33"/>
      <c r="BW939" s="33"/>
      <c r="BX939" s="33"/>
      <c r="BY939" s="33"/>
      <c r="BZ939" s="33"/>
      <c r="CA939" s="33"/>
      <c r="CB939" s="33"/>
      <c r="CC939" s="33"/>
      <c r="CD939" s="33"/>
      <c r="CE939" s="33"/>
      <c r="CF939" s="33"/>
      <c r="CG939" s="33"/>
      <c r="CH939" s="33"/>
      <c r="CI939" s="33"/>
      <c r="CJ939" s="33"/>
      <c r="CK939" s="33"/>
      <c r="CL939" s="33"/>
      <c r="CM939" s="33"/>
      <c r="CN939" s="33"/>
      <c r="CO939" s="33"/>
      <c r="CP939" s="33"/>
      <c r="CQ939" s="33"/>
      <c r="CR939" s="33"/>
      <c r="CS939" s="33"/>
      <c r="CT939" s="33"/>
      <c r="CU939" s="33"/>
      <c r="CV939" s="33"/>
      <c r="CW939" s="33"/>
      <c r="CX939" s="33"/>
      <c r="CY939" s="33"/>
      <c r="CZ939" s="33"/>
      <c r="DA939" s="33"/>
      <c r="DB939" s="33"/>
      <c r="DC939" s="33"/>
      <c r="DD939" s="33"/>
      <c r="DE939" s="33"/>
    </row>
    <row r="940" spans="1:109" x14ac:dyDescent="0.25">
      <c r="A940" s="32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33"/>
      <c r="BH940" s="33"/>
      <c r="BI940" s="33"/>
      <c r="BJ940" s="33"/>
      <c r="BK940" s="33"/>
      <c r="BL940" s="33"/>
      <c r="BM940" s="33"/>
      <c r="BN940" s="33"/>
      <c r="BO940" s="33"/>
      <c r="BP940" s="33"/>
      <c r="BQ940" s="33"/>
      <c r="BR940" s="33"/>
      <c r="BS940" s="33"/>
      <c r="BT940" s="33"/>
      <c r="BU940" s="33"/>
      <c r="BV940" s="33"/>
      <c r="BW940" s="33"/>
      <c r="BX940" s="33"/>
      <c r="BY940" s="33"/>
      <c r="BZ940" s="33"/>
      <c r="CA940" s="33"/>
      <c r="CB940" s="33"/>
      <c r="CC940" s="33"/>
      <c r="CD940" s="33"/>
      <c r="CE940" s="33"/>
      <c r="CF940" s="33"/>
      <c r="CG940" s="33"/>
      <c r="CH940" s="33"/>
      <c r="CI940" s="33"/>
      <c r="CJ940" s="33"/>
      <c r="CK940" s="33"/>
      <c r="CL940" s="33"/>
      <c r="CM940" s="33"/>
      <c r="CN940" s="33"/>
      <c r="CO940" s="33"/>
      <c r="CP940" s="33"/>
      <c r="CQ940" s="33"/>
      <c r="CR940" s="33"/>
      <c r="CS940" s="33"/>
      <c r="CT940" s="33"/>
      <c r="CU940" s="33"/>
      <c r="CV940" s="33"/>
      <c r="CW940" s="33"/>
      <c r="CX940" s="33"/>
      <c r="CY940" s="33"/>
      <c r="CZ940" s="33"/>
      <c r="DA940" s="33"/>
      <c r="DB940" s="33"/>
      <c r="DC940" s="33"/>
      <c r="DD940" s="33"/>
      <c r="DE940" s="33"/>
    </row>
    <row r="941" spans="1:109" x14ac:dyDescent="0.25">
      <c r="A941" s="32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33"/>
      <c r="BK941" s="33"/>
      <c r="BL941" s="33"/>
      <c r="BM941" s="33"/>
      <c r="BN941" s="33"/>
      <c r="BO941" s="33"/>
      <c r="BP941" s="33"/>
      <c r="BQ941" s="33"/>
      <c r="BR941" s="33"/>
      <c r="BS941" s="33"/>
      <c r="BT941" s="33"/>
      <c r="BU941" s="33"/>
      <c r="BV941" s="33"/>
      <c r="BW941" s="33"/>
      <c r="BX941" s="33"/>
      <c r="BY941" s="33"/>
      <c r="BZ941" s="33"/>
      <c r="CA941" s="33"/>
      <c r="CB941" s="33"/>
      <c r="CC941" s="33"/>
      <c r="CD941" s="33"/>
      <c r="CE941" s="33"/>
      <c r="CF941" s="33"/>
      <c r="CG941" s="33"/>
      <c r="CH941" s="33"/>
      <c r="CI941" s="33"/>
      <c r="CJ941" s="33"/>
      <c r="CK941" s="33"/>
      <c r="CL941" s="33"/>
      <c r="CM941" s="33"/>
      <c r="CN941" s="33"/>
      <c r="CO941" s="33"/>
      <c r="CP941" s="33"/>
      <c r="CQ941" s="33"/>
      <c r="CR941" s="33"/>
      <c r="CS941" s="33"/>
      <c r="CT941" s="33"/>
      <c r="CU941" s="33"/>
      <c r="CV941" s="33"/>
      <c r="CW941" s="33"/>
      <c r="CX941" s="33"/>
      <c r="CY941" s="33"/>
      <c r="CZ941" s="33"/>
      <c r="DA941" s="33"/>
      <c r="DB941" s="33"/>
      <c r="DC941" s="33"/>
      <c r="DD941" s="33"/>
      <c r="DE941" s="33"/>
    </row>
    <row r="942" spans="1:109" x14ac:dyDescent="0.25">
      <c r="A942" s="32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33"/>
      <c r="BK942" s="33"/>
      <c r="BL942" s="33"/>
      <c r="BM942" s="33"/>
      <c r="BN942" s="33"/>
      <c r="BO942" s="33"/>
      <c r="BP942" s="33"/>
      <c r="BQ942" s="33"/>
      <c r="BR942" s="33"/>
      <c r="BS942" s="33"/>
      <c r="BT942" s="33"/>
      <c r="BU942" s="33"/>
      <c r="BV942" s="33"/>
      <c r="BW942" s="33"/>
      <c r="BX942" s="33"/>
      <c r="BY942" s="33"/>
      <c r="BZ942" s="33"/>
      <c r="CA942" s="33"/>
      <c r="CB942" s="33"/>
      <c r="CC942" s="33"/>
      <c r="CD942" s="33"/>
      <c r="CE942" s="33"/>
      <c r="CF942" s="33"/>
      <c r="CG942" s="33"/>
      <c r="CH942" s="33"/>
      <c r="CI942" s="33"/>
      <c r="CJ942" s="33"/>
      <c r="CK942" s="33"/>
      <c r="CL942" s="33"/>
      <c r="CM942" s="33"/>
      <c r="CN942" s="33"/>
      <c r="CO942" s="33"/>
      <c r="CP942" s="33"/>
      <c r="CQ942" s="33"/>
      <c r="CR942" s="33"/>
      <c r="CS942" s="33"/>
      <c r="CT942" s="33"/>
      <c r="CU942" s="33"/>
      <c r="CV942" s="33"/>
      <c r="CW942" s="33"/>
      <c r="CX942" s="33"/>
      <c r="CY942" s="33"/>
      <c r="CZ942" s="33"/>
      <c r="DA942" s="33"/>
      <c r="DB942" s="33"/>
      <c r="DC942" s="33"/>
      <c r="DD942" s="33"/>
      <c r="DE942" s="33"/>
    </row>
    <row r="943" spans="1:109" x14ac:dyDescent="0.25">
      <c r="A943" s="32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33"/>
      <c r="BH943" s="33"/>
      <c r="BI943" s="33"/>
      <c r="BJ943" s="33"/>
      <c r="BK943" s="33"/>
      <c r="BL943" s="33"/>
      <c r="BM943" s="33"/>
      <c r="BN943" s="33"/>
      <c r="BO943" s="33"/>
      <c r="BP943" s="33"/>
      <c r="BQ943" s="33"/>
      <c r="BR943" s="33"/>
      <c r="BS943" s="33"/>
      <c r="BT943" s="33"/>
      <c r="BU943" s="33"/>
      <c r="BV943" s="33"/>
      <c r="BW943" s="33"/>
      <c r="BX943" s="33"/>
      <c r="BY943" s="33"/>
      <c r="BZ943" s="33"/>
      <c r="CA943" s="33"/>
      <c r="CB943" s="33"/>
      <c r="CC943" s="33"/>
      <c r="CD943" s="33"/>
      <c r="CE943" s="33"/>
      <c r="CF943" s="33"/>
      <c r="CG943" s="33"/>
      <c r="CH943" s="33"/>
      <c r="CI943" s="33"/>
      <c r="CJ943" s="33"/>
      <c r="CK943" s="33"/>
      <c r="CL943" s="33"/>
      <c r="CM943" s="33"/>
      <c r="CN943" s="33"/>
      <c r="CO943" s="33"/>
      <c r="CP943" s="33"/>
      <c r="CQ943" s="33"/>
      <c r="CR943" s="33"/>
      <c r="CS943" s="33"/>
      <c r="CT943" s="33"/>
      <c r="CU943" s="33"/>
      <c r="CV943" s="33"/>
      <c r="CW943" s="33"/>
      <c r="CX943" s="33"/>
      <c r="CY943" s="33"/>
      <c r="CZ943" s="33"/>
      <c r="DA943" s="33"/>
      <c r="DB943" s="33"/>
      <c r="DC943" s="33"/>
      <c r="DD943" s="33"/>
      <c r="DE943" s="33"/>
    </row>
    <row r="944" spans="1:109" x14ac:dyDescent="0.25">
      <c r="A944" s="32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33"/>
      <c r="BK944" s="33"/>
      <c r="BL944" s="33"/>
      <c r="BM944" s="33"/>
      <c r="BN944" s="33"/>
      <c r="BO944" s="33"/>
      <c r="BP944" s="33"/>
      <c r="BQ944" s="33"/>
      <c r="BR944" s="33"/>
      <c r="BS944" s="33"/>
      <c r="BT944" s="33"/>
      <c r="BU944" s="33"/>
      <c r="BV944" s="33"/>
      <c r="BW944" s="33"/>
      <c r="BX944" s="33"/>
      <c r="BY944" s="33"/>
      <c r="BZ944" s="33"/>
      <c r="CA944" s="33"/>
      <c r="CB944" s="33"/>
      <c r="CC944" s="33"/>
      <c r="CD944" s="33"/>
      <c r="CE944" s="33"/>
      <c r="CF944" s="33"/>
      <c r="CG944" s="33"/>
      <c r="CH944" s="33"/>
      <c r="CI944" s="33"/>
      <c r="CJ944" s="33"/>
      <c r="CK944" s="33"/>
      <c r="CL944" s="33"/>
      <c r="CM944" s="33"/>
      <c r="CN944" s="33"/>
      <c r="CO944" s="33"/>
      <c r="CP944" s="33"/>
      <c r="CQ944" s="33"/>
      <c r="CR944" s="33"/>
      <c r="CS944" s="33"/>
      <c r="CT944" s="33"/>
      <c r="CU944" s="33"/>
      <c r="CV944" s="33"/>
      <c r="CW944" s="33"/>
      <c r="CX944" s="33"/>
      <c r="CY944" s="33"/>
      <c r="CZ944" s="33"/>
      <c r="DA944" s="33"/>
      <c r="DB944" s="33"/>
      <c r="DC944" s="33"/>
      <c r="DD944" s="33"/>
      <c r="DE944" s="33"/>
    </row>
    <row r="945" spans="1:109" x14ac:dyDescent="0.25">
      <c r="A945" s="32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BQ945" s="33"/>
      <c r="BR945" s="33"/>
      <c r="BS945" s="33"/>
      <c r="BT945" s="33"/>
      <c r="BU945" s="33"/>
      <c r="BV945" s="33"/>
      <c r="BW945" s="33"/>
      <c r="BX945" s="33"/>
      <c r="BY945" s="33"/>
      <c r="BZ945" s="33"/>
      <c r="CA945" s="33"/>
      <c r="CB945" s="33"/>
      <c r="CC945" s="33"/>
      <c r="CD945" s="33"/>
      <c r="CE945" s="33"/>
      <c r="CF945" s="33"/>
      <c r="CG945" s="33"/>
      <c r="CH945" s="33"/>
      <c r="CI945" s="33"/>
      <c r="CJ945" s="33"/>
      <c r="CK945" s="33"/>
      <c r="CL945" s="33"/>
      <c r="CM945" s="33"/>
      <c r="CN945" s="33"/>
      <c r="CO945" s="33"/>
      <c r="CP945" s="33"/>
      <c r="CQ945" s="33"/>
      <c r="CR945" s="33"/>
      <c r="CS945" s="33"/>
      <c r="CT945" s="33"/>
      <c r="CU945" s="33"/>
      <c r="CV945" s="33"/>
      <c r="CW945" s="33"/>
      <c r="CX945" s="33"/>
      <c r="CY945" s="33"/>
      <c r="CZ945" s="33"/>
      <c r="DA945" s="33"/>
      <c r="DB945" s="33"/>
      <c r="DC945" s="33"/>
      <c r="DD945" s="33"/>
      <c r="DE945" s="33"/>
    </row>
    <row r="946" spans="1:109" x14ac:dyDescent="0.25">
      <c r="A946" s="32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33"/>
      <c r="BH946" s="33"/>
      <c r="BI946" s="33"/>
      <c r="BJ946" s="33"/>
      <c r="BK946" s="33"/>
      <c r="BL946" s="33"/>
      <c r="BM946" s="33"/>
      <c r="BN946" s="33"/>
      <c r="BO946" s="33"/>
      <c r="BP946" s="33"/>
      <c r="BQ946" s="33"/>
      <c r="BR946" s="33"/>
      <c r="BS946" s="33"/>
      <c r="BT946" s="33"/>
      <c r="BU946" s="33"/>
      <c r="BV946" s="33"/>
      <c r="BW946" s="33"/>
      <c r="BX946" s="33"/>
      <c r="BY946" s="33"/>
      <c r="BZ946" s="33"/>
      <c r="CA946" s="33"/>
      <c r="CB946" s="33"/>
      <c r="CC946" s="33"/>
      <c r="CD946" s="33"/>
      <c r="CE946" s="33"/>
      <c r="CF946" s="33"/>
      <c r="CG946" s="33"/>
      <c r="CH946" s="33"/>
      <c r="CI946" s="33"/>
      <c r="CJ946" s="33"/>
      <c r="CK946" s="33"/>
      <c r="CL946" s="33"/>
      <c r="CM946" s="33"/>
      <c r="CN946" s="33"/>
      <c r="CO946" s="33"/>
      <c r="CP946" s="33"/>
      <c r="CQ946" s="33"/>
      <c r="CR946" s="33"/>
      <c r="CS946" s="33"/>
      <c r="CT946" s="33"/>
      <c r="CU946" s="33"/>
      <c r="CV946" s="33"/>
      <c r="CW946" s="33"/>
      <c r="CX946" s="33"/>
      <c r="CY946" s="33"/>
      <c r="CZ946" s="33"/>
      <c r="DA946" s="33"/>
      <c r="DB946" s="33"/>
      <c r="DC946" s="33"/>
      <c r="DD946" s="33"/>
      <c r="DE946" s="33"/>
    </row>
    <row r="947" spans="1:109" x14ac:dyDescent="0.25">
      <c r="A947" s="32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33"/>
      <c r="BK947" s="33"/>
      <c r="BL947" s="33"/>
      <c r="BM947" s="33"/>
      <c r="BN947" s="33"/>
      <c r="BO947" s="33"/>
      <c r="BP947" s="33"/>
      <c r="BQ947" s="33"/>
      <c r="BR947" s="33"/>
      <c r="BS947" s="33"/>
      <c r="BT947" s="33"/>
      <c r="BU947" s="33"/>
      <c r="BV947" s="33"/>
      <c r="BW947" s="33"/>
      <c r="BX947" s="33"/>
      <c r="BY947" s="33"/>
      <c r="BZ947" s="33"/>
      <c r="CA947" s="33"/>
      <c r="CB947" s="33"/>
      <c r="CC947" s="33"/>
      <c r="CD947" s="33"/>
      <c r="CE947" s="33"/>
      <c r="CF947" s="33"/>
      <c r="CG947" s="33"/>
      <c r="CH947" s="33"/>
      <c r="CI947" s="33"/>
      <c r="CJ947" s="33"/>
      <c r="CK947" s="33"/>
      <c r="CL947" s="33"/>
      <c r="CM947" s="33"/>
      <c r="CN947" s="33"/>
      <c r="CO947" s="33"/>
      <c r="CP947" s="33"/>
      <c r="CQ947" s="33"/>
      <c r="CR947" s="33"/>
      <c r="CS947" s="33"/>
      <c r="CT947" s="33"/>
      <c r="CU947" s="33"/>
      <c r="CV947" s="33"/>
      <c r="CW947" s="33"/>
      <c r="CX947" s="33"/>
      <c r="CY947" s="33"/>
      <c r="CZ947" s="33"/>
      <c r="DA947" s="33"/>
      <c r="DB947" s="33"/>
      <c r="DC947" s="33"/>
      <c r="DD947" s="33"/>
      <c r="DE947" s="33"/>
    </row>
    <row r="948" spans="1:109" x14ac:dyDescent="0.25">
      <c r="A948" s="32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33"/>
      <c r="BK948" s="33"/>
      <c r="BL948" s="33"/>
      <c r="BM948" s="33"/>
      <c r="BN948" s="33"/>
      <c r="BO948" s="33"/>
      <c r="BP948" s="33"/>
      <c r="BQ948" s="33"/>
      <c r="BR948" s="33"/>
      <c r="BS948" s="33"/>
      <c r="BT948" s="33"/>
      <c r="BU948" s="33"/>
      <c r="BV948" s="33"/>
      <c r="BW948" s="33"/>
      <c r="BX948" s="33"/>
      <c r="BY948" s="33"/>
      <c r="BZ948" s="33"/>
      <c r="CA948" s="33"/>
      <c r="CB948" s="33"/>
      <c r="CC948" s="33"/>
      <c r="CD948" s="33"/>
      <c r="CE948" s="33"/>
      <c r="CF948" s="33"/>
      <c r="CG948" s="33"/>
      <c r="CH948" s="33"/>
      <c r="CI948" s="33"/>
      <c r="CJ948" s="33"/>
      <c r="CK948" s="33"/>
      <c r="CL948" s="33"/>
      <c r="CM948" s="33"/>
      <c r="CN948" s="33"/>
      <c r="CO948" s="33"/>
      <c r="CP948" s="33"/>
      <c r="CQ948" s="33"/>
      <c r="CR948" s="33"/>
      <c r="CS948" s="33"/>
      <c r="CT948" s="33"/>
      <c r="CU948" s="33"/>
      <c r="CV948" s="33"/>
      <c r="CW948" s="33"/>
      <c r="CX948" s="33"/>
      <c r="CY948" s="33"/>
      <c r="CZ948" s="33"/>
      <c r="DA948" s="33"/>
      <c r="DB948" s="33"/>
      <c r="DC948" s="33"/>
      <c r="DD948" s="33"/>
      <c r="DE948" s="33"/>
    </row>
    <row r="949" spans="1:109" x14ac:dyDescent="0.25">
      <c r="A949" s="32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33"/>
      <c r="BH949" s="33"/>
      <c r="BI949" s="33"/>
      <c r="BJ949" s="33"/>
      <c r="BK949" s="33"/>
      <c r="BL949" s="33"/>
      <c r="BM949" s="33"/>
      <c r="BN949" s="33"/>
      <c r="BO949" s="33"/>
      <c r="BP949" s="33"/>
      <c r="BQ949" s="33"/>
      <c r="BR949" s="33"/>
      <c r="BS949" s="33"/>
      <c r="BT949" s="33"/>
      <c r="BU949" s="33"/>
      <c r="BV949" s="33"/>
      <c r="BW949" s="33"/>
      <c r="BX949" s="33"/>
      <c r="BY949" s="33"/>
      <c r="BZ949" s="33"/>
      <c r="CA949" s="33"/>
      <c r="CB949" s="33"/>
      <c r="CC949" s="33"/>
      <c r="CD949" s="33"/>
      <c r="CE949" s="33"/>
      <c r="CF949" s="33"/>
      <c r="CG949" s="33"/>
      <c r="CH949" s="33"/>
      <c r="CI949" s="33"/>
      <c r="CJ949" s="33"/>
      <c r="CK949" s="33"/>
      <c r="CL949" s="33"/>
      <c r="CM949" s="33"/>
      <c r="CN949" s="33"/>
      <c r="CO949" s="33"/>
      <c r="CP949" s="33"/>
      <c r="CQ949" s="33"/>
      <c r="CR949" s="33"/>
      <c r="CS949" s="33"/>
      <c r="CT949" s="33"/>
      <c r="CU949" s="33"/>
      <c r="CV949" s="33"/>
      <c r="CW949" s="33"/>
      <c r="CX949" s="33"/>
      <c r="CY949" s="33"/>
      <c r="CZ949" s="33"/>
      <c r="DA949" s="33"/>
      <c r="DB949" s="33"/>
      <c r="DC949" s="33"/>
      <c r="DD949" s="33"/>
      <c r="DE949" s="33"/>
    </row>
    <row r="950" spans="1:109" x14ac:dyDescent="0.25">
      <c r="A950" s="32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33"/>
      <c r="BK950" s="33"/>
      <c r="BL950" s="33"/>
      <c r="BM950" s="33"/>
      <c r="BN950" s="33"/>
      <c r="BO950" s="33"/>
      <c r="BP950" s="33"/>
      <c r="BQ950" s="33"/>
      <c r="BR950" s="33"/>
      <c r="BS950" s="33"/>
      <c r="BT950" s="33"/>
      <c r="BU950" s="33"/>
      <c r="BV950" s="33"/>
      <c r="BW950" s="33"/>
      <c r="BX950" s="33"/>
      <c r="BY950" s="33"/>
      <c r="BZ950" s="33"/>
      <c r="CA950" s="33"/>
      <c r="CB950" s="33"/>
      <c r="CC950" s="33"/>
      <c r="CD950" s="33"/>
      <c r="CE950" s="33"/>
      <c r="CF950" s="33"/>
      <c r="CG950" s="33"/>
      <c r="CH950" s="33"/>
      <c r="CI950" s="33"/>
      <c r="CJ950" s="33"/>
      <c r="CK950" s="33"/>
      <c r="CL950" s="33"/>
      <c r="CM950" s="33"/>
      <c r="CN950" s="33"/>
      <c r="CO950" s="33"/>
      <c r="CP950" s="33"/>
      <c r="CQ950" s="33"/>
      <c r="CR950" s="33"/>
      <c r="CS950" s="33"/>
      <c r="CT950" s="33"/>
      <c r="CU950" s="33"/>
      <c r="CV950" s="33"/>
      <c r="CW950" s="33"/>
      <c r="CX950" s="33"/>
      <c r="CY950" s="33"/>
      <c r="CZ950" s="33"/>
      <c r="DA950" s="33"/>
      <c r="DB950" s="33"/>
      <c r="DC950" s="33"/>
      <c r="DD950" s="33"/>
      <c r="DE950" s="33"/>
    </row>
    <row r="951" spans="1:109" x14ac:dyDescent="0.25">
      <c r="A951" s="32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33"/>
      <c r="BK951" s="33"/>
      <c r="BL951" s="33"/>
      <c r="BM951" s="33"/>
      <c r="BN951" s="33"/>
      <c r="BO951" s="33"/>
      <c r="BP951" s="33"/>
      <c r="BQ951" s="33"/>
      <c r="BR951" s="33"/>
      <c r="BS951" s="33"/>
      <c r="BT951" s="33"/>
      <c r="BU951" s="33"/>
      <c r="BV951" s="33"/>
      <c r="BW951" s="33"/>
      <c r="BX951" s="33"/>
      <c r="BY951" s="33"/>
      <c r="BZ951" s="33"/>
      <c r="CA951" s="33"/>
      <c r="CB951" s="33"/>
      <c r="CC951" s="33"/>
      <c r="CD951" s="33"/>
      <c r="CE951" s="33"/>
      <c r="CF951" s="33"/>
      <c r="CG951" s="33"/>
      <c r="CH951" s="33"/>
      <c r="CI951" s="33"/>
      <c r="CJ951" s="33"/>
      <c r="CK951" s="33"/>
      <c r="CL951" s="33"/>
      <c r="CM951" s="33"/>
      <c r="CN951" s="33"/>
      <c r="CO951" s="33"/>
      <c r="CP951" s="33"/>
      <c r="CQ951" s="33"/>
      <c r="CR951" s="33"/>
      <c r="CS951" s="33"/>
      <c r="CT951" s="33"/>
      <c r="CU951" s="33"/>
      <c r="CV951" s="33"/>
      <c r="CW951" s="33"/>
      <c r="CX951" s="33"/>
      <c r="CY951" s="33"/>
      <c r="CZ951" s="33"/>
      <c r="DA951" s="33"/>
      <c r="DB951" s="33"/>
      <c r="DC951" s="33"/>
      <c r="DD951" s="33"/>
      <c r="DE951" s="33"/>
    </row>
    <row r="952" spans="1:109" x14ac:dyDescent="0.25">
      <c r="A952" s="32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3"/>
      <c r="BH952" s="33"/>
      <c r="BI952" s="33"/>
      <c r="BJ952" s="33"/>
      <c r="BK952" s="33"/>
      <c r="BL952" s="33"/>
      <c r="BM952" s="33"/>
      <c r="BN952" s="33"/>
      <c r="BO952" s="33"/>
      <c r="BP952" s="33"/>
      <c r="BQ952" s="33"/>
      <c r="BR952" s="33"/>
      <c r="BS952" s="33"/>
      <c r="BT952" s="33"/>
      <c r="BU952" s="33"/>
      <c r="BV952" s="33"/>
      <c r="BW952" s="33"/>
      <c r="BX952" s="33"/>
      <c r="BY952" s="33"/>
      <c r="BZ952" s="33"/>
      <c r="CA952" s="33"/>
      <c r="CB952" s="33"/>
      <c r="CC952" s="33"/>
      <c r="CD952" s="33"/>
      <c r="CE952" s="33"/>
      <c r="CF952" s="33"/>
      <c r="CG952" s="33"/>
      <c r="CH952" s="33"/>
      <c r="CI952" s="33"/>
      <c r="CJ952" s="33"/>
      <c r="CK952" s="33"/>
      <c r="CL952" s="33"/>
      <c r="CM952" s="33"/>
      <c r="CN952" s="33"/>
      <c r="CO952" s="33"/>
      <c r="CP952" s="33"/>
      <c r="CQ952" s="33"/>
      <c r="CR952" s="33"/>
      <c r="CS952" s="33"/>
      <c r="CT952" s="33"/>
      <c r="CU952" s="33"/>
      <c r="CV952" s="33"/>
      <c r="CW952" s="33"/>
      <c r="CX952" s="33"/>
      <c r="CY952" s="33"/>
      <c r="CZ952" s="33"/>
      <c r="DA952" s="33"/>
      <c r="DB952" s="33"/>
      <c r="DC952" s="33"/>
      <c r="DD952" s="33"/>
      <c r="DE952" s="33"/>
    </row>
    <row r="953" spans="1:109" x14ac:dyDescent="0.25">
      <c r="A953" s="32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33"/>
      <c r="BK953" s="33"/>
      <c r="BL953" s="33"/>
      <c r="BM953" s="33"/>
      <c r="BN953" s="33"/>
      <c r="BO953" s="33"/>
      <c r="BP953" s="33"/>
      <c r="BQ953" s="33"/>
      <c r="BR953" s="33"/>
      <c r="BS953" s="33"/>
      <c r="BT953" s="33"/>
      <c r="BU953" s="33"/>
      <c r="BV953" s="33"/>
      <c r="BW953" s="33"/>
      <c r="BX953" s="33"/>
      <c r="BY953" s="33"/>
      <c r="BZ953" s="33"/>
      <c r="CA953" s="33"/>
      <c r="CB953" s="33"/>
      <c r="CC953" s="33"/>
      <c r="CD953" s="33"/>
      <c r="CE953" s="33"/>
      <c r="CF953" s="33"/>
      <c r="CG953" s="33"/>
      <c r="CH953" s="33"/>
      <c r="CI953" s="33"/>
      <c r="CJ953" s="33"/>
      <c r="CK953" s="33"/>
      <c r="CL953" s="33"/>
      <c r="CM953" s="33"/>
      <c r="CN953" s="33"/>
      <c r="CO953" s="33"/>
      <c r="CP953" s="33"/>
      <c r="CQ953" s="33"/>
      <c r="CR953" s="33"/>
      <c r="CS953" s="33"/>
      <c r="CT953" s="33"/>
      <c r="CU953" s="33"/>
      <c r="CV953" s="33"/>
      <c r="CW953" s="33"/>
      <c r="CX953" s="33"/>
      <c r="CY953" s="33"/>
      <c r="CZ953" s="33"/>
      <c r="DA953" s="33"/>
      <c r="DB953" s="33"/>
      <c r="DC953" s="33"/>
      <c r="DD953" s="33"/>
      <c r="DE953" s="33"/>
    </row>
    <row r="954" spans="1:109" x14ac:dyDescent="0.25">
      <c r="A954" s="32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33"/>
      <c r="BK954" s="33"/>
      <c r="BL954" s="33"/>
      <c r="BM954" s="33"/>
      <c r="BN954" s="33"/>
      <c r="BO954" s="33"/>
      <c r="BP954" s="33"/>
      <c r="BQ954" s="33"/>
      <c r="BR954" s="33"/>
      <c r="BS954" s="33"/>
      <c r="BT954" s="33"/>
      <c r="BU954" s="33"/>
      <c r="BV954" s="33"/>
      <c r="BW954" s="33"/>
      <c r="BX954" s="33"/>
      <c r="BY954" s="33"/>
      <c r="BZ954" s="33"/>
      <c r="CA954" s="33"/>
      <c r="CB954" s="33"/>
      <c r="CC954" s="33"/>
      <c r="CD954" s="33"/>
      <c r="CE954" s="33"/>
      <c r="CF954" s="33"/>
      <c r="CG954" s="33"/>
      <c r="CH954" s="33"/>
      <c r="CI954" s="33"/>
      <c r="CJ954" s="33"/>
      <c r="CK954" s="33"/>
      <c r="CL954" s="33"/>
      <c r="CM954" s="33"/>
      <c r="CN954" s="33"/>
      <c r="CO954" s="33"/>
      <c r="CP954" s="33"/>
      <c r="CQ954" s="33"/>
      <c r="CR954" s="33"/>
      <c r="CS954" s="33"/>
      <c r="CT954" s="33"/>
      <c r="CU954" s="33"/>
      <c r="CV954" s="33"/>
      <c r="CW954" s="33"/>
      <c r="CX954" s="33"/>
      <c r="CY954" s="33"/>
      <c r="CZ954" s="33"/>
      <c r="DA954" s="33"/>
      <c r="DB954" s="33"/>
      <c r="DC954" s="33"/>
      <c r="DD954" s="33"/>
      <c r="DE954" s="33"/>
    </row>
    <row r="955" spans="1:109" x14ac:dyDescent="0.25">
      <c r="A955" s="32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33"/>
      <c r="BH955" s="33"/>
      <c r="BI955" s="33"/>
      <c r="BJ955" s="33"/>
      <c r="BK955" s="33"/>
      <c r="BL955" s="33"/>
      <c r="BM955" s="33"/>
      <c r="BN955" s="33"/>
      <c r="BO955" s="33"/>
      <c r="BP955" s="33"/>
      <c r="BQ955" s="33"/>
      <c r="BR955" s="33"/>
      <c r="BS955" s="33"/>
      <c r="BT955" s="33"/>
      <c r="BU955" s="33"/>
      <c r="BV955" s="33"/>
      <c r="BW955" s="33"/>
      <c r="BX955" s="33"/>
      <c r="BY955" s="33"/>
      <c r="BZ955" s="33"/>
      <c r="CA955" s="33"/>
      <c r="CB955" s="33"/>
      <c r="CC955" s="33"/>
      <c r="CD955" s="33"/>
      <c r="CE955" s="33"/>
      <c r="CF955" s="33"/>
      <c r="CG955" s="33"/>
      <c r="CH955" s="33"/>
      <c r="CI955" s="33"/>
      <c r="CJ955" s="33"/>
      <c r="CK955" s="33"/>
      <c r="CL955" s="33"/>
      <c r="CM955" s="33"/>
      <c r="CN955" s="33"/>
      <c r="CO955" s="33"/>
      <c r="CP955" s="33"/>
      <c r="CQ955" s="33"/>
      <c r="CR955" s="33"/>
      <c r="CS955" s="33"/>
      <c r="CT955" s="33"/>
      <c r="CU955" s="33"/>
      <c r="CV955" s="33"/>
      <c r="CW955" s="33"/>
      <c r="CX955" s="33"/>
      <c r="CY955" s="33"/>
      <c r="CZ955" s="33"/>
      <c r="DA955" s="33"/>
      <c r="DB955" s="33"/>
      <c r="DC955" s="33"/>
      <c r="DD955" s="33"/>
      <c r="DE955" s="33"/>
    </row>
    <row r="956" spans="1:109" x14ac:dyDescent="0.25">
      <c r="A956" s="32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33"/>
      <c r="BK956" s="33"/>
      <c r="BL956" s="33"/>
      <c r="BM956" s="33"/>
      <c r="BN956" s="33"/>
      <c r="BO956" s="33"/>
      <c r="BP956" s="33"/>
      <c r="BQ956" s="33"/>
      <c r="BR956" s="33"/>
      <c r="BS956" s="33"/>
      <c r="BT956" s="33"/>
      <c r="BU956" s="33"/>
      <c r="BV956" s="33"/>
      <c r="BW956" s="33"/>
      <c r="BX956" s="33"/>
      <c r="BY956" s="33"/>
      <c r="BZ956" s="33"/>
      <c r="CA956" s="33"/>
      <c r="CB956" s="33"/>
      <c r="CC956" s="33"/>
      <c r="CD956" s="33"/>
      <c r="CE956" s="33"/>
      <c r="CF956" s="33"/>
      <c r="CG956" s="33"/>
      <c r="CH956" s="33"/>
      <c r="CI956" s="33"/>
      <c r="CJ956" s="33"/>
      <c r="CK956" s="33"/>
      <c r="CL956" s="33"/>
      <c r="CM956" s="33"/>
      <c r="CN956" s="33"/>
      <c r="CO956" s="33"/>
      <c r="CP956" s="33"/>
      <c r="CQ956" s="33"/>
      <c r="CR956" s="33"/>
      <c r="CS956" s="33"/>
      <c r="CT956" s="33"/>
      <c r="CU956" s="33"/>
      <c r="CV956" s="33"/>
      <c r="CW956" s="33"/>
      <c r="CX956" s="33"/>
      <c r="CY956" s="33"/>
      <c r="CZ956" s="33"/>
      <c r="DA956" s="33"/>
      <c r="DB956" s="33"/>
      <c r="DC956" s="33"/>
      <c r="DD956" s="33"/>
      <c r="DE956" s="33"/>
    </row>
    <row r="957" spans="1:109" x14ac:dyDescent="0.25">
      <c r="A957" s="32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33"/>
      <c r="BK957" s="33"/>
      <c r="BL957" s="33"/>
      <c r="BM957" s="33"/>
      <c r="BN957" s="33"/>
      <c r="BO957" s="33"/>
      <c r="BP957" s="33"/>
      <c r="BQ957" s="33"/>
      <c r="BR957" s="33"/>
      <c r="BS957" s="33"/>
      <c r="BT957" s="33"/>
      <c r="BU957" s="33"/>
      <c r="BV957" s="33"/>
      <c r="BW957" s="33"/>
      <c r="BX957" s="33"/>
      <c r="BY957" s="33"/>
      <c r="BZ957" s="33"/>
      <c r="CA957" s="33"/>
      <c r="CB957" s="33"/>
      <c r="CC957" s="33"/>
      <c r="CD957" s="33"/>
      <c r="CE957" s="33"/>
      <c r="CF957" s="33"/>
      <c r="CG957" s="33"/>
      <c r="CH957" s="33"/>
      <c r="CI957" s="33"/>
      <c r="CJ957" s="33"/>
      <c r="CK957" s="33"/>
      <c r="CL957" s="33"/>
      <c r="CM957" s="33"/>
      <c r="CN957" s="33"/>
      <c r="CO957" s="33"/>
      <c r="CP957" s="33"/>
      <c r="CQ957" s="33"/>
      <c r="CR957" s="33"/>
      <c r="CS957" s="33"/>
      <c r="CT957" s="33"/>
      <c r="CU957" s="33"/>
      <c r="CV957" s="33"/>
      <c r="CW957" s="33"/>
      <c r="CX957" s="33"/>
      <c r="CY957" s="33"/>
      <c r="CZ957" s="33"/>
      <c r="DA957" s="33"/>
      <c r="DB957" s="33"/>
      <c r="DC957" s="33"/>
      <c r="DD957" s="33"/>
      <c r="DE957" s="33"/>
    </row>
    <row r="958" spans="1:109" x14ac:dyDescent="0.25">
      <c r="A958" s="32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33"/>
      <c r="BK958" s="33"/>
      <c r="BL958" s="33"/>
      <c r="BM958" s="33"/>
      <c r="BN958" s="33"/>
      <c r="BO958" s="33"/>
      <c r="BP958" s="33"/>
      <c r="BQ958" s="33"/>
      <c r="BR958" s="33"/>
      <c r="BS958" s="33"/>
      <c r="BT958" s="33"/>
      <c r="BU958" s="33"/>
      <c r="BV958" s="33"/>
      <c r="BW958" s="33"/>
      <c r="BX958" s="33"/>
      <c r="BY958" s="33"/>
      <c r="BZ958" s="33"/>
      <c r="CA958" s="33"/>
      <c r="CB958" s="33"/>
      <c r="CC958" s="33"/>
      <c r="CD958" s="33"/>
      <c r="CE958" s="33"/>
      <c r="CF958" s="33"/>
      <c r="CG958" s="33"/>
      <c r="CH958" s="33"/>
      <c r="CI958" s="33"/>
      <c r="CJ958" s="33"/>
      <c r="CK958" s="33"/>
      <c r="CL958" s="33"/>
      <c r="CM958" s="33"/>
      <c r="CN958" s="33"/>
      <c r="CO958" s="33"/>
      <c r="CP958" s="33"/>
      <c r="CQ958" s="33"/>
      <c r="CR958" s="33"/>
      <c r="CS958" s="33"/>
      <c r="CT958" s="33"/>
      <c r="CU958" s="33"/>
      <c r="CV958" s="33"/>
      <c r="CW958" s="33"/>
      <c r="CX958" s="33"/>
      <c r="CY958" s="33"/>
      <c r="CZ958" s="33"/>
      <c r="DA958" s="33"/>
      <c r="DB958" s="33"/>
      <c r="DC958" s="33"/>
      <c r="DD958" s="33"/>
      <c r="DE958" s="33"/>
    </row>
    <row r="959" spans="1:109" x14ac:dyDescent="0.25">
      <c r="A959" s="32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33"/>
      <c r="BH959" s="33"/>
      <c r="BI959" s="33"/>
      <c r="BJ959" s="33"/>
      <c r="BK959" s="33"/>
      <c r="BL959" s="33"/>
      <c r="BM959" s="33"/>
      <c r="BN959" s="33"/>
      <c r="BO959" s="33"/>
      <c r="BP959" s="33"/>
      <c r="BQ959" s="33"/>
      <c r="BR959" s="33"/>
      <c r="BS959" s="33"/>
      <c r="BT959" s="33"/>
      <c r="BU959" s="33"/>
      <c r="BV959" s="33"/>
      <c r="BW959" s="33"/>
      <c r="BX959" s="33"/>
      <c r="BY959" s="33"/>
      <c r="BZ959" s="33"/>
      <c r="CA959" s="33"/>
      <c r="CB959" s="33"/>
      <c r="CC959" s="33"/>
      <c r="CD959" s="33"/>
      <c r="CE959" s="33"/>
      <c r="CF959" s="33"/>
      <c r="CG959" s="33"/>
      <c r="CH959" s="33"/>
      <c r="CI959" s="33"/>
      <c r="CJ959" s="33"/>
      <c r="CK959" s="33"/>
      <c r="CL959" s="33"/>
      <c r="CM959" s="33"/>
      <c r="CN959" s="33"/>
      <c r="CO959" s="33"/>
      <c r="CP959" s="33"/>
      <c r="CQ959" s="33"/>
      <c r="CR959" s="33"/>
      <c r="CS959" s="33"/>
      <c r="CT959" s="33"/>
      <c r="CU959" s="33"/>
      <c r="CV959" s="33"/>
      <c r="CW959" s="33"/>
      <c r="CX959" s="33"/>
      <c r="CY959" s="33"/>
      <c r="CZ959" s="33"/>
      <c r="DA959" s="33"/>
      <c r="DB959" s="33"/>
      <c r="DC959" s="33"/>
      <c r="DD959" s="33"/>
      <c r="DE959" s="33"/>
    </row>
    <row r="960" spans="1:109" x14ac:dyDescent="0.25">
      <c r="A960" s="32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BQ960" s="33"/>
      <c r="BR960" s="33"/>
      <c r="BS960" s="33"/>
      <c r="BT960" s="33"/>
      <c r="BU960" s="33"/>
      <c r="BV960" s="33"/>
      <c r="BW960" s="33"/>
      <c r="BX960" s="33"/>
      <c r="BY960" s="33"/>
      <c r="BZ960" s="33"/>
      <c r="CA960" s="33"/>
      <c r="CB960" s="33"/>
      <c r="CC960" s="33"/>
      <c r="CD960" s="33"/>
      <c r="CE960" s="33"/>
      <c r="CF960" s="33"/>
      <c r="CG960" s="33"/>
      <c r="CH960" s="33"/>
      <c r="CI960" s="33"/>
      <c r="CJ960" s="33"/>
      <c r="CK960" s="33"/>
      <c r="CL960" s="33"/>
      <c r="CM960" s="33"/>
      <c r="CN960" s="33"/>
      <c r="CO960" s="33"/>
      <c r="CP960" s="33"/>
      <c r="CQ960" s="33"/>
      <c r="CR960" s="33"/>
      <c r="CS960" s="33"/>
      <c r="CT960" s="33"/>
      <c r="CU960" s="33"/>
      <c r="CV960" s="33"/>
      <c r="CW960" s="33"/>
      <c r="CX960" s="33"/>
      <c r="CY960" s="33"/>
      <c r="CZ960" s="33"/>
      <c r="DA960" s="33"/>
      <c r="DB960" s="33"/>
      <c r="DC960" s="33"/>
      <c r="DD960" s="33"/>
      <c r="DE960" s="33"/>
    </row>
    <row r="961" spans="1:109" x14ac:dyDescent="0.25">
      <c r="A961" s="32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BQ961" s="33"/>
      <c r="BR961" s="33"/>
      <c r="BS961" s="33"/>
      <c r="BT961" s="33"/>
      <c r="BU961" s="33"/>
      <c r="BV961" s="33"/>
      <c r="BW961" s="33"/>
      <c r="BX961" s="33"/>
      <c r="BY961" s="33"/>
      <c r="BZ961" s="33"/>
      <c r="CA961" s="33"/>
      <c r="CB961" s="33"/>
      <c r="CC961" s="33"/>
      <c r="CD961" s="33"/>
      <c r="CE961" s="33"/>
      <c r="CF961" s="33"/>
      <c r="CG961" s="33"/>
      <c r="CH961" s="33"/>
      <c r="CI961" s="33"/>
      <c r="CJ961" s="33"/>
      <c r="CK961" s="33"/>
      <c r="CL961" s="33"/>
      <c r="CM961" s="33"/>
      <c r="CN961" s="33"/>
      <c r="CO961" s="33"/>
      <c r="CP961" s="33"/>
      <c r="CQ961" s="33"/>
      <c r="CR961" s="33"/>
      <c r="CS961" s="33"/>
      <c r="CT961" s="33"/>
      <c r="CU961" s="33"/>
      <c r="CV961" s="33"/>
      <c r="CW961" s="33"/>
      <c r="CX961" s="33"/>
      <c r="CY961" s="33"/>
      <c r="CZ961" s="33"/>
      <c r="DA961" s="33"/>
      <c r="DB961" s="33"/>
      <c r="DC961" s="33"/>
      <c r="DD961" s="33"/>
      <c r="DE961" s="33"/>
    </row>
    <row r="962" spans="1:109" x14ac:dyDescent="0.25">
      <c r="A962" s="32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33"/>
      <c r="BH962" s="33"/>
      <c r="BI962" s="33"/>
      <c r="BJ962" s="33"/>
      <c r="BK962" s="33"/>
      <c r="BL962" s="33"/>
      <c r="BM962" s="33"/>
      <c r="BN962" s="33"/>
      <c r="BO962" s="33"/>
      <c r="BP962" s="33"/>
      <c r="BQ962" s="33"/>
      <c r="BR962" s="33"/>
      <c r="BS962" s="33"/>
      <c r="BT962" s="33"/>
      <c r="BU962" s="33"/>
      <c r="BV962" s="33"/>
      <c r="BW962" s="33"/>
      <c r="BX962" s="33"/>
      <c r="BY962" s="33"/>
      <c r="BZ962" s="33"/>
      <c r="CA962" s="33"/>
      <c r="CB962" s="33"/>
      <c r="CC962" s="33"/>
      <c r="CD962" s="33"/>
      <c r="CE962" s="33"/>
      <c r="CF962" s="33"/>
      <c r="CG962" s="33"/>
      <c r="CH962" s="33"/>
      <c r="CI962" s="33"/>
      <c r="CJ962" s="33"/>
      <c r="CK962" s="33"/>
      <c r="CL962" s="33"/>
      <c r="CM962" s="33"/>
      <c r="CN962" s="33"/>
      <c r="CO962" s="33"/>
      <c r="CP962" s="33"/>
      <c r="CQ962" s="33"/>
      <c r="CR962" s="33"/>
      <c r="CS962" s="33"/>
      <c r="CT962" s="33"/>
      <c r="CU962" s="33"/>
      <c r="CV962" s="33"/>
      <c r="CW962" s="33"/>
      <c r="CX962" s="33"/>
      <c r="CY962" s="33"/>
      <c r="CZ962" s="33"/>
      <c r="DA962" s="33"/>
      <c r="DB962" s="33"/>
      <c r="DC962" s="33"/>
      <c r="DD962" s="33"/>
      <c r="DE962" s="33"/>
    </row>
    <row r="963" spans="1:109" x14ac:dyDescent="0.25">
      <c r="A963" s="32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33"/>
      <c r="BK963" s="33"/>
      <c r="BL963" s="33"/>
      <c r="BM963" s="33"/>
      <c r="BN963" s="33"/>
      <c r="BO963" s="33"/>
      <c r="BP963" s="33"/>
      <c r="BQ963" s="33"/>
      <c r="BR963" s="33"/>
      <c r="BS963" s="33"/>
      <c r="BT963" s="33"/>
      <c r="BU963" s="33"/>
      <c r="BV963" s="33"/>
      <c r="BW963" s="33"/>
      <c r="BX963" s="33"/>
      <c r="BY963" s="33"/>
      <c r="BZ963" s="33"/>
      <c r="CA963" s="33"/>
      <c r="CB963" s="33"/>
      <c r="CC963" s="33"/>
      <c r="CD963" s="33"/>
      <c r="CE963" s="33"/>
      <c r="CF963" s="33"/>
      <c r="CG963" s="33"/>
      <c r="CH963" s="33"/>
      <c r="CI963" s="33"/>
      <c r="CJ963" s="33"/>
      <c r="CK963" s="33"/>
      <c r="CL963" s="33"/>
      <c r="CM963" s="33"/>
      <c r="CN963" s="33"/>
      <c r="CO963" s="33"/>
      <c r="CP963" s="33"/>
      <c r="CQ963" s="33"/>
      <c r="CR963" s="33"/>
      <c r="CS963" s="33"/>
      <c r="CT963" s="33"/>
      <c r="CU963" s="33"/>
      <c r="CV963" s="33"/>
      <c r="CW963" s="33"/>
      <c r="CX963" s="33"/>
      <c r="CY963" s="33"/>
      <c r="CZ963" s="33"/>
      <c r="DA963" s="33"/>
      <c r="DB963" s="33"/>
      <c r="DC963" s="33"/>
      <c r="DD963" s="33"/>
      <c r="DE963" s="33"/>
    </row>
    <row r="964" spans="1:109" x14ac:dyDescent="0.25">
      <c r="A964" s="32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33"/>
      <c r="BK964" s="33"/>
      <c r="BL964" s="33"/>
      <c r="BM964" s="33"/>
      <c r="BN964" s="33"/>
      <c r="BO964" s="33"/>
      <c r="BP964" s="33"/>
      <c r="BQ964" s="33"/>
      <c r="BR964" s="33"/>
      <c r="BS964" s="33"/>
      <c r="BT964" s="33"/>
      <c r="BU964" s="33"/>
      <c r="BV964" s="33"/>
      <c r="BW964" s="33"/>
      <c r="BX964" s="33"/>
      <c r="BY964" s="33"/>
      <c r="BZ964" s="33"/>
      <c r="CA964" s="33"/>
      <c r="CB964" s="33"/>
      <c r="CC964" s="33"/>
      <c r="CD964" s="33"/>
      <c r="CE964" s="33"/>
      <c r="CF964" s="33"/>
      <c r="CG964" s="33"/>
      <c r="CH964" s="33"/>
      <c r="CI964" s="33"/>
      <c r="CJ964" s="33"/>
      <c r="CK964" s="33"/>
      <c r="CL964" s="33"/>
      <c r="CM964" s="33"/>
      <c r="CN964" s="33"/>
      <c r="CO964" s="33"/>
      <c r="CP964" s="33"/>
      <c r="CQ964" s="33"/>
      <c r="CR964" s="33"/>
      <c r="CS964" s="33"/>
      <c r="CT964" s="33"/>
      <c r="CU964" s="33"/>
      <c r="CV964" s="33"/>
      <c r="CW964" s="33"/>
      <c r="CX964" s="33"/>
      <c r="CY964" s="33"/>
      <c r="CZ964" s="33"/>
      <c r="DA964" s="33"/>
      <c r="DB964" s="33"/>
      <c r="DC964" s="33"/>
      <c r="DD964" s="33"/>
      <c r="DE964" s="33"/>
    </row>
    <row r="965" spans="1:109" x14ac:dyDescent="0.25">
      <c r="A965" s="32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33"/>
      <c r="BH965" s="33"/>
      <c r="BI965" s="33"/>
      <c r="BJ965" s="33"/>
      <c r="BK965" s="33"/>
      <c r="BL965" s="33"/>
      <c r="BM965" s="33"/>
      <c r="BN965" s="33"/>
      <c r="BO965" s="33"/>
      <c r="BP965" s="33"/>
      <c r="BQ965" s="33"/>
      <c r="BR965" s="33"/>
      <c r="BS965" s="33"/>
      <c r="BT965" s="33"/>
      <c r="BU965" s="33"/>
      <c r="BV965" s="33"/>
      <c r="BW965" s="33"/>
      <c r="BX965" s="33"/>
      <c r="BY965" s="33"/>
      <c r="BZ965" s="33"/>
      <c r="CA965" s="33"/>
      <c r="CB965" s="33"/>
      <c r="CC965" s="33"/>
      <c r="CD965" s="33"/>
      <c r="CE965" s="33"/>
      <c r="CF965" s="33"/>
      <c r="CG965" s="33"/>
      <c r="CH965" s="33"/>
      <c r="CI965" s="33"/>
      <c r="CJ965" s="33"/>
      <c r="CK965" s="33"/>
      <c r="CL965" s="33"/>
      <c r="CM965" s="33"/>
      <c r="CN965" s="33"/>
      <c r="CO965" s="33"/>
      <c r="CP965" s="33"/>
      <c r="CQ965" s="33"/>
      <c r="CR965" s="33"/>
      <c r="CS965" s="33"/>
      <c r="CT965" s="33"/>
      <c r="CU965" s="33"/>
      <c r="CV965" s="33"/>
      <c r="CW965" s="33"/>
      <c r="CX965" s="33"/>
      <c r="CY965" s="33"/>
      <c r="CZ965" s="33"/>
      <c r="DA965" s="33"/>
      <c r="DB965" s="33"/>
      <c r="DC965" s="33"/>
      <c r="DD965" s="33"/>
      <c r="DE965" s="33"/>
    </row>
    <row r="966" spans="1:109" x14ac:dyDescent="0.25">
      <c r="A966" s="32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33"/>
      <c r="BK966" s="33"/>
      <c r="BL966" s="33"/>
      <c r="BM966" s="33"/>
      <c r="BN966" s="33"/>
      <c r="BO966" s="33"/>
      <c r="BP966" s="33"/>
      <c r="BQ966" s="33"/>
      <c r="BR966" s="33"/>
      <c r="BS966" s="33"/>
      <c r="BT966" s="33"/>
      <c r="BU966" s="33"/>
      <c r="BV966" s="33"/>
      <c r="BW966" s="33"/>
      <c r="BX966" s="33"/>
      <c r="BY966" s="33"/>
      <c r="BZ966" s="33"/>
      <c r="CA966" s="33"/>
      <c r="CB966" s="33"/>
      <c r="CC966" s="33"/>
      <c r="CD966" s="33"/>
      <c r="CE966" s="33"/>
      <c r="CF966" s="33"/>
      <c r="CG966" s="33"/>
      <c r="CH966" s="33"/>
      <c r="CI966" s="33"/>
      <c r="CJ966" s="33"/>
      <c r="CK966" s="33"/>
      <c r="CL966" s="33"/>
      <c r="CM966" s="33"/>
      <c r="CN966" s="33"/>
      <c r="CO966" s="33"/>
      <c r="CP966" s="33"/>
      <c r="CQ966" s="33"/>
      <c r="CR966" s="33"/>
      <c r="CS966" s="33"/>
      <c r="CT966" s="33"/>
      <c r="CU966" s="33"/>
      <c r="CV966" s="33"/>
      <c r="CW966" s="33"/>
      <c r="CX966" s="33"/>
      <c r="CY966" s="33"/>
      <c r="CZ966" s="33"/>
      <c r="DA966" s="33"/>
      <c r="DB966" s="33"/>
      <c r="DC966" s="33"/>
      <c r="DD966" s="33"/>
      <c r="DE966" s="33"/>
    </row>
    <row r="967" spans="1:109" x14ac:dyDescent="0.25">
      <c r="A967" s="32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33"/>
      <c r="BK967" s="33"/>
      <c r="BL967" s="33"/>
      <c r="BM967" s="33"/>
      <c r="BN967" s="33"/>
      <c r="BO967" s="33"/>
      <c r="BP967" s="33"/>
      <c r="BQ967" s="33"/>
      <c r="BR967" s="33"/>
      <c r="BS967" s="33"/>
      <c r="BT967" s="33"/>
      <c r="BU967" s="33"/>
      <c r="BV967" s="33"/>
      <c r="BW967" s="33"/>
      <c r="BX967" s="33"/>
      <c r="BY967" s="33"/>
      <c r="BZ967" s="33"/>
      <c r="CA967" s="33"/>
      <c r="CB967" s="33"/>
      <c r="CC967" s="33"/>
      <c r="CD967" s="33"/>
      <c r="CE967" s="33"/>
      <c r="CF967" s="33"/>
      <c r="CG967" s="33"/>
      <c r="CH967" s="33"/>
      <c r="CI967" s="33"/>
      <c r="CJ967" s="33"/>
      <c r="CK967" s="33"/>
      <c r="CL967" s="33"/>
      <c r="CM967" s="33"/>
      <c r="CN967" s="33"/>
      <c r="CO967" s="33"/>
      <c r="CP967" s="33"/>
      <c r="CQ967" s="33"/>
      <c r="CR967" s="33"/>
      <c r="CS967" s="33"/>
      <c r="CT967" s="33"/>
      <c r="CU967" s="33"/>
      <c r="CV967" s="33"/>
      <c r="CW967" s="33"/>
      <c r="CX967" s="33"/>
      <c r="CY967" s="33"/>
      <c r="CZ967" s="33"/>
      <c r="DA967" s="33"/>
      <c r="DB967" s="33"/>
      <c r="DC967" s="33"/>
      <c r="DD967" s="33"/>
      <c r="DE967" s="33"/>
    </row>
    <row r="968" spans="1:109" x14ac:dyDescent="0.25">
      <c r="A968" s="32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33"/>
      <c r="BH968" s="33"/>
      <c r="BI968" s="33"/>
      <c r="BJ968" s="33"/>
      <c r="BK968" s="33"/>
      <c r="BL968" s="33"/>
      <c r="BM968" s="33"/>
      <c r="BN968" s="33"/>
      <c r="BO968" s="33"/>
      <c r="BP968" s="33"/>
      <c r="BQ968" s="33"/>
      <c r="BR968" s="33"/>
      <c r="BS968" s="33"/>
      <c r="BT968" s="33"/>
      <c r="BU968" s="33"/>
      <c r="BV968" s="33"/>
      <c r="BW968" s="33"/>
      <c r="BX968" s="33"/>
      <c r="BY968" s="33"/>
      <c r="BZ968" s="33"/>
      <c r="CA968" s="33"/>
      <c r="CB968" s="33"/>
      <c r="CC968" s="33"/>
      <c r="CD968" s="33"/>
      <c r="CE968" s="33"/>
      <c r="CF968" s="33"/>
      <c r="CG968" s="33"/>
      <c r="CH968" s="33"/>
      <c r="CI968" s="33"/>
      <c r="CJ968" s="33"/>
      <c r="CK968" s="33"/>
      <c r="CL968" s="33"/>
      <c r="CM968" s="33"/>
      <c r="CN968" s="33"/>
      <c r="CO968" s="33"/>
      <c r="CP968" s="33"/>
      <c r="CQ968" s="33"/>
      <c r="CR968" s="33"/>
      <c r="CS968" s="33"/>
      <c r="CT968" s="33"/>
      <c r="CU968" s="33"/>
      <c r="CV968" s="33"/>
      <c r="CW968" s="33"/>
      <c r="CX968" s="33"/>
      <c r="CY968" s="33"/>
      <c r="CZ968" s="33"/>
      <c r="DA968" s="33"/>
      <c r="DB968" s="33"/>
      <c r="DC968" s="33"/>
      <c r="DD968" s="33"/>
      <c r="DE968" s="33"/>
    </row>
    <row r="969" spans="1:109" x14ac:dyDescent="0.25">
      <c r="A969" s="32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33"/>
      <c r="BK969" s="33"/>
      <c r="BL969" s="33"/>
      <c r="BM969" s="33"/>
      <c r="BN969" s="33"/>
      <c r="BO969" s="33"/>
      <c r="BP969" s="33"/>
      <c r="BQ969" s="33"/>
      <c r="BR969" s="33"/>
      <c r="BS969" s="33"/>
      <c r="BT969" s="33"/>
      <c r="BU969" s="33"/>
      <c r="BV969" s="33"/>
      <c r="BW969" s="33"/>
      <c r="BX969" s="33"/>
      <c r="BY969" s="33"/>
      <c r="BZ969" s="33"/>
      <c r="CA969" s="33"/>
      <c r="CB969" s="33"/>
      <c r="CC969" s="33"/>
      <c r="CD969" s="33"/>
      <c r="CE969" s="33"/>
      <c r="CF969" s="33"/>
      <c r="CG969" s="33"/>
      <c r="CH969" s="33"/>
      <c r="CI969" s="33"/>
      <c r="CJ969" s="33"/>
      <c r="CK969" s="33"/>
      <c r="CL969" s="33"/>
      <c r="CM969" s="33"/>
      <c r="CN969" s="33"/>
      <c r="CO969" s="33"/>
      <c r="CP969" s="33"/>
      <c r="CQ969" s="33"/>
      <c r="CR969" s="33"/>
      <c r="CS969" s="33"/>
      <c r="CT969" s="33"/>
      <c r="CU969" s="33"/>
      <c r="CV969" s="33"/>
      <c r="CW969" s="33"/>
      <c r="CX969" s="33"/>
      <c r="CY969" s="33"/>
      <c r="CZ969" s="33"/>
      <c r="DA969" s="33"/>
      <c r="DB969" s="33"/>
      <c r="DC969" s="33"/>
      <c r="DD969" s="33"/>
      <c r="DE969" s="33"/>
    </row>
    <row r="970" spans="1:109" x14ac:dyDescent="0.25">
      <c r="A970" s="32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33"/>
      <c r="BK970" s="33"/>
      <c r="BL970" s="33"/>
      <c r="BM970" s="33"/>
      <c r="BN970" s="33"/>
      <c r="BO970" s="33"/>
      <c r="BP970" s="33"/>
      <c r="BQ970" s="33"/>
      <c r="BR970" s="33"/>
      <c r="BS970" s="33"/>
      <c r="BT970" s="33"/>
      <c r="BU970" s="33"/>
      <c r="BV970" s="33"/>
      <c r="BW970" s="33"/>
      <c r="BX970" s="33"/>
      <c r="BY970" s="33"/>
      <c r="BZ970" s="33"/>
      <c r="CA970" s="33"/>
      <c r="CB970" s="33"/>
      <c r="CC970" s="33"/>
      <c r="CD970" s="33"/>
      <c r="CE970" s="33"/>
      <c r="CF970" s="33"/>
      <c r="CG970" s="33"/>
      <c r="CH970" s="33"/>
      <c r="CI970" s="33"/>
      <c r="CJ970" s="33"/>
      <c r="CK970" s="33"/>
      <c r="CL970" s="33"/>
      <c r="CM970" s="33"/>
      <c r="CN970" s="33"/>
      <c r="CO970" s="33"/>
      <c r="CP970" s="33"/>
      <c r="CQ970" s="33"/>
      <c r="CR970" s="33"/>
      <c r="CS970" s="33"/>
      <c r="CT970" s="33"/>
      <c r="CU970" s="33"/>
      <c r="CV970" s="33"/>
      <c r="CW970" s="33"/>
      <c r="CX970" s="33"/>
      <c r="CY970" s="33"/>
      <c r="CZ970" s="33"/>
      <c r="DA970" s="33"/>
      <c r="DB970" s="33"/>
      <c r="DC970" s="33"/>
      <c r="DD970" s="33"/>
      <c r="DE970" s="33"/>
    </row>
    <row r="971" spans="1:109" x14ac:dyDescent="0.25">
      <c r="A971" s="32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  <c r="BB971" s="33"/>
      <c r="BC971" s="33"/>
      <c r="BD971" s="33"/>
      <c r="BE971" s="33"/>
      <c r="BF971" s="33"/>
      <c r="BG971" s="33"/>
      <c r="BH971" s="33"/>
      <c r="BI971" s="33"/>
      <c r="BJ971" s="33"/>
      <c r="BK971" s="33"/>
      <c r="BL971" s="33"/>
      <c r="BM971" s="33"/>
      <c r="BN971" s="33"/>
      <c r="BO971" s="33"/>
      <c r="BP971" s="33"/>
      <c r="BQ971" s="33"/>
      <c r="BR971" s="33"/>
      <c r="BS971" s="33"/>
      <c r="BT971" s="33"/>
      <c r="BU971" s="33"/>
      <c r="BV971" s="33"/>
      <c r="BW971" s="33"/>
      <c r="BX971" s="33"/>
      <c r="BY971" s="33"/>
      <c r="BZ971" s="33"/>
      <c r="CA971" s="33"/>
      <c r="CB971" s="33"/>
      <c r="CC971" s="33"/>
      <c r="CD971" s="33"/>
      <c r="CE971" s="33"/>
      <c r="CF971" s="33"/>
      <c r="CG971" s="33"/>
      <c r="CH971" s="33"/>
      <c r="CI971" s="33"/>
      <c r="CJ971" s="33"/>
      <c r="CK971" s="33"/>
      <c r="CL971" s="33"/>
      <c r="CM971" s="33"/>
      <c r="CN971" s="33"/>
      <c r="CO971" s="33"/>
      <c r="CP971" s="33"/>
      <c r="CQ971" s="33"/>
      <c r="CR971" s="33"/>
      <c r="CS971" s="33"/>
      <c r="CT971" s="33"/>
      <c r="CU971" s="33"/>
      <c r="CV971" s="33"/>
      <c r="CW971" s="33"/>
      <c r="CX971" s="33"/>
      <c r="CY971" s="33"/>
      <c r="CZ971" s="33"/>
      <c r="DA971" s="33"/>
      <c r="DB971" s="33"/>
      <c r="DC971" s="33"/>
      <c r="DD971" s="33"/>
      <c r="DE971" s="33"/>
    </row>
    <row r="972" spans="1:109" x14ac:dyDescent="0.25">
      <c r="A972" s="32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33"/>
      <c r="BK972" s="33"/>
      <c r="BL972" s="33"/>
      <c r="BM972" s="33"/>
      <c r="BN972" s="33"/>
      <c r="BO972" s="33"/>
      <c r="BP972" s="33"/>
      <c r="BQ972" s="33"/>
      <c r="BR972" s="33"/>
      <c r="BS972" s="33"/>
      <c r="BT972" s="33"/>
      <c r="BU972" s="33"/>
      <c r="BV972" s="33"/>
      <c r="BW972" s="33"/>
      <c r="BX972" s="33"/>
      <c r="BY972" s="33"/>
      <c r="BZ972" s="33"/>
      <c r="CA972" s="33"/>
      <c r="CB972" s="33"/>
      <c r="CC972" s="33"/>
      <c r="CD972" s="33"/>
      <c r="CE972" s="33"/>
      <c r="CF972" s="33"/>
      <c r="CG972" s="33"/>
      <c r="CH972" s="33"/>
      <c r="CI972" s="33"/>
      <c r="CJ972" s="33"/>
      <c r="CK972" s="33"/>
      <c r="CL972" s="33"/>
      <c r="CM972" s="33"/>
      <c r="CN972" s="33"/>
      <c r="CO972" s="33"/>
      <c r="CP972" s="33"/>
      <c r="CQ972" s="33"/>
      <c r="CR972" s="33"/>
      <c r="CS972" s="33"/>
      <c r="CT972" s="33"/>
      <c r="CU972" s="33"/>
      <c r="CV972" s="33"/>
      <c r="CW972" s="33"/>
      <c r="CX972" s="33"/>
      <c r="CY972" s="33"/>
      <c r="CZ972" s="33"/>
      <c r="DA972" s="33"/>
      <c r="DB972" s="33"/>
      <c r="DC972" s="33"/>
      <c r="DD972" s="33"/>
      <c r="DE972" s="33"/>
    </row>
    <row r="973" spans="1:109" x14ac:dyDescent="0.25">
      <c r="A973" s="32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33"/>
      <c r="BK973" s="33"/>
      <c r="BL973" s="33"/>
      <c r="BM973" s="33"/>
      <c r="BN973" s="33"/>
      <c r="BO973" s="33"/>
      <c r="BP973" s="33"/>
      <c r="BQ973" s="33"/>
      <c r="BR973" s="33"/>
      <c r="BS973" s="33"/>
      <c r="BT973" s="33"/>
      <c r="BU973" s="33"/>
      <c r="BV973" s="33"/>
      <c r="BW973" s="33"/>
      <c r="BX973" s="33"/>
      <c r="BY973" s="33"/>
      <c r="BZ973" s="33"/>
      <c r="CA973" s="33"/>
      <c r="CB973" s="33"/>
      <c r="CC973" s="33"/>
      <c r="CD973" s="33"/>
      <c r="CE973" s="33"/>
      <c r="CF973" s="33"/>
      <c r="CG973" s="33"/>
      <c r="CH973" s="33"/>
      <c r="CI973" s="33"/>
      <c r="CJ973" s="33"/>
      <c r="CK973" s="33"/>
      <c r="CL973" s="33"/>
      <c r="CM973" s="33"/>
      <c r="CN973" s="33"/>
      <c r="CO973" s="33"/>
      <c r="CP973" s="33"/>
      <c r="CQ973" s="33"/>
      <c r="CR973" s="33"/>
      <c r="CS973" s="33"/>
      <c r="CT973" s="33"/>
      <c r="CU973" s="33"/>
      <c r="CV973" s="33"/>
      <c r="CW973" s="33"/>
      <c r="CX973" s="33"/>
      <c r="CY973" s="33"/>
      <c r="CZ973" s="33"/>
      <c r="DA973" s="33"/>
      <c r="DB973" s="33"/>
      <c r="DC973" s="33"/>
      <c r="DD973" s="33"/>
      <c r="DE973" s="33"/>
    </row>
    <row r="974" spans="1:109" x14ac:dyDescent="0.25">
      <c r="A974" s="32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  <c r="BB974" s="33"/>
      <c r="BC974" s="33"/>
      <c r="BD974" s="33"/>
      <c r="BE974" s="33"/>
      <c r="BF974" s="33"/>
      <c r="BG974" s="33"/>
      <c r="BH974" s="33"/>
      <c r="BI974" s="33"/>
      <c r="BJ974" s="33"/>
      <c r="BK974" s="33"/>
      <c r="BL974" s="33"/>
      <c r="BM974" s="33"/>
      <c r="BN974" s="33"/>
      <c r="BO974" s="33"/>
      <c r="BP974" s="33"/>
      <c r="BQ974" s="33"/>
      <c r="BR974" s="33"/>
      <c r="BS974" s="33"/>
      <c r="BT974" s="33"/>
      <c r="BU974" s="33"/>
      <c r="BV974" s="33"/>
      <c r="BW974" s="33"/>
      <c r="BX974" s="33"/>
      <c r="BY974" s="33"/>
      <c r="BZ974" s="33"/>
      <c r="CA974" s="33"/>
      <c r="CB974" s="33"/>
      <c r="CC974" s="33"/>
      <c r="CD974" s="33"/>
      <c r="CE974" s="33"/>
      <c r="CF974" s="33"/>
      <c r="CG974" s="33"/>
      <c r="CH974" s="33"/>
      <c r="CI974" s="33"/>
      <c r="CJ974" s="33"/>
      <c r="CK974" s="33"/>
      <c r="CL974" s="33"/>
      <c r="CM974" s="33"/>
      <c r="CN974" s="33"/>
      <c r="CO974" s="33"/>
      <c r="CP974" s="33"/>
      <c r="CQ974" s="33"/>
      <c r="CR974" s="33"/>
      <c r="CS974" s="33"/>
      <c r="CT974" s="33"/>
      <c r="CU974" s="33"/>
      <c r="CV974" s="33"/>
      <c r="CW974" s="33"/>
      <c r="CX974" s="33"/>
      <c r="CY974" s="33"/>
      <c r="CZ974" s="33"/>
      <c r="DA974" s="33"/>
      <c r="DB974" s="33"/>
      <c r="DC974" s="33"/>
      <c r="DD974" s="33"/>
      <c r="DE974" s="33"/>
    </row>
    <row r="975" spans="1:109" x14ac:dyDescent="0.25">
      <c r="A975" s="32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33"/>
      <c r="BK975" s="33"/>
      <c r="BL975" s="33"/>
      <c r="BM975" s="33"/>
      <c r="BN975" s="33"/>
      <c r="BO975" s="33"/>
      <c r="BP975" s="33"/>
      <c r="BQ975" s="33"/>
      <c r="BR975" s="33"/>
      <c r="BS975" s="33"/>
      <c r="BT975" s="33"/>
      <c r="BU975" s="33"/>
      <c r="BV975" s="33"/>
      <c r="BW975" s="33"/>
      <c r="BX975" s="33"/>
      <c r="BY975" s="33"/>
      <c r="BZ975" s="33"/>
      <c r="CA975" s="33"/>
      <c r="CB975" s="33"/>
      <c r="CC975" s="33"/>
      <c r="CD975" s="33"/>
      <c r="CE975" s="33"/>
      <c r="CF975" s="33"/>
      <c r="CG975" s="33"/>
      <c r="CH975" s="33"/>
      <c r="CI975" s="33"/>
      <c r="CJ975" s="33"/>
      <c r="CK975" s="33"/>
      <c r="CL975" s="33"/>
      <c r="CM975" s="33"/>
      <c r="CN975" s="33"/>
      <c r="CO975" s="33"/>
      <c r="CP975" s="33"/>
      <c r="CQ975" s="33"/>
      <c r="CR975" s="33"/>
      <c r="CS975" s="33"/>
      <c r="CT975" s="33"/>
      <c r="CU975" s="33"/>
      <c r="CV975" s="33"/>
      <c r="CW975" s="33"/>
      <c r="CX975" s="33"/>
      <c r="CY975" s="33"/>
      <c r="CZ975" s="33"/>
      <c r="DA975" s="33"/>
      <c r="DB975" s="33"/>
      <c r="DC975" s="33"/>
      <c r="DD975" s="33"/>
      <c r="DE975" s="33"/>
    </row>
    <row r="976" spans="1:109" x14ac:dyDescent="0.25">
      <c r="A976" s="32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33"/>
      <c r="BK976" s="33"/>
      <c r="BL976" s="33"/>
      <c r="BM976" s="33"/>
      <c r="BN976" s="33"/>
      <c r="BO976" s="33"/>
      <c r="BP976" s="33"/>
      <c r="BQ976" s="33"/>
      <c r="BR976" s="33"/>
      <c r="BS976" s="33"/>
      <c r="BT976" s="33"/>
      <c r="BU976" s="33"/>
      <c r="BV976" s="33"/>
      <c r="BW976" s="33"/>
      <c r="BX976" s="33"/>
      <c r="BY976" s="33"/>
      <c r="BZ976" s="33"/>
      <c r="CA976" s="33"/>
      <c r="CB976" s="33"/>
      <c r="CC976" s="33"/>
      <c r="CD976" s="33"/>
      <c r="CE976" s="33"/>
      <c r="CF976" s="33"/>
      <c r="CG976" s="33"/>
      <c r="CH976" s="33"/>
      <c r="CI976" s="33"/>
      <c r="CJ976" s="33"/>
      <c r="CK976" s="33"/>
      <c r="CL976" s="33"/>
      <c r="CM976" s="33"/>
      <c r="CN976" s="33"/>
      <c r="CO976" s="33"/>
      <c r="CP976" s="33"/>
      <c r="CQ976" s="33"/>
      <c r="CR976" s="33"/>
      <c r="CS976" s="33"/>
      <c r="CT976" s="33"/>
      <c r="CU976" s="33"/>
      <c r="CV976" s="33"/>
      <c r="CW976" s="33"/>
      <c r="CX976" s="33"/>
      <c r="CY976" s="33"/>
      <c r="CZ976" s="33"/>
      <c r="DA976" s="33"/>
      <c r="DB976" s="33"/>
      <c r="DC976" s="33"/>
      <c r="DD976" s="33"/>
      <c r="DE976" s="33"/>
    </row>
    <row r="977" spans="1:109" x14ac:dyDescent="0.25">
      <c r="A977" s="32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33"/>
      <c r="BK977" s="33"/>
      <c r="BL977" s="33"/>
      <c r="BM977" s="33"/>
      <c r="BN977" s="33"/>
      <c r="BO977" s="33"/>
      <c r="BP977" s="33"/>
      <c r="BQ977" s="33"/>
      <c r="BR977" s="33"/>
      <c r="BS977" s="33"/>
      <c r="BT977" s="33"/>
      <c r="BU977" s="33"/>
      <c r="BV977" s="33"/>
      <c r="BW977" s="33"/>
      <c r="BX977" s="33"/>
      <c r="BY977" s="33"/>
      <c r="BZ977" s="33"/>
      <c r="CA977" s="33"/>
      <c r="CB977" s="33"/>
      <c r="CC977" s="33"/>
      <c r="CD977" s="33"/>
      <c r="CE977" s="33"/>
      <c r="CF977" s="33"/>
      <c r="CG977" s="33"/>
      <c r="CH977" s="33"/>
      <c r="CI977" s="33"/>
      <c r="CJ977" s="33"/>
      <c r="CK977" s="33"/>
      <c r="CL977" s="33"/>
      <c r="CM977" s="33"/>
      <c r="CN977" s="33"/>
      <c r="CO977" s="33"/>
      <c r="CP977" s="33"/>
      <c r="CQ977" s="33"/>
      <c r="CR977" s="33"/>
      <c r="CS977" s="33"/>
      <c r="CT977" s="33"/>
      <c r="CU977" s="33"/>
      <c r="CV977" s="33"/>
      <c r="CW977" s="33"/>
      <c r="CX977" s="33"/>
      <c r="CY977" s="33"/>
      <c r="CZ977" s="33"/>
      <c r="DA977" s="33"/>
      <c r="DB977" s="33"/>
      <c r="DC977" s="33"/>
      <c r="DD977" s="33"/>
      <c r="DE977" s="33"/>
    </row>
    <row r="978" spans="1:109" x14ac:dyDescent="0.25">
      <c r="A978" s="32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  <c r="BB978" s="33"/>
      <c r="BC978" s="33"/>
      <c r="BD978" s="33"/>
      <c r="BE978" s="33"/>
      <c r="BF978" s="33"/>
      <c r="BG978" s="33"/>
      <c r="BH978" s="33"/>
      <c r="BI978" s="33"/>
      <c r="BJ978" s="33"/>
      <c r="BK978" s="33"/>
      <c r="BL978" s="33"/>
      <c r="BM978" s="33"/>
      <c r="BN978" s="33"/>
      <c r="BO978" s="33"/>
      <c r="BP978" s="33"/>
      <c r="BQ978" s="33"/>
      <c r="BR978" s="33"/>
      <c r="BS978" s="33"/>
      <c r="BT978" s="33"/>
      <c r="BU978" s="33"/>
      <c r="BV978" s="33"/>
      <c r="BW978" s="33"/>
      <c r="BX978" s="33"/>
      <c r="BY978" s="33"/>
      <c r="BZ978" s="33"/>
      <c r="CA978" s="33"/>
      <c r="CB978" s="33"/>
      <c r="CC978" s="33"/>
      <c r="CD978" s="33"/>
      <c r="CE978" s="33"/>
      <c r="CF978" s="33"/>
      <c r="CG978" s="33"/>
      <c r="CH978" s="33"/>
      <c r="CI978" s="33"/>
      <c r="CJ978" s="33"/>
      <c r="CK978" s="33"/>
      <c r="CL978" s="33"/>
      <c r="CM978" s="33"/>
      <c r="CN978" s="33"/>
      <c r="CO978" s="33"/>
      <c r="CP978" s="33"/>
      <c r="CQ978" s="33"/>
      <c r="CR978" s="33"/>
      <c r="CS978" s="33"/>
      <c r="CT978" s="33"/>
      <c r="CU978" s="33"/>
      <c r="CV978" s="33"/>
      <c r="CW978" s="33"/>
      <c r="CX978" s="33"/>
      <c r="CY978" s="33"/>
      <c r="CZ978" s="33"/>
      <c r="DA978" s="33"/>
      <c r="DB978" s="33"/>
      <c r="DC978" s="33"/>
      <c r="DD978" s="33"/>
      <c r="DE978" s="33"/>
    </row>
    <row r="979" spans="1:109" x14ac:dyDescent="0.25">
      <c r="A979" s="32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33"/>
      <c r="BK979" s="33"/>
      <c r="BL979" s="33"/>
      <c r="BM979" s="33"/>
      <c r="BN979" s="33"/>
      <c r="BO979" s="33"/>
      <c r="BP979" s="33"/>
      <c r="BQ979" s="33"/>
      <c r="BR979" s="33"/>
      <c r="BS979" s="33"/>
      <c r="BT979" s="33"/>
      <c r="BU979" s="33"/>
      <c r="BV979" s="33"/>
      <c r="BW979" s="33"/>
      <c r="BX979" s="33"/>
      <c r="BY979" s="33"/>
      <c r="BZ979" s="33"/>
      <c r="CA979" s="33"/>
      <c r="CB979" s="33"/>
      <c r="CC979" s="33"/>
      <c r="CD979" s="33"/>
      <c r="CE979" s="33"/>
      <c r="CF979" s="33"/>
      <c r="CG979" s="33"/>
      <c r="CH979" s="33"/>
      <c r="CI979" s="33"/>
      <c r="CJ979" s="33"/>
      <c r="CK979" s="33"/>
      <c r="CL979" s="33"/>
      <c r="CM979" s="33"/>
      <c r="CN979" s="33"/>
      <c r="CO979" s="33"/>
      <c r="CP979" s="33"/>
      <c r="CQ979" s="33"/>
      <c r="CR979" s="33"/>
      <c r="CS979" s="33"/>
      <c r="CT979" s="33"/>
      <c r="CU979" s="33"/>
      <c r="CV979" s="33"/>
      <c r="CW979" s="33"/>
      <c r="CX979" s="33"/>
      <c r="CY979" s="33"/>
      <c r="CZ979" s="33"/>
      <c r="DA979" s="33"/>
      <c r="DB979" s="33"/>
      <c r="DC979" s="33"/>
      <c r="DD979" s="33"/>
      <c r="DE979" s="33"/>
    </row>
    <row r="980" spans="1:109" x14ac:dyDescent="0.25">
      <c r="A980" s="32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33"/>
      <c r="BK980" s="33"/>
      <c r="BL980" s="33"/>
      <c r="BM980" s="33"/>
      <c r="BN980" s="33"/>
      <c r="BO980" s="33"/>
      <c r="BP980" s="33"/>
      <c r="BQ980" s="33"/>
      <c r="BR980" s="33"/>
      <c r="BS980" s="33"/>
      <c r="BT980" s="33"/>
      <c r="BU980" s="33"/>
      <c r="BV980" s="33"/>
      <c r="BW980" s="33"/>
      <c r="BX980" s="33"/>
      <c r="BY980" s="33"/>
      <c r="BZ980" s="33"/>
      <c r="CA980" s="33"/>
      <c r="CB980" s="33"/>
      <c r="CC980" s="33"/>
      <c r="CD980" s="33"/>
      <c r="CE980" s="33"/>
      <c r="CF980" s="33"/>
      <c r="CG980" s="33"/>
      <c r="CH980" s="33"/>
      <c r="CI980" s="33"/>
      <c r="CJ980" s="33"/>
      <c r="CK980" s="33"/>
      <c r="CL980" s="33"/>
      <c r="CM980" s="33"/>
      <c r="CN980" s="33"/>
      <c r="CO980" s="33"/>
      <c r="CP980" s="33"/>
      <c r="CQ980" s="33"/>
      <c r="CR980" s="33"/>
      <c r="CS980" s="33"/>
      <c r="CT980" s="33"/>
      <c r="CU980" s="33"/>
      <c r="CV980" s="33"/>
      <c r="CW980" s="33"/>
      <c r="CX980" s="33"/>
      <c r="CY980" s="33"/>
      <c r="CZ980" s="33"/>
      <c r="DA980" s="33"/>
      <c r="DB980" s="33"/>
      <c r="DC980" s="33"/>
      <c r="DD980" s="33"/>
      <c r="DE980" s="33"/>
    </row>
    <row r="981" spans="1:109" x14ac:dyDescent="0.25">
      <c r="A981" s="32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  <c r="BB981" s="33"/>
      <c r="BC981" s="33"/>
      <c r="BD981" s="33"/>
      <c r="BE981" s="33"/>
      <c r="BF981" s="33"/>
      <c r="BG981" s="33"/>
      <c r="BH981" s="33"/>
      <c r="BI981" s="33"/>
      <c r="BJ981" s="33"/>
      <c r="BK981" s="33"/>
      <c r="BL981" s="33"/>
      <c r="BM981" s="33"/>
      <c r="BN981" s="33"/>
      <c r="BO981" s="33"/>
      <c r="BP981" s="33"/>
      <c r="BQ981" s="33"/>
      <c r="BR981" s="33"/>
      <c r="BS981" s="33"/>
      <c r="BT981" s="33"/>
      <c r="BU981" s="33"/>
      <c r="BV981" s="33"/>
      <c r="BW981" s="33"/>
      <c r="BX981" s="33"/>
      <c r="BY981" s="33"/>
      <c r="BZ981" s="33"/>
      <c r="CA981" s="33"/>
      <c r="CB981" s="33"/>
      <c r="CC981" s="33"/>
      <c r="CD981" s="33"/>
      <c r="CE981" s="33"/>
      <c r="CF981" s="33"/>
      <c r="CG981" s="33"/>
      <c r="CH981" s="33"/>
      <c r="CI981" s="33"/>
      <c r="CJ981" s="33"/>
      <c r="CK981" s="33"/>
      <c r="CL981" s="33"/>
      <c r="CM981" s="33"/>
      <c r="CN981" s="33"/>
      <c r="CO981" s="33"/>
      <c r="CP981" s="33"/>
      <c r="CQ981" s="33"/>
      <c r="CR981" s="33"/>
      <c r="CS981" s="33"/>
      <c r="CT981" s="33"/>
      <c r="CU981" s="33"/>
      <c r="CV981" s="33"/>
      <c r="CW981" s="33"/>
      <c r="CX981" s="33"/>
      <c r="CY981" s="33"/>
      <c r="CZ981" s="33"/>
      <c r="DA981" s="33"/>
      <c r="DB981" s="33"/>
      <c r="DC981" s="33"/>
      <c r="DD981" s="33"/>
      <c r="DE981" s="33"/>
    </row>
    <row r="982" spans="1:109" x14ac:dyDescent="0.25">
      <c r="A982" s="32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33"/>
      <c r="BK982" s="33"/>
      <c r="BL982" s="33"/>
      <c r="BM982" s="33"/>
      <c r="BN982" s="33"/>
      <c r="BO982" s="33"/>
      <c r="BP982" s="33"/>
      <c r="BQ982" s="33"/>
      <c r="BR982" s="33"/>
      <c r="BS982" s="33"/>
      <c r="BT982" s="33"/>
      <c r="BU982" s="33"/>
      <c r="BV982" s="33"/>
      <c r="BW982" s="33"/>
      <c r="BX982" s="33"/>
      <c r="BY982" s="33"/>
      <c r="BZ982" s="33"/>
      <c r="CA982" s="33"/>
      <c r="CB982" s="33"/>
      <c r="CC982" s="33"/>
      <c r="CD982" s="33"/>
      <c r="CE982" s="33"/>
      <c r="CF982" s="33"/>
      <c r="CG982" s="33"/>
      <c r="CH982" s="33"/>
      <c r="CI982" s="33"/>
      <c r="CJ982" s="33"/>
      <c r="CK982" s="33"/>
      <c r="CL982" s="33"/>
      <c r="CM982" s="33"/>
      <c r="CN982" s="33"/>
      <c r="CO982" s="33"/>
      <c r="CP982" s="33"/>
      <c r="CQ982" s="33"/>
      <c r="CR982" s="33"/>
      <c r="CS982" s="33"/>
      <c r="CT982" s="33"/>
      <c r="CU982" s="33"/>
      <c r="CV982" s="33"/>
      <c r="CW982" s="33"/>
      <c r="CX982" s="33"/>
      <c r="CY982" s="33"/>
      <c r="CZ982" s="33"/>
      <c r="DA982" s="33"/>
      <c r="DB982" s="33"/>
      <c r="DC982" s="33"/>
      <c r="DD982" s="33"/>
      <c r="DE982" s="33"/>
    </row>
    <row r="983" spans="1:109" x14ac:dyDescent="0.25">
      <c r="A983" s="32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33"/>
      <c r="BK983" s="33"/>
      <c r="BL983" s="33"/>
      <c r="BM983" s="33"/>
      <c r="BN983" s="33"/>
      <c r="BO983" s="33"/>
      <c r="BP983" s="33"/>
      <c r="BQ983" s="33"/>
      <c r="BR983" s="33"/>
      <c r="BS983" s="33"/>
      <c r="BT983" s="33"/>
      <c r="BU983" s="33"/>
      <c r="BV983" s="33"/>
      <c r="BW983" s="33"/>
      <c r="BX983" s="33"/>
      <c r="BY983" s="33"/>
      <c r="BZ983" s="33"/>
      <c r="CA983" s="33"/>
      <c r="CB983" s="33"/>
      <c r="CC983" s="33"/>
      <c r="CD983" s="33"/>
      <c r="CE983" s="33"/>
      <c r="CF983" s="33"/>
      <c r="CG983" s="33"/>
      <c r="CH983" s="33"/>
      <c r="CI983" s="33"/>
      <c r="CJ983" s="33"/>
      <c r="CK983" s="33"/>
      <c r="CL983" s="33"/>
      <c r="CM983" s="33"/>
      <c r="CN983" s="33"/>
      <c r="CO983" s="33"/>
      <c r="CP983" s="33"/>
      <c r="CQ983" s="33"/>
      <c r="CR983" s="33"/>
      <c r="CS983" s="33"/>
      <c r="CT983" s="33"/>
      <c r="CU983" s="33"/>
      <c r="CV983" s="33"/>
      <c r="CW983" s="33"/>
      <c r="CX983" s="33"/>
      <c r="CY983" s="33"/>
      <c r="CZ983" s="33"/>
      <c r="DA983" s="33"/>
      <c r="DB983" s="33"/>
      <c r="DC983" s="33"/>
      <c r="DD983" s="33"/>
      <c r="DE983" s="33"/>
    </row>
    <row r="984" spans="1:109" x14ac:dyDescent="0.25">
      <c r="A984" s="32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  <c r="BB984" s="33"/>
      <c r="BC984" s="33"/>
      <c r="BD984" s="33"/>
      <c r="BE984" s="33"/>
      <c r="BF984" s="33"/>
      <c r="BG984" s="33"/>
      <c r="BH984" s="33"/>
      <c r="BI984" s="33"/>
      <c r="BJ984" s="33"/>
      <c r="BK984" s="33"/>
      <c r="BL984" s="33"/>
      <c r="BM984" s="33"/>
      <c r="BN984" s="33"/>
      <c r="BO984" s="33"/>
      <c r="BP984" s="33"/>
      <c r="BQ984" s="33"/>
      <c r="BR984" s="33"/>
      <c r="BS984" s="33"/>
      <c r="BT984" s="33"/>
      <c r="BU984" s="33"/>
      <c r="BV984" s="33"/>
      <c r="BW984" s="33"/>
      <c r="BX984" s="33"/>
      <c r="BY984" s="33"/>
      <c r="BZ984" s="33"/>
      <c r="CA984" s="33"/>
      <c r="CB984" s="33"/>
      <c r="CC984" s="33"/>
      <c r="CD984" s="33"/>
      <c r="CE984" s="33"/>
      <c r="CF984" s="33"/>
      <c r="CG984" s="33"/>
      <c r="CH984" s="33"/>
      <c r="CI984" s="33"/>
      <c r="CJ984" s="33"/>
      <c r="CK984" s="33"/>
      <c r="CL984" s="33"/>
      <c r="CM984" s="33"/>
      <c r="CN984" s="33"/>
      <c r="CO984" s="33"/>
      <c r="CP984" s="33"/>
      <c r="CQ984" s="33"/>
      <c r="CR984" s="33"/>
      <c r="CS984" s="33"/>
      <c r="CT984" s="33"/>
      <c r="CU984" s="33"/>
      <c r="CV984" s="33"/>
      <c r="CW984" s="33"/>
      <c r="CX984" s="33"/>
      <c r="CY984" s="33"/>
      <c r="CZ984" s="33"/>
      <c r="DA984" s="33"/>
      <c r="DB984" s="33"/>
      <c r="DC984" s="33"/>
      <c r="DD984" s="33"/>
      <c r="DE984" s="33"/>
    </row>
    <row r="985" spans="1:109" x14ac:dyDescent="0.25">
      <c r="A985" s="32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33"/>
      <c r="BK985" s="33"/>
      <c r="BL985" s="33"/>
      <c r="BM985" s="33"/>
      <c r="BN985" s="33"/>
      <c r="BO985" s="33"/>
      <c r="BP985" s="33"/>
      <c r="BQ985" s="33"/>
      <c r="BR985" s="33"/>
      <c r="BS985" s="33"/>
      <c r="BT985" s="33"/>
      <c r="BU985" s="33"/>
      <c r="BV985" s="33"/>
      <c r="BW985" s="33"/>
      <c r="BX985" s="33"/>
      <c r="BY985" s="33"/>
      <c r="BZ985" s="33"/>
      <c r="CA985" s="33"/>
      <c r="CB985" s="33"/>
      <c r="CC985" s="33"/>
      <c r="CD985" s="33"/>
      <c r="CE985" s="33"/>
      <c r="CF985" s="33"/>
      <c r="CG985" s="33"/>
      <c r="CH985" s="33"/>
      <c r="CI985" s="33"/>
      <c r="CJ985" s="33"/>
      <c r="CK985" s="33"/>
      <c r="CL985" s="33"/>
      <c r="CM985" s="33"/>
      <c r="CN985" s="33"/>
      <c r="CO985" s="33"/>
      <c r="CP985" s="33"/>
      <c r="CQ985" s="33"/>
      <c r="CR985" s="33"/>
      <c r="CS985" s="33"/>
      <c r="CT985" s="33"/>
      <c r="CU985" s="33"/>
      <c r="CV985" s="33"/>
      <c r="CW985" s="33"/>
      <c r="CX985" s="33"/>
      <c r="CY985" s="33"/>
      <c r="CZ985" s="33"/>
      <c r="DA985" s="33"/>
      <c r="DB985" s="33"/>
      <c r="DC985" s="33"/>
      <c r="DD985" s="33"/>
      <c r="DE985" s="33"/>
    </row>
    <row r="986" spans="1:109" x14ac:dyDescent="0.25">
      <c r="A986" s="32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33"/>
      <c r="BK986" s="33"/>
      <c r="BL986" s="33"/>
      <c r="BM986" s="33"/>
      <c r="BN986" s="33"/>
      <c r="BO986" s="33"/>
      <c r="BP986" s="33"/>
      <c r="BQ986" s="33"/>
      <c r="BR986" s="33"/>
      <c r="BS986" s="33"/>
      <c r="BT986" s="33"/>
      <c r="BU986" s="33"/>
      <c r="BV986" s="33"/>
      <c r="BW986" s="33"/>
      <c r="BX986" s="33"/>
      <c r="BY986" s="33"/>
      <c r="BZ986" s="33"/>
      <c r="CA986" s="33"/>
      <c r="CB986" s="33"/>
      <c r="CC986" s="33"/>
      <c r="CD986" s="33"/>
      <c r="CE986" s="33"/>
      <c r="CF986" s="33"/>
      <c r="CG986" s="33"/>
      <c r="CH986" s="33"/>
      <c r="CI986" s="33"/>
      <c r="CJ986" s="33"/>
      <c r="CK986" s="33"/>
      <c r="CL986" s="33"/>
      <c r="CM986" s="33"/>
      <c r="CN986" s="33"/>
      <c r="CO986" s="33"/>
      <c r="CP986" s="33"/>
      <c r="CQ986" s="33"/>
      <c r="CR986" s="33"/>
      <c r="CS986" s="33"/>
      <c r="CT986" s="33"/>
      <c r="CU986" s="33"/>
      <c r="CV986" s="33"/>
      <c r="CW986" s="33"/>
      <c r="CX986" s="33"/>
      <c r="CY986" s="33"/>
      <c r="CZ986" s="33"/>
      <c r="DA986" s="33"/>
      <c r="DB986" s="33"/>
      <c r="DC986" s="33"/>
      <c r="DD986" s="33"/>
      <c r="DE986" s="33"/>
    </row>
    <row r="987" spans="1:109" x14ac:dyDescent="0.25">
      <c r="A987" s="32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  <c r="BB987" s="33"/>
      <c r="BC987" s="33"/>
      <c r="BD987" s="33"/>
      <c r="BE987" s="33"/>
      <c r="BF987" s="33"/>
      <c r="BG987" s="33"/>
      <c r="BH987" s="33"/>
      <c r="BI987" s="33"/>
      <c r="BJ987" s="33"/>
      <c r="BK987" s="33"/>
      <c r="BL987" s="33"/>
      <c r="BM987" s="33"/>
      <c r="BN987" s="33"/>
      <c r="BO987" s="33"/>
      <c r="BP987" s="33"/>
      <c r="BQ987" s="33"/>
      <c r="BR987" s="33"/>
      <c r="BS987" s="33"/>
      <c r="BT987" s="33"/>
      <c r="BU987" s="33"/>
      <c r="BV987" s="33"/>
      <c r="BW987" s="33"/>
      <c r="BX987" s="33"/>
      <c r="BY987" s="33"/>
      <c r="BZ987" s="33"/>
      <c r="CA987" s="33"/>
      <c r="CB987" s="33"/>
      <c r="CC987" s="33"/>
      <c r="CD987" s="33"/>
      <c r="CE987" s="33"/>
      <c r="CF987" s="33"/>
      <c r="CG987" s="33"/>
      <c r="CH987" s="33"/>
      <c r="CI987" s="33"/>
      <c r="CJ987" s="33"/>
      <c r="CK987" s="33"/>
      <c r="CL987" s="33"/>
      <c r="CM987" s="33"/>
      <c r="CN987" s="33"/>
      <c r="CO987" s="33"/>
      <c r="CP987" s="33"/>
      <c r="CQ987" s="33"/>
      <c r="CR987" s="33"/>
      <c r="CS987" s="33"/>
      <c r="CT987" s="33"/>
      <c r="CU987" s="33"/>
      <c r="CV987" s="33"/>
      <c r="CW987" s="33"/>
      <c r="CX987" s="33"/>
      <c r="CY987" s="33"/>
      <c r="CZ987" s="33"/>
      <c r="DA987" s="33"/>
      <c r="DB987" s="33"/>
      <c r="DC987" s="33"/>
      <c r="DD987" s="33"/>
      <c r="DE987" s="33"/>
    </row>
    <row r="988" spans="1:109" x14ac:dyDescent="0.25">
      <c r="A988" s="32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33"/>
      <c r="BK988" s="33"/>
      <c r="BL988" s="33"/>
      <c r="BM988" s="33"/>
      <c r="BN988" s="33"/>
      <c r="BO988" s="33"/>
      <c r="BP988" s="33"/>
      <c r="BQ988" s="33"/>
      <c r="BR988" s="33"/>
      <c r="BS988" s="33"/>
      <c r="BT988" s="33"/>
      <c r="BU988" s="33"/>
      <c r="BV988" s="33"/>
      <c r="BW988" s="33"/>
      <c r="BX988" s="33"/>
      <c r="BY988" s="33"/>
      <c r="BZ988" s="33"/>
      <c r="CA988" s="33"/>
      <c r="CB988" s="33"/>
      <c r="CC988" s="33"/>
      <c r="CD988" s="33"/>
      <c r="CE988" s="33"/>
      <c r="CF988" s="33"/>
      <c r="CG988" s="33"/>
      <c r="CH988" s="33"/>
      <c r="CI988" s="33"/>
      <c r="CJ988" s="33"/>
      <c r="CK988" s="33"/>
      <c r="CL988" s="33"/>
      <c r="CM988" s="33"/>
      <c r="CN988" s="33"/>
      <c r="CO988" s="33"/>
      <c r="CP988" s="33"/>
      <c r="CQ988" s="33"/>
      <c r="CR988" s="33"/>
      <c r="CS988" s="33"/>
      <c r="CT988" s="33"/>
      <c r="CU988" s="33"/>
      <c r="CV988" s="33"/>
      <c r="CW988" s="33"/>
      <c r="CX988" s="33"/>
      <c r="CY988" s="33"/>
      <c r="CZ988" s="33"/>
      <c r="DA988" s="33"/>
      <c r="DB988" s="33"/>
      <c r="DC988" s="33"/>
      <c r="DD988" s="33"/>
      <c r="DE988" s="33"/>
    </row>
    <row r="989" spans="1:109" x14ac:dyDescent="0.25">
      <c r="A989" s="32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33"/>
      <c r="BK989" s="33"/>
      <c r="BL989" s="33"/>
      <c r="BM989" s="33"/>
      <c r="BN989" s="33"/>
      <c r="BO989" s="33"/>
      <c r="BP989" s="33"/>
      <c r="BQ989" s="33"/>
      <c r="BR989" s="33"/>
      <c r="BS989" s="33"/>
      <c r="BT989" s="33"/>
      <c r="BU989" s="33"/>
      <c r="BV989" s="33"/>
      <c r="BW989" s="33"/>
      <c r="BX989" s="33"/>
      <c r="BY989" s="33"/>
      <c r="BZ989" s="33"/>
      <c r="CA989" s="33"/>
      <c r="CB989" s="33"/>
      <c r="CC989" s="33"/>
      <c r="CD989" s="33"/>
      <c r="CE989" s="33"/>
      <c r="CF989" s="33"/>
      <c r="CG989" s="33"/>
      <c r="CH989" s="33"/>
      <c r="CI989" s="33"/>
      <c r="CJ989" s="33"/>
      <c r="CK989" s="33"/>
      <c r="CL989" s="33"/>
      <c r="CM989" s="33"/>
      <c r="CN989" s="33"/>
      <c r="CO989" s="33"/>
      <c r="CP989" s="33"/>
      <c r="CQ989" s="33"/>
      <c r="CR989" s="33"/>
      <c r="CS989" s="33"/>
      <c r="CT989" s="33"/>
      <c r="CU989" s="33"/>
      <c r="CV989" s="33"/>
      <c r="CW989" s="33"/>
      <c r="CX989" s="33"/>
      <c r="CY989" s="33"/>
      <c r="CZ989" s="33"/>
      <c r="DA989" s="33"/>
      <c r="DB989" s="33"/>
      <c r="DC989" s="33"/>
      <c r="DD989" s="33"/>
      <c r="DE989" s="33"/>
    </row>
    <row r="990" spans="1:109" x14ac:dyDescent="0.25">
      <c r="A990" s="32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  <c r="BB990" s="33"/>
      <c r="BC990" s="33"/>
      <c r="BD990" s="33"/>
      <c r="BE990" s="33"/>
      <c r="BF990" s="33"/>
      <c r="BG990" s="33"/>
      <c r="BH990" s="33"/>
      <c r="BI990" s="33"/>
      <c r="BJ990" s="33"/>
      <c r="BK990" s="33"/>
      <c r="BL990" s="33"/>
      <c r="BM990" s="33"/>
      <c r="BN990" s="33"/>
      <c r="BO990" s="33"/>
      <c r="BP990" s="33"/>
      <c r="BQ990" s="33"/>
      <c r="BR990" s="33"/>
      <c r="BS990" s="33"/>
      <c r="BT990" s="33"/>
      <c r="BU990" s="33"/>
      <c r="BV990" s="33"/>
      <c r="BW990" s="33"/>
      <c r="BX990" s="33"/>
      <c r="BY990" s="33"/>
      <c r="BZ990" s="33"/>
      <c r="CA990" s="33"/>
      <c r="CB990" s="33"/>
      <c r="CC990" s="33"/>
      <c r="CD990" s="33"/>
      <c r="CE990" s="33"/>
      <c r="CF990" s="33"/>
      <c r="CG990" s="33"/>
      <c r="CH990" s="33"/>
      <c r="CI990" s="33"/>
      <c r="CJ990" s="33"/>
      <c r="CK990" s="33"/>
      <c r="CL990" s="33"/>
      <c r="CM990" s="33"/>
      <c r="CN990" s="33"/>
      <c r="CO990" s="33"/>
      <c r="CP990" s="33"/>
      <c r="CQ990" s="33"/>
      <c r="CR990" s="33"/>
      <c r="CS990" s="33"/>
      <c r="CT990" s="33"/>
      <c r="CU990" s="33"/>
      <c r="CV990" s="33"/>
      <c r="CW990" s="33"/>
      <c r="CX990" s="33"/>
      <c r="CY990" s="33"/>
      <c r="CZ990" s="33"/>
      <c r="DA990" s="33"/>
      <c r="DB990" s="33"/>
      <c r="DC990" s="33"/>
      <c r="DD990" s="33"/>
      <c r="DE990" s="33"/>
    </row>
    <row r="991" spans="1:109" x14ac:dyDescent="0.25">
      <c r="A991" s="32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33"/>
      <c r="BK991" s="33"/>
      <c r="BL991" s="33"/>
      <c r="BM991" s="33"/>
      <c r="BN991" s="33"/>
      <c r="BO991" s="33"/>
      <c r="BP991" s="33"/>
      <c r="BQ991" s="33"/>
      <c r="BR991" s="33"/>
      <c r="BS991" s="33"/>
      <c r="BT991" s="33"/>
      <c r="BU991" s="33"/>
      <c r="BV991" s="33"/>
      <c r="BW991" s="33"/>
      <c r="BX991" s="33"/>
      <c r="BY991" s="33"/>
      <c r="BZ991" s="33"/>
      <c r="CA991" s="33"/>
      <c r="CB991" s="33"/>
      <c r="CC991" s="33"/>
      <c r="CD991" s="33"/>
      <c r="CE991" s="33"/>
      <c r="CF991" s="33"/>
      <c r="CG991" s="33"/>
      <c r="CH991" s="33"/>
      <c r="CI991" s="33"/>
      <c r="CJ991" s="33"/>
      <c r="CK991" s="33"/>
      <c r="CL991" s="33"/>
      <c r="CM991" s="33"/>
      <c r="CN991" s="33"/>
      <c r="CO991" s="33"/>
      <c r="CP991" s="33"/>
      <c r="CQ991" s="33"/>
      <c r="CR991" s="33"/>
      <c r="CS991" s="33"/>
      <c r="CT991" s="33"/>
      <c r="CU991" s="33"/>
      <c r="CV991" s="33"/>
      <c r="CW991" s="33"/>
      <c r="CX991" s="33"/>
      <c r="CY991" s="33"/>
      <c r="CZ991" s="33"/>
      <c r="DA991" s="33"/>
      <c r="DB991" s="33"/>
      <c r="DC991" s="33"/>
      <c r="DD991" s="33"/>
      <c r="DE991" s="33"/>
    </row>
    <row r="992" spans="1:109" x14ac:dyDescent="0.25">
      <c r="A992" s="32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33"/>
      <c r="BK992" s="33"/>
      <c r="BL992" s="33"/>
      <c r="BM992" s="33"/>
      <c r="BN992" s="33"/>
      <c r="BO992" s="33"/>
      <c r="BP992" s="33"/>
      <c r="BQ992" s="33"/>
      <c r="BR992" s="33"/>
      <c r="BS992" s="33"/>
      <c r="BT992" s="33"/>
      <c r="BU992" s="33"/>
      <c r="BV992" s="33"/>
      <c r="BW992" s="33"/>
      <c r="BX992" s="33"/>
      <c r="BY992" s="33"/>
      <c r="BZ992" s="33"/>
      <c r="CA992" s="33"/>
      <c r="CB992" s="33"/>
      <c r="CC992" s="33"/>
      <c r="CD992" s="33"/>
      <c r="CE992" s="33"/>
      <c r="CF992" s="33"/>
      <c r="CG992" s="33"/>
      <c r="CH992" s="33"/>
      <c r="CI992" s="33"/>
      <c r="CJ992" s="33"/>
      <c r="CK992" s="33"/>
      <c r="CL992" s="33"/>
      <c r="CM992" s="33"/>
      <c r="CN992" s="33"/>
      <c r="CO992" s="33"/>
      <c r="CP992" s="33"/>
      <c r="CQ992" s="33"/>
      <c r="CR992" s="33"/>
      <c r="CS992" s="33"/>
      <c r="CT992" s="33"/>
      <c r="CU992" s="33"/>
      <c r="CV992" s="33"/>
      <c r="CW992" s="33"/>
      <c r="CX992" s="33"/>
      <c r="CY992" s="33"/>
      <c r="CZ992" s="33"/>
      <c r="DA992" s="33"/>
      <c r="DB992" s="33"/>
      <c r="DC992" s="33"/>
      <c r="DD992" s="33"/>
      <c r="DE992" s="33"/>
    </row>
    <row r="993" spans="1:109" x14ac:dyDescent="0.25">
      <c r="A993" s="32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  <c r="BB993" s="33"/>
      <c r="BC993" s="33"/>
      <c r="BD993" s="33"/>
      <c r="BE993" s="33"/>
      <c r="BF993" s="33"/>
      <c r="BG993" s="33"/>
      <c r="BH993" s="33"/>
      <c r="BI993" s="33"/>
      <c r="BJ993" s="33"/>
      <c r="BK993" s="33"/>
      <c r="BL993" s="33"/>
      <c r="BM993" s="33"/>
      <c r="BN993" s="33"/>
      <c r="BO993" s="33"/>
      <c r="BP993" s="33"/>
      <c r="BQ993" s="33"/>
      <c r="BR993" s="33"/>
      <c r="BS993" s="33"/>
      <c r="BT993" s="33"/>
      <c r="BU993" s="33"/>
      <c r="BV993" s="33"/>
      <c r="BW993" s="33"/>
      <c r="BX993" s="33"/>
      <c r="BY993" s="33"/>
      <c r="BZ993" s="33"/>
      <c r="CA993" s="33"/>
      <c r="CB993" s="33"/>
      <c r="CC993" s="33"/>
      <c r="CD993" s="33"/>
      <c r="CE993" s="33"/>
      <c r="CF993" s="33"/>
      <c r="CG993" s="33"/>
      <c r="CH993" s="33"/>
      <c r="CI993" s="33"/>
      <c r="CJ993" s="33"/>
      <c r="CK993" s="33"/>
      <c r="CL993" s="33"/>
      <c r="CM993" s="33"/>
      <c r="CN993" s="33"/>
      <c r="CO993" s="33"/>
      <c r="CP993" s="33"/>
      <c r="CQ993" s="33"/>
      <c r="CR993" s="33"/>
      <c r="CS993" s="33"/>
      <c r="CT993" s="33"/>
      <c r="CU993" s="33"/>
      <c r="CV993" s="33"/>
      <c r="CW993" s="33"/>
      <c r="CX993" s="33"/>
      <c r="CY993" s="33"/>
      <c r="CZ993" s="33"/>
      <c r="DA993" s="33"/>
      <c r="DB993" s="33"/>
      <c r="DC993" s="33"/>
      <c r="DD993" s="33"/>
      <c r="DE993" s="33"/>
    </row>
    <row r="994" spans="1:109" x14ac:dyDescent="0.25">
      <c r="A994" s="32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33"/>
      <c r="BK994" s="33"/>
      <c r="BL994" s="33"/>
      <c r="BM994" s="33"/>
      <c r="BN994" s="33"/>
      <c r="BO994" s="33"/>
      <c r="BP994" s="33"/>
      <c r="BQ994" s="33"/>
      <c r="BR994" s="33"/>
      <c r="BS994" s="33"/>
      <c r="BT994" s="33"/>
      <c r="BU994" s="33"/>
      <c r="BV994" s="33"/>
      <c r="BW994" s="33"/>
      <c r="BX994" s="33"/>
      <c r="BY994" s="33"/>
      <c r="BZ994" s="33"/>
      <c r="CA994" s="33"/>
      <c r="CB994" s="33"/>
      <c r="CC994" s="33"/>
      <c r="CD994" s="33"/>
      <c r="CE994" s="33"/>
      <c r="CF994" s="33"/>
      <c r="CG994" s="33"/>
      <c r="CH994" s="33"/>
      <c r="CI994" s="33"/>
      <c r="CJ994" s="33"/>
      <c r="CK994" s="33"/>
      <c r="CL994" s="33"/>
      <c r="CM994" s="33"/>
      <c r="CN994" s="33"/>
      <c r="CO994" s="33"/>
      <c r="CP994" s="33"/>
      <c r="CQ994" s="33"/>
      <c r="CR994" s="33"/>
      <c r="CS994" s="33"/>
      <c r="CT994" s="33"/>
      <c r="CU994" s="33"/>
      <c r="CV994" s="33"/>
      <c r="CW994" s="33"/>
      <c r="CX994" s="33"/>
      <c r="CY994" s="33"/>
      <c r="CZ994" s="33"/>
      <c r="DA994" s="33"/>
      <c r="DB994" s="33"/>
      <c r="DC994" s="33"/>
      <c r="DD994" s="33"/>
      <c r="DE994" s="33"/>
    </row>
    <row r="995" spans="1:109" x14ac:dyDescent="0.25">
      <c r="A995" s="32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33"/>
      <c r="BK995" s="33"/>
      <c r="BL995" s="33"/>
      <c r="BM995" s="33"/>
      <c r="BN995" s="33"/>
      <c r="BO995" s="33"/>
      <c r="BP995" s="33"/>
      <c r="BQ995" s="33"/>
      <c r="BR995" s="33"/>
      <c r="BS995" s="33"/>
      <c r="BT995" s="33"/>
      <c r="BU995" s="33"/>
      <c r="BV995" s="33"/>
      <c r="BW995" s="33"/>
      <c r="BX995" s="33"/>
      <c r="BY995" s="33"/>
      <c r="BZ995" s="33"/>
      <c r="CA995" s="33"/>
      <c r="CB995" s="33"/>
      <c r="CC995" s="33"/>
      <c r="CD995" s="33"/>
      <c r="CE995" s="33"/>
      <c r="CF995" s="33"/>
      <c r="CG995" s="33"/>
      <c r="CH995" s="33"/>
      <c r="CI995" s="33"/>
      <c r="CJ995" s="33"/>
      <c r="CK995" s="33"/>
      <c r="CL995" s="33"/>
      <c r="CM995" s="33"/>
      <c r="CN995" s="33"/>
      <c r="CO995" s="33"/>
      <c r="CP995" s="33"/>
      <c r="CQ995" s="33"/>
      <c r="CR995" s="33"/>
      <c r="CS995" s="33"/>
      <c r="CT995" s="33"/>
      <c r="CU995" s="33"/>
      <c r="CV995" s="33"/>
      <c r="CW995" s="33"/>
      <c r="CX995" s="33"/>
      <c r="CY995" s="33"/>
      <c r="CZ995" s="33"/>
      <c r="DA995" s="33"/>
      <c r="DB995" s="33"/>
      <c r="DC995" s="33"/>
      <c r="DD995" s="33"/>
      <c r="DE995" s="33"/>
    </row>
    <row r="996" spans="1:109" x14ac:dyDescent="0.25">
      <c r="A996" s="32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33"/>
      <c r="BK996" s="33"/>
      <c r="BL996" s="33"/>
      <c r="BM996" s="33"/>
      <c r="BN996" s="33"/>
      <c r="BO996" s="33"/>
      <c r="BP996" s="33"/>
      <c r="BQ996" s="33"/>
      <c r="BR996" s="33"/>
      <c r="BS996" s="33"/>
      <c r="BT996" s="33"/>
      <c r="BU996" s="33"/>
      <c r="BV996" s="33"/>
      <c r="BW996" s="33"/>
      <c r="BX996" s="33"/>
      <c r="BY996" s="33"/>
      <c r="BZ996" s="33"/>
      <c r="CA996" s="33"/>
      <c r="CB996" s="33"/>
      <c r="CC996" s="33"/>
      <c r="CD996" s="33"/>
      <c r="CE996" s="33"/>
      <c r="CF996" s="33"/>
      <c r="CG996" s="33"/>
      <c r="CH996" s="33"/>
      <c r="CI996" s="33"/>
      <c r="CJ996" s="33"/>
      <c r="CK996" s="33"/>
      <c r="CL996" s="33"/>
      <c r="CM996" s="33"/>
      <c r="CN996" s="33"/>
      <c r="CO996" s="33"/>
      <c r="CP996" s="33"/>
      <c r="CQ996" s="33"/>
      <c r="CR996" s="33"/>
      <c r="CS996" s="33"/>
      <c r="CT996" s="33"/>
      <c r="CU996" s="33"/>
      <c r="CV996" s="33"/>
      <c r="CW996" s="33"/>
      <c r="CX996" s="33"/>
      <c r="CY996" s="33"/>
      <c r="CZ996" s="33"/>
      <c r="DA996" s="33"/>
      <c r="DB996" s="33"/>
      <c r="DC996" s="33"/>
      <c r="DD996" s="33"/>
      <c r="DE996" s="33"/>
    </row>
    <row r="997" spans="1:109" x14ac:dyDescent="0.25">
      <c r="A997" s="32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  <c r="BB997" s="33"/>
      <c r="BC997" s="33"/>
      <c r="BD997" s="33"/>
      <c r="BE997" s="33"/>
      <c r="BF997" s="33"/>
      <c r="BG997" s="33"/>
      <c r="BH997" s="33"/>
      <c r="BI997" s="33"/>
      <c r="BJ997" s="33"/>
      <c r="BK997" s="33"/>
      <c r="BL997" s="33"/>
      <c r="BM997" s="33"/>
      <c r="BN997" s="33"/>
      <c r="BO997" s="33"/>
      <c r="BP997" s="33"/>
      <c r="BQ997" s="33"/>
      <c r="BR997" s="33"/>
      <c r="BS997" s="33"/>
      <c r="BT997" s="33"/>
      <c r="BU997" s="33"/>
      <c r="BV997" s="33"/>
      <c r="BW997" s="33"/>
      <c r="BX997" s="33"/>
      <c r="BY997" s="33"/>
      <c r="BZ997" s="33"/>
      <c r="CA997" s="33"/>
      <c r="CB997" s="33"/>
      <c r="CC997" s="33"/>
      <c r="CD997" s="33"/>
      <c r="CE997" s="33"/>
      <c r="CF997" s="33"/>
      <c r="CG997" s="33"/>
      <c r="CH997" s="33"/>
      <c r="CI997" s="33"/>
      <c r="CJ997" s="33"/>
      <c r="CK997" s="33"/>
      <c r="CL997" s="33"/>
      <c r="CM997" s="33"/>
      <c r="CN997" s="33"/>
      <c r="CO997" s="33"/>
      <c r="CP997" s="33"/>
      <c r="CQ997" s="33"/>
      <c r="CR997" s="33"/>
      <c r="CS997" s="33"/>
      <c r="CT997" s="33"/>
      <c r="CU997" s="33"/>
      <c r="CV997" s="33"/>
      <c r="CW997" s="33"/>
      <c r="CX997" s="33"/>
      <c r="CY997" s="33"/>
      <c r="CZ997" s="33"/>
      <c r="DA997" s="33"/>
      <c r="DB997" s="33"/>
      <c r="DC997" s="33"/>
      <c r="DD997" s="33"/>
      <c r="DE997" s="33"/>
    </row>
    <row r="998" spans="1:109" x14ac:dyDescent="0.25">
      <c r="A998" s="32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33"/>
      <c r="BK998" s="33"/>
      <c r="BL998" s="33"/>
      <c r="BM998" s="33"/>
      <c r="BN998" s="33"/>
      <c r="BO998" s="33"/>
      <c r="BP998" s="33"/>
      <c r="BQ998" s="33"/>
      <c r="BR998" s="33"/>
      <c r="BS998" s="33"/>
      <c r="BT998" s="33"/>
      <c r="BU998" s="33"/>
      <c r="BV998" s="33"/>
      <c r="BW998" s="33"/>
      <c r="BX998" s="33"/>
      <c r="BY998" s="33"/>
      <c r="BZ998" s="33"/>
      <c r="CA998" s="33"/>
      <c r="CB998" s="33"/>
      <c r="CC998" s="33"/>
      <c r="CD998" s="33"/>
      <c r="CE998" s="33"/>
      <c r="CF998" s="33"/>
      <c r="CG998" s="33"/>
      <c r="CH998" s="33"/>
      <c r="CI998" s="33"/>
      <c r="CJ998" s="33"/>
      <c r="CK998" s="33"/>
      <c r="CL998" s="33"/>
      <c r="CM998" s="33"/>
      <c r="CN998" s="33"/>
      <c r="CO998" s="33"/>
      <c r="CP998" s="33"/>
      <c r="CQ998" s="33"/>
      <c r="CR998" s="33"/>
      <c r="CS998" s="33"/>
      <c r="CT998" s="33"/>
      <c r="CU998" s="33"/>
      <c r="CV998" s="33"/>
      <c r="CW998" s="33"/>
      <c r="CX998" s="33"/>
      <c r="CY998" s="33"/>
      <c r="CZ998" s="33"/>
      <c r="DA998" s="33"/>
      <c r="DB998" s="33"/>
      <c r="DC998" s="33"/>
      <c r="DD998" s="33"/>
      <c r="DE998" s="33"/>
    </row>
    <row r="999" spans="1:109" x14ac:dyDescent="0.25">
      <c r="A999" s="32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33"/>
      <c r="BK999" s="33"/>
      <c r="BL999" s="33"/>
      <c r="BM999" s="33"/>
      <c r="BN999" s="33"/>
      <c r="BO999" s="33"/>
      <c r="BP999" s="33"/>
      <c r="BQ999" s="33"/>
      <c r="BR999" s="33"/>
      <c r="BS999" s="33"/>
      <c r="BT999" s="33"/>
      <c r="BU999" s="33"/>
      <c r="BV999" s="33"/>
      <c r="BW999" s="33"/>
      <c r="BX999" s="33"/>
      <c r="BY999" s="33"/>
      <c r="BZ999" s="33"/>
      <c r="CA999" s="33"/>
      <c r="CB999" s="33"/>
      <c r="CC999" s="33"/>
      <c r="CD999" s="33"/>
      <c r="CE999" s="33"/>
      <c r="CF999" s="33"/>
      <c r="CG999" s="33"/>
      <c r="CH999" s="33"/>
      <c r="CI999" s="33"/>
      <c r="CJ999" s="33"/>
      <c r="CK999" s="33"/>
      <c r="CL999" s="33"/>
      <c r="CM999" s="33"/>
      <c r="CN999" s="33"/>
      <c r="CO999" s="33"/>
      <c r="CP999" s="33"/>
      <c r="CQ999" s="33"/>
      <c r="CR999" s="33"/>
      <c r="CS999" s="33"/>
      <c r="CT999" s="33"/>
      <c r="CU999" s="33"/>
      <c r="CV999" s="33"/>
      <c r="CW999" s="33"/>
      <c r="CX999" s="33"/>
      <c r="CY999" s="33"/>
      <c r="CZ999" s="33"/>
      <c r="DA999" s="33"/>
      <c r="DB999" s="33"/>
      <c r="DC999" s="33"/>
      <c r="DD999" s="33"/>
      <c r="DE999" s="33"/>
    </row>
    <row r="1000" spans="1:109" x14ac:dyDescent="0.25">
      <c r="A1000" s="32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  <c r="AX1000" s="33"/>
      <c r="AY1000" s="33"/>
      <c r="AZ1000" s="33"/>
      <c r="BA1000" s="33"/>
      <c r="BB1000" s="33"/>
      <c r="BC1000" s="33"/>
      <c r="BD1000" s="33"/>
      <c r="BE1000" s="33"/>
      <c r="BF1000" s="33"/>
      <c r="BG1000" s="33"/>
      <c r="BH1000" s="33"/>
      <c r="BI1000" s="33"/>
      <c r="BJ1000" s="33"/>
      <c r="BK1000" s="33"/>
      <c r="BL1000" s="33"/>
      <c r="BM1000" s="33"/>
      <c r="BN1000" s="33"/>
      <c r="BO1000" s="33"/>
      <c r="BP1000" s="33"/>
      <c r="BQ1000" s="33"/>
      <c r="BR1000" s="33"/>
      <c r="BS1000" s="33"/>
      <c r="BT1000" s="33"/>
      <c r="BU1000" s="33"/>
      <c r="BV1000" s="33"/>
      <c r="BW1000" s="33"/>
      <c r="BX1000" s="33"/>
      <c r="BY1000" s="33"/>
      <c r="BZ1000" s="33"/>
      <c r="CA1000" s="33"/>
      <c r="CB1000" s="33"/>
      <c r="CC1000" s="33"/>
      <c r="CD1000" s="33"/>
      <c r="CE1000" s="33"/>
      <c r="CF1000" s="33"/>
      <c r="CG1000" s="33"/>
      <c r="CH1000" s="33"/>
      <c r="CI1000" s="33"/>
      <c r="CJ1000" s="33"/>
      <c r="CK1000" s="33"/>
      <c r="CL1000" s="33"/>
      <c r="CM1000" s="33"/>
      <c r="CN1000" s="33"/>
      <c r="CO1000" s="33"/>
      <c r="CP1000" s="33"/>
      <c r="CQ1000" s="33"/>
      <c r="CR1000" s="33"/>
      <c r="CS1000" s="33"/>
      <c r="CT1000" s="33"/>
      <c r="CU1000" s="33"/>
      <c r="CV1000" s="33"/>
      <c r="CW1000" s="33"/>
      <c r="CX1000" s="33"/>
      <c r="CY1000" s="33"/>
      <c r="CZ1000" s="33"/>
      <c r="DA1000" s="33"/>
      <c r="DB1000" s="33"/>
      <c r="DC1000" s="33"/>
      <c r="DD1000" s="33"/>
      <c r="DE1000" s="3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Александра Щекалева</cp:lastModifiedBy>
  <cp:revision>1</cp:revision>
  <dcterms:modified xsi:type="dcterms:W3CDTF">2025-03-07T08:36:41Z</dcterms:modified>
  <dc:language>ru-RU</dc:language>
</cp:coreProperties>
</file>