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ndres\Documents\GitHub\TextProcessing_PageRank\results\"/>
    </mc:Choice>
  </mc:AlternateContent>
  <xr:revisionPtr revIDLastSave="0" documentId="13_ncr:1_{1A6ADD8B-2DEE-44C6-91C7-CB2DECB81730}" xr6:coauthVersionLast="41" xr6:coauthVersionMax="41" xr10:uidLastSave="{00000000-0000-0000-0000-000000000000}"/>
  <bookViews>
    <workbookView xWindow="20370" yWindow="-120" windowWidth="29040" windowHeight="15990" tabRatio="566" xr2:uid="{00000000-000D-0000-FFFF-FFFF00000000}"/>
  </bookViews>
  <sheets>
    <sheet name="E0" sheetId="2" r:id="rId1"/>
    <sheet name="E1" sheetId="1" r:id="rId2"/>
    <sheet name="E2" sheetId="3" r:id="rId3"/>
  </sheets>
  <definedNames>
    <definedName name="_xlnm._FilterDatabase" localSheetId="2" hidden="1">'E2'!$B$4:$D$24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3" l="1"/>
  <c r="N5" i="3"/>
  <c r="N8" i="3" s="1"/>
  <c r="H26" i="3"/>
  <c r="H32" i="3"/>
  <c r="H31" i="3"/>
  <c r="H28" i="3"/>
  <c r="H27" i="3"/>
  <c r="H25" i="3"/>
  <c r="H24" i="3"/>
  <c r="H23" i="3"/>
  <c r="H21" i="3"/>
  <c r="H20" i="3"/>
  <c r="H19" i="3"/>
  <c r="H15" i="3"/>
  <c r="H13" i="3"/>
  <c r="H12" i="3"/>
  <c r="H11" i="3"/>
  <c r="H10" i="3"/>
  <c r="H8" i="3"/>
  <c r="H6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N11" i="3"/>
  <c r="D24" i="3"/>
  <c r="H33" i="3"/>
  <c r="H30" i="3"/>
  <c r="H29" i="3"/>
  <c r="H22" i="3"/>
  <c r="H17" i="3"/>
  <c r="H9" i="3"/>
  <c r="H7" i="3"/>
  <c r="H5" i="3"/>
  <c r="Q5" i="3"/>
  <c r="Q8" i="3" s="1"/>
  <c r="P5" i="3"/>
  <c r="P8" i="3" s="1"/>
  <c r="O9" i="3" l="1"/>
  <c r="N10" i="3" s="1"/>
  <c r="Q56" i="3"/>
  <c r="Q52" i="3"/>
  <c r="Q48" i="3"/>
  <c r="Q44" i="3"/>
  <c r="Q40" i="3"/>
  <c r="Q36" i="3"/>
  <c r="Q32" i="3"/>
  <c r="Q28" i="3"/>
  <c r="Q24" i="3"/>
  <c r="Q20" i="3"/>
  <c r="Q16" i="3"/>
  <c r="Q12" i="3"/>
  <c r="Q9" i="3"/>
  <c r="P10" i="3" s="1"/>
  <c r="Q55" i="3"/>
  <c r="Q51" i="3"/>
  <c r="Q47" i="3"/>
  <c r="Q43" i="3"/>
  <c r="Q39" i="3"/>
  <c r="Q35" i="3"/>
  <c r="Q31" i="3"/>
  <c r="Q27" i="3"/>
  <c r="Q23" i="3"/>
  <c r="Q19" i="3"/>
  <c r="Q15" i="3"/>
  <c r="Q11" i="3"/>
  <c r="P9" i="3"/>
  <c r="Q58" i="3"/>
  <c r="Q54" i="3"/>
  <c r="Q50" i="3"/>
  <c r="Q46" i="3"/>
  <c r="Q42" i="3"/>
  <c r="Q38" i="3"/>
  <c r="Q34" i="3"/>
  <c r="Q30" i="3"/>
  <c r="Q26" i="3"/>
  <c r="Q22" i="3"/>
  <c r="Q18" i="3"/>
  <c r="Q14" i="3"/>
  <c r="Q10" i="3"/>
  <c r="P11" i="3" s="1"/>
  <c r="Q57" i="3"/>
  <c r="Q53" i="3"/>
  <c r="Q49" i="3"/>
  <c r="Q45" i="3"/>
  <c r="Q41" i="3"/>
  <c r="Q37" i="3"/>
  <c r="Q33" i="3"/>
  <c r="Q29" i="3"/>
  <c r="Q25" i="3"/>
  <c r="Q21" i="3"/>
  <c r="Q17" i="3"/>
  <c r="Q13" i="3"/>
  <c r="H34" i="3"/>
  <c r="R5" i="3"/>
  <c r="O8" i="3"/>
  <c r="C14" i="1"/>
  <c r="C11" i="1"/>
  <c r="C13" i="1"/>
  <c r="C12" i="1"/>
  <c r="V9" i="3" l="1"/>
  <c r="N9" i="3"/>
  <c r="W9" i="3"/>
  <c r="R8" i="3"/>
  <c r="J3" i="1"/>
  <c r="M3" i="1"/>
  <c r="L3" i="1"/>
  <c r="K3" i="1"/>
  <c r="J6" i="2"/>
  <c r="I6" i="2"/>
  <c r="H6" i="2"/>
  <c r="G6" i="2"/>
  <c r="F6" i="2"/>
  <c r="E6" i="2"/>
  <c r="D6" i="2"/>
  <c r="C8" i="2"/>
  <c r="C9" i="2" s="1"/>
  <c r="D8" i="2"/>
  <c r="C6" i="2"/>
  <c r="E8" i="2"/>
  <c r="F8" i="2"/>
  <c r="G8" i="2"/>
  <c r="H8" i="2"/>
  <c r="H9" i="2" s="1"/>
  <c r="I8" i="2"/>
  <c r="J8" i="2"/>
  <c r="T9" i="3" l="1"/>
  <c r="T10" i="3"/>
  <c r="E9" i="2"/>
  <c r="N3" i="1"/>
  <c r="L6" i="1"/>
  <c r="K6" i="1"/>
  <c r="L7" i="1" s="1"/>
  <c r="N12" i="3"/>
  <c r="U9" i="3"/>
  <c r="X9" i="3" s="1"/>
  <c r="R9" i="3"/>
  <c r="U10" i="3"/>
  <c r="D9" i="2"/>
  <c r="F10" i="2" s="1"/>
  <c r="G9" i="2"/>
  <c r="I10" i="2"/>
  <c r="H10" i="2"/>
  <c r="F9" i="2"/>
  <c r="J9" i="2"/>
  <c r="G10" i="2"/>
  <c r="I9" i="2"/>
  <c r="K8" i="2"/>
  <c r="J6" i="1"/>
  <c r="K7" i="1" s="1"/>
  <c r="M6" i="1"/>
  <c r="J7" i="1" l="1"/>
  <c r="M7" i="1"/>
  <c r="S7" i="1" s="1"/>
  <c r="N6" i="1"/>
  <c r="U11" i="3"/>
  <c r="V10" i="3"/>
  <c r="R10" i="3"/>
  <c r="W10" i="3"/>
  <c r="C10" i="2"/>
  <c r="D11" i="2" s="1"/>
  <c r="D10" i="2"/>
  <c r="F11" i="2" s="1"/>
  <c r="E10" i="2"/>
  <c r="J10" i="2"/>
  <c r="C11" i="2" s="1"/>
  <c r="D12" i="2" s="1"/>
  <c r="J11" i="2"/>
  <c r="K9" i="2"/>
  <c r="N7" i="1" l="1"/>
  <c r="M8" i="1"/>
  <c r="L8" i="1"/>
  <c r="J9" i="1" s="1"/>
  <c r="R7" i="1"/>
  <c r="J8" i="1"/>
  <c r="P9" i="1" s="1"/>
  <c r="K8" i="1"/>
  <c r="Q9" i="1" s="1"/>
  <c r="P7" i="1"/>
  <c r="X10" i="3"/>
  <c r="W11" i="3"/>
  <c r="P12" i="3"/>
  <c r="V11" i="3"/>
  <c r="T11" i="3"/>
  <c r="R11" i="3"/>
  <c r="N13" i="3"/>
  <c r="Q7" i="1"/>
  <c r="H11" i="2"/>
  <c r="I11" i="2"/>
  <c r="G11" i="2"/>
  <c r="J12" i="2" s="1"/>
  <c r="E11" i="2"/>
  <c r="I12" i="2" s="1"/>
  <c r="F12" i="2"/>
  <c r="G12" i="2"/>
  <c r="K10" i="2"/>
  <c r="R9" i="1" l="1"/>
  <c r="T7" i="1"/>
  <c r="N8" i="1"/>
  <c r="K9" i="1"/>
  <c r="L9" i="1"/>
  <c r="M9" i="1"/>
  <c r="K10" i="1"/>
  <c r="W12" i="3"/>
  <c r="P13" i="3"/>
  <c r="X11" i="3"/>
  <c r="T12" i="3"/>
  <c r="N14" i="3"/>
  <c r="R12" i="3"/>
  <c r="U12" i="3"/>
  <c r="V12" i="3"/>
  <c r="S9" i="1"/>
  <c r="P10" i="1"/>
  <c r="C12" i="2"/>
  <c r="D13" i="2" s="1"/>
  <c r="H12" i="2"/>
  <c r="C13" i="2" s="1"/>
  <c r="J13" i="2"/>
  <c r="E12" i="2"/>
  <c r="I13" i="2" s="1"/>
  <c r="K11" i="2"/>
  <c r="T9" i="1" l="1"/>
  <c r="N9" i="1"/>
  <c r="M10" i="1"/>
  <c r="Q10" i="1"/>
  <c r="L10" i="1"/>
  <c r="M11" i="1" s="1"/>
  <c r="R10" i="1"/>
  <c r="J10" i="1"/>
  <c r="W13" i="3"/>
  <c r="P14" i="3"/>
  <c r="R13" i="3"/>
  <c r="T13" i="3"/>
  <c r="N15" i="3"/>
  <c r="V13" i="3"/>
  <c r="U13" i="3"/>
  <c r="X12" i="3"/>
  <c r="S10" i="1"/>
  <c r="Q11" i="1"/>
  <c r="E13" i="2"/>
  <c r="H13" i="2"/>
  <c r="F13" i="2"/>
  <c r="G13" i="2"/>
  <c r="K12" i="2"/>
  <c r="J11" i="1" l="1"/>
  <c r="K12" i="1" s="1"/>
  <c r="T10" i="1"/>
  <c r="K11" i="1"/>
  <c r="Q12" i="1" s="1"/>
  <c r="N10" i="1"/>
  <c r="S11" i="1"/>
  <c r="L11" i="1"/>
  <c r="W14" i="3"/>
  <c r="P15" i="3"/>
  <c r="V14" i="3"/>
  <c r="U14" i="3"/>
  <c r="X13" i="3"/>
  <c r="T14" i="3"/>
  <c r="R14" i="3"/>
  <c r="N16" i="3"/>
  <c r="P11" i="1"/>
  <c r="R11" i="1"/>
  <c r="S12" i="1"/>
  <c r="K13" i="2"/>
  <c r="M12" i="1" l="1"/>
  <c r="L13" i="1" s="1"/>
  <c r="N11" i="1"/>
  <c r="L12" i="1"/>
  <c r="M13" i="1" s="1"/>
  <c r="J12" i="1"/>
  <c r="W15" i="3"/>
  <c r="P16" i="3"/>
  <c r="X14" i="3"/>
  <c r="T15" i="3"/>
  <c r="R15" i="3"/>
  <c r="N17" i="3"/>
  <c r="U15" i="3"/>
  <c r="P17" i="3"/>
  <c r="V15" i="3"/>
  <c r="T11" i="1"/>
  <c r="R12" i="1"/>
  <c r="P12" i="1"/>
  <c r="S13" i="1" l="1"/>
  <c r="J13" i="1"/>
  <c r="K14" i="1" s="1"/>
  <c r="K13" i="1"/>
  <c r="M14" i="1" s="1"/>
  <c r="N12" i="1"/>
  <c r="N20" i="3"/>
  <c r="U16" i="3"/>
  <c r="V16" i="3"/>
  <c r="X15" i="3"/>
  <c r="P20" i="3"/>
  <c r="W16" i="3"/>
  <c r="T16" i="3"/>
  <c r="R16" i="3"/>
  <c r="N18" i="3"/>
  <c r="T12" i="1"/>
  <c r="P13" i="1"/>
  <c r="S14" i="1"/>
  <c r="Q13" i="1"/>
  <c r="J14" i="1"/>
  <c r="R13" i="1"/>
  <c r="N13" i="1" l="1"/>
  <c r="K15" i="1"/>
  <c r="L14" i="1"/>
  <c r="M15" i="1" s="1"/>
  <c r="W17" i="3"/>
  <c r="P18" i="3"/>
  <c r="V18" i="3" s="1"/>
  <c r="X16" i="3"/>
  <c r="T17" i="3"/>
  <c r="R17" i="3"/>
  <c r="V17" i="3"/>
  <c r="U17" i="3"/>
  <c r="P14" i="1"/>
  <c r="T13" i="1"/>
  <c r="R14" i="1"/>
  <c r="Q14" i="1"/>
  <c r="L15" i="1"/>
  <c r="J15" i="1" l="1"/>
  <c r="K16" i="1" s="1"/>
  <c r="M16" i="1"/>
  <c r="N14" i="1"/>
  <c r="W18" i="3"/>
  <c r="P19" i="3"/>
  <c r="U18" i="3"/>
  <c r="N19" i="3"/>
  <c r="X17" i="3"/>
  <c r="U19" i="3"/>
  <c r="W19" i="3"/>
  <c r="T18" i="3"/>
  <c r="R18" i="3"/>
  <c r="T20" i="3"/>
  <c r="R20" i="3"/>
  <c r="N22" i="3"/>
  <c r="T19" i="3"/>
  <c r="R16" i="1"/>
  <c r="P16" i="1"/>
  <c r="Q16" i="1"/>
  <c r="J16" i="1"/>
  <c r="S16" i="1"/>
  <c r="T14" i="1"/>
  <c r="X18" i="3" l="1"/>
  <c r="N15" i="1"/>
  <c r="K17" i="1"/>
  <c r="S17" i="1"/>
  <c r="L16" i="1"/>
  <c r="M17" i="1" s="1"/>
  <c r="V19" i="3"/>
  <c r="X19" i="3" s="1"/>
  <c r="W20" i="3"/>
  <c r="P21" i="3"/>
  <c r="V20" i="3"/>
  <c r="R19" i="3"/>
  <c r="U21" i="3"/>
  <c r="Q18" i="1"/>
  <c r="P17" i="1"/>
  <c r="P18" i="1"/>
  <c r="R17" i="1"/>
  <c r="Q17" i="1"/>
  <c r="T16" i="1"/>
  <c r="L18" i="1" l="1"/>
  <c r="J19" i="1" s="1"/>
  <c r="K20" i="1" s="1"/>
  <c r="N16" i="1"/>
  <c r="S18" i="1"/>
  <c r="L17" i="1"/>
  <c r="J17" i="1"/>
  <c r="N21" i="3"/>
  <c r="P22" i="3"/>
  <c r="U20" i="3"/>
  <c r="X20" i="3" s="1"/>
  <c r="T22" i="3"/>
  <c r="N24" i="3"/>
  <c r="S19" i="1"/>
  <c r="Q19" i="1"/>
  <c r="T17" i="1"/>
  <c r="R18" i="1"/>
  <c r="T18" i="1" l="1"/>
  <c r="P19" i="1"/>
  <c r="N17" i="1"/>
  <c r="R19" i="1"/>
  <c r="M18" i="1"/>
  <c r="S20" i="1" s="1"/>
  <c r="R20" i="1"/>
  <c r="J18" i="1"/>
  <c r="P20" i="1" s="1"/>
  <c r="K18" i="1"/>
  <c r="M19" i="1" s="1"/>
  <c r="V21" i="3"/>
  <c r="W21" i="3"/>
  <c r="R21" i="3"/>
  <c r="T21" i="3"/>
  <c r="U23" i="3"/>
  <c r="T19" i="1" l="1"/>
  <c r="K19" i="1"/>
  <c r="L20" i="1" s="1"/>
  <c r="M21" i="1" s="1"/>
  <c r="N18" i="1"/>
  <c r="P21" i="1"/>
  <c r="L19" i="1"/>
  <c r="Q20" i="1"/>
  <c r="T20" i="1" s="1"/>
  <c r="X21" i="3"/>
  <c r="W22" i="3"/>
  <c r="P23" i="3"/>
  <c r="V22" i="3"/>
  <c r="R22" i="3"/>
  <c r="N23" i="3"/>
  <c r="T24" i="3" s="1"/>
  <c r="U22" i="3"/>
  <c r="P24" i="3"/>
  <c r="N26" i="3"/>
  <c r="Q22" i="1" l="1"/>
  <c r="M20" i="1"/>
  <c r="L21" i="1" s="1"/>
  <c r="Q21" i="1"/>
  <c r="N19" i="1"/>
  <c r="S21" i="1"/>
  <c r="J20" i="1"/>
  <c r="R21" i="1"/>
  <c r="X22" i="3"/>
  <c r="V23" i="3"/>
  <c r="W23" i="3"/>
  <c r="R23" i="3"/>
  <c r="T23" i="3"/>
  <c r="U25" i="3"/>
  <c r="K21" i="1" l="1"/>
  <c r="M22" i="1" s="1"/>
  <c r="N20" i="1"/>
  <c r="T21" i="1"/>
  <c r="P22" i="1"/>
  <c r="S22" i="1"/>
  <c r="J21" i="1"/>
  <c r="S23" i="1"/>
  <c r="R22" i="1"/>
  <c r="X23" i="3"/>
  <c r="W24" i="3"/>
  <c r="P25" i="3"/>
  <c r="V24" i="3"/>
  <c r="R24" i="3"/>
  <c r="N25" i="3"/>
  <c r="U24" i="3"/>
  <c r="P26" i="3"/>
  <c r="T26" i="3"/>
  <c r="N28" i="3"/>
  <c r="K22" i="1" l="1"/>
  <c r="N21" i="1"/>
  <c r="L22" i="1"/>
  <c r="T22" i="1"/>
  <c r="P23" i="1"/>
  <c r="J22" i="1"/>
  <c r="R23" i="1"/>
  <c r="S24" i="1"/>
  <c r="Q23" i="1"/>
  <c r="X24" i="3"/>
  <c r="W25" i="3"/>
  <c r="V25" i="3"/>
  <c r="T25" i="3"/>
  <c r="R25" i="3"/>
  <c r="N31" i="3"/>
  <c r="U27" i="3"/>
  <c r="M23" i="1" l="1"/>
  <c r="S25" i="1" s="1"/>
  <c r="K23" i="1"/>
  <c r="N22" i="1"/>
  <c r="L23" i="1"/>
  <c r="J23" i="1"/>
  <c r="R24" i="1"/>
  <c r="Q24" i="1"/>
  <c r="T23" i="1"/>
  <c r="P24" i="1"/>
  <c r="W26" i="3"/>
  <c r="P27" i="3"/>
  <c r="V26" i="3"/>
  <c r="R26" i="3"/>
  <c r="X25" i="3"/>
  <c r="N27" i="3"/>
  <c r="T28" i="3" s="1"/>
  <c r="P28" i="3"/>
  <c r="U26" i="3"/>
  <c r="M24" i="1" l="1"/>
  <c r="S26" i="1" s="1"/>
  <c r="K24" i="1"/>
  <c r="N23" i="1"/>
  <c r="L24" i="1"/>
  <c r="Q25" i="1"/>
  <c r="T24" i="1"/>
  <c r="J24" i="1"/>
  <c r="R25" i="1"/>
  <c r="P25" i="1"/>
  <c r="X26" i="3"/>
  <c r="V27" i="3"/>
  <c r="W27" i="3"/>
  <c r="U29" i="3"/>
  <c r="N30" i="3"/>
  <c r="T27" i="3"/>
  <c r="R27" i="3"/>
  <c r="U30" i="3"/>
  <c r="N33" i="3"/>
  <c r="M25" i="1" l="1"/>
  <c r="K25" i="1"/>
  <c r="N24" i="1"/>
  <c r="T25" i="1"/>
  <c r="L25" i="1"/>
  <c r="Q26" i="1"/>
  <c r="P26" i="1"/>
  <c r="J25" i="1"/>
  <c r="R26" i="1"/>
  <c r="P31" i="3"/>
  <c r="R31" i="3" s="1"/>
  <c r="W28" i="3"/>
  <c r="P29" i="3"/>
  <c r="V29" i="3" s="1"/>
  <c r="V28" i="3"/>
  <c r="R28" i="3"/>
  <c r="X27" i="3"/>
  <c r="N29" i="3"/>
  <c r="T30" i="3" s="1"/>
  <c r="U28" i="3"/>
  <c r="P30" i="3"/>
  <c r="P32" i="3" s="1"/>
  <c r="T31" i="3"/>
  <c r="U32" i="3"/>
  <c r="M26" i="1" l="1"/>
  <c r="L26" i="1"/>
  <c r="K26" i="1"/>
  <c r="N25" i="1"/>
  <c r="P27" i="1"/>
  <c r="T26" i="1"/>
  <c r="J26" i="1"/>
  <c r="R27" i="1"/>
  <c r="S28" i="1"/>
  <c r="Q27" i="1"/>
  <c r="S27" i="1"/>
  <c r="V31" i="3"/>
  <c r="R30" i="3"/>
  <c r="W31" i="3"/>
  <c r="X28" i="3"/>
  <c r="W29" i="3"/>
  <c r="W30" i="3"/>
  <c r="V30" i="3"/>
  <c r="N32" i="3"/>
  <c r="P33" i="3"/>
  <c r="U31" i="3"/>
  <c r="X31" i="3" s="1"/>
  <c r="T29" i="3"/>
  <c r="X29" i="3" s="1"/>
  <c r="R29" i="3"/>
  <c r="N35" i="3"/>
  <c r="M27" i="1" l="1"/>
  <c r="K27" i="1"/>
  <c r="N26" i="1"/>
  <c r="L27" i="1"/>
  <c r="T27" i="1"/>
  <c r="Q28" i="1"/>
  <c r="J27" i="1"/>
  <c r="R28" i="1"/>
  <c r="P28" i="1"/>
  <c r="X30" i="3"/>
  <c r="R32" i="3"/>
  <c r="T32" i="3"/>
  <c r="T33" i="3"/>
  <c r="V32" i="3"/>
  <c r="W32" i="3"/>
  <c r="U34" i="3"/>
  <c r="L28" i="1" l="1"/>
  <c r="J29" i="1" s="1"/>
  <c r="M28" i="1"/>
  <c r="S30" i="1" s="1"/>
  <c r="K28" i="1"/>
  <c r="N27" i="1"/>
  <c r="K30" i="1"/>
  <c r="S29" i="1"/>
  <c r="R29" i="1"/>
  <c r="J28" i="1"/>
  <c r="T28" i="1"/>
  <c r="P29" i="1"/>
  <c r="Q29" i="1"/>
  <c r="W33" i="3"/>
  <c r="P34" i="3"/>
  <c r="V33" i="3"/>
  <c r="R33" i="3"/>
  <c r="X32" i="3"/>
  <c r="N34" i="3"/>
  <c r="U33" i="3"/>
  <c r="P35" i="3"/>
  <c r="T35" i="3"/>
  <c r="N37" i="3"/>
  <c r="R30" i="1" l="1"/>
  <c r="M29" i="1"/>
  <c r="S31" i="1" s="1"/>
  <c r="Q30" i="1"/>
  <c r="L29" i="1"/>
  <c r="J30" i="1" s="1"/>
  <c r="K31" i="1" s="1"/>
  <c r="K29" i="1"/>
  <c r="N28" i="1"/>
  <c r="P30" i="1"/>
  <c r="P31" i="1"/>
  <c r="T29" i="1"/>
  <c r="X33" i="3"/>
  <c r="V34" i="3"/>
  <c r="W34" i="3"/>
  <c r="T34" i="3"/>
  <c r="R34" i="3"/>
  <c r="U36" i="3"/>
  <c r="N29" i="1" l="1"/>
  <c r="P32" i="1"/>
  <c r="T30" i="1"/>
  <c r="R31" i="1"/>
  <c r="M30" i="1"/>
  <c r="L31" i="1" s="1"/>
  <c r="M32" i="1" s="1"/>
  <c r="L30" i="1"/>
  <c r="Q33" i="1"/>
  <c r="Q31" i="1"/>
  <c r="Q32" i="1"/>
  <c r="X34" i="3"/>
  <c r="W35" i="3"/>
  <c r="P36" i="3"/>
  <c r="V35" i="3"/>
  <c r="R35" i="3"/>
  <c r="N36" i="3"/>
  <c r="T37" i="3" s="1"/>
  <c r="P37" i="3"/>
  <c r="U35" i="3"/>
  <c r="N39" i="3"/>
  <c r="T31" i="1" l="1"/>
  <c r="M31" i="1"/>
  <c r="L32" i="1" s="1"/>
  <c r="N30" i="1"/>
  <c r="J31" i="1"/>
  <c r="R32" i="1"/>
  <c r="S32" i="1"/>
  <c r="X35" i="3"/>
  <c r="V36" i="3"/>
  <c r="W36" i="3"/>
  <c r="T36" i="3"/>
  <c r="R36" i="3"/>
  <c r="N42" i="3"/>
  <c r="U38" i="3"/>
  <c r="K32" i="1" l="1"/>
  <c r="M33" i="1" s="1"/>
  <c r="N31" i="1"/>
  <c r="T32" i="1"/>
  <c r="S33" i="1"/>
  <c r="J32" i="1"/>
  <c r="R33" i="1"/>
  <c r="S34" i="1"/>
  <c r="P33" i="1"/>
  <c r="W37" i="3"/>
  <c r="P38" i="3"/>
  <c r="V37" i="3"/>
  <c r="R37" i="3"/>
  <c r="X36" i="3"/>
  <c r="N38" i="3"/>
  <c r="T39" i="3" s="1"/>
  <c r="U37" i="3"/>
  <c r="X37" i="3" s="1"/>
  <c r="P39" i="3"/>
  <c r="K33" i="1" l="1"/>
  <c r="N32" i="1"/>
  <c r="T33" i="1"/>
  <c r="L33" i="1"/>
  <c r="J33" i="1"/>
  <c r="R34" i="1"/>
  <c r="P34" i="1"/>
  <c r="S35" i="1"/>
  <c r="Q34" i="1"/>
  <c r="W38" i="3"/>
  <c r="P42" i="3"/>
  <c r="R42" i="3" s="1"/>
  <c r="V38" i="3"/>
  <c r="N41" i="3"/>
  <c r="T42" i="3" s="1"/>
  <c r="T38" i="3"/>
  <c r="R38" i="3"/>
  <c r="N44" i="3"/>
  <c r="U41" i="3"/>
  <c r="M34" i="1" l="1"/>
  <c r="S36" i="1" s="1"/>
  <c r="K34" i="1"/>
  <c r="N33" i="1"/>
  <c r="T34" i="1"/>
  <c r="L34" i="1"/>
  <c r="Q35" i="1"/>
  <c r="J34" i="1"/>
  <c r="R35" i="1"/>
  <c r="P35" i="1"/>
  <c r="W39" i="3"/>
  <c r="P40" i="3"/>
  <c r="X38" i="3"/>
  <c r="V39" i="3"/>
  <c r="R39" i="3"/>
  <c r="N40" i="3"/>
  <c r="U39" i="3"/>
  <c r="P41" i="3"/>
  <c r="U40" i="3"/>
  <c r="T41" i="3"/>
  <c r="U43" i="3"/>
  <c r="M35" i="1" l="1"/>
  <c r="S37" i="1" s="1"/>
  <c r="K35" i="1"/>
  <c r="N34" i="1"/>
  <c r="L35" i="1"/>
  <c r="T35" i="1"/>
  <c r="Q36" i="1"/>
  <c r="J35" i="1"/>
  <c r="R36" i="1"/>
  <c r="P36" i="1"/>
  <c r="X39" i="3"/>
  <c r="R41" i="3"/>
  <c r="W42" i="3"/>
  <c r="P43" i="3"/>
  <c r="V42" i="3"/>
  <c r="V40" i="3"/>
  <c r="V41" i="3"/>
  <c r="N43" i="3"/>
  <c r="T44" i="3" s="1"/>
  <c r="P44" i="3"/>
  <c r="U42" i="3"/>
  <c r="T40" i="3"/>
  <c r="R40" i="3"/>
  <c r="W40" i="3"/>
  <c r="W41" i="3"/>
  <c r="N46" i="3"/>
  <c r="M36" i="1" l="1"/>
  <c r="K36" i="1"/>
  <c r="N35" i="1"/>
  <c r="T36" i="1"/>
  <c r="L36" i="1"/>
  <c r="P37" i="1"/>
  <c r="Q37" i="1"/>
  <c r="J36" i="1"/>
  <c r="R37" i="1"/>
  <c r="X41" i="3"/>
  <c r="X40" i="3"/>
  <c r="X42" i="3"/>
  <c r="V43" i="3"/>
  <c r="R43" i="3"/>
  <c r="T43" i="3"/>
  <c r="W43" i="3"/>
  <c r="U45" i="3"/>
  <c r="L37" i="1" l="1"/>
  <c r="M37" i="1"/>
  <c r="S39" i="1" s="1"/>
  <c r="K37" i="1"/>
  <c r="N36" i="1"/>
  <c r="J37" i="1"/>
  <c r="R38" i="1"/>
  <c r="P38" i="1"/>
  <c r="Q38" i="1"/>
  <c r="S38" i="1"/>
  <c r="T37" i="1"/>
  <c r="X43" i="3"/>
  <c r="W44" i="3"/>
  <c r="P45" i="3"/>
  <c r="V44" i="3"/>
  <c r="R44" i="3"/>
  <c r="N45" i="3"/>
  <c r="U44" i="3"/>
  <c r="P46" i="3"/>
  <c r="T46" i="3"/>
  <c r="N48" i="3"/>
  <c r="M38" i="1" l="1"/>
  <c r="K38" i="1"/>
  <c r="Q40" i="1" s="1"/>
  <c r="N37" i="1"/>
  <c r="L38" i="1"/>
  <c r="J38" i="1"/>
  <c r="R39" i="1"/>
  <c r="T38" i="1"/>
  <c r="Q39" i="1"/>
  <c r="S40" i="1"/>
  <c r="P39" i="1"/>
  <c r="X44" i="3"/>
  <c r="V45" i="3"/>
  <c r="W45" i="3"/>
  <c r="U47" i="3"/>
  <c r="T45" i="3"/>
  <c r="R45" i="3"/>
  <c r="M39" i="1" l="1"/>
  <c r="S41" i="1" s="1"/>
  <c r="K39" i="1"/>
  <c r="N38" i="1"/>
  <c r="L39" i="1"/>
  <c r="R40" i="1"/>
  <c r="J39" i="1"/>
  <c r="T39" i="1"/>
  <c r="P40" i="1"/>
  <c r="X45" i="3"/>
  <c r="W46" i="3"/>
  <c r="P47" i="3"/>
  <c r="V46" i="3"/>
  <c r="R46" i="3"/>
  <c r="N47" i="3"/>
  <c r="T48" i="3" s="1"/>
  <c r="P48" i="3"/>
  <c r="U46" i="3"/>
  <c r="N50" i="3"/>
  <c r="M40" i="1" l="1"/>
  <c r="S42" i="1" s="1"/>
  <c r="L40" i="1"/>
  <c r="R42" i="1" s="1"/>
  <c r="Q41" i="1"/>
  <c r="R41" i="1"/>
  <c r="K40" i="1"/>
  <c r="N39" i="1"/>
  <c r="T40" i="1"/>
  <c r="J40" i="1"/>
  <c r="P41" i="1"/>
  <c r="X46" i="3"/>
  <c r="V47" i="3"/>
  <c r="W47" i="3"/>
  <c r="R47" i="3"/>
  <c r="T47" i="3"/>
  <c r="U49" i="3"/>
  <c r="M41" i="1" l="1"/>
  <c r="J41" i="1"/>
  <c r="K42" i="1" s="1"/>
  <c r="T41" i="1"/>
  <c r="N40" i="1"/>
  <c r="K41" i="1"/>
  <c r="Q43" i="1" s="1"/>
  <c r="P42" i="1"/>
  <c r="L41" i="1"/>
  <c r="Q42" i="1"/>
  <c r="W48" i="3"/>
  <c r="P49" i="3"/>
  <c r="X47" i="3"/>
  <c r="V48" i="3"/>
  <c r="R48" i="3"/>
  <c r="N49" i="3"/>
  <c r="T50" i="3" s="1"/>
  <c r="P50" i="3"/>
  <c r="U48" i="3"/>
  <c r="N52" i="3"/>
  <c r="P43" i="1" l="1"/>
  <c r="N41" i="1"/>
  <c r="Q44" i="1"/>
  <c r="M42" i="1"/>
  <c r="L43" i="1" s="1"/>
  <c r="T42" i="1"/>
  <c r="L42" i="1"/>
  <c r="M43" i="1" s="1"/>
  <c r="S43" i="1"/>
  <c r="J42" i="1"/>
  <c r="R43" i="1"/>
  <c r="X48" i="3"/>
  <c r="V49" i="3"/>
  <c r="W49" i="3"/>
  <c r="R49" i="3"/>
  <c r="T49" i="3"/>
  <c r="U51" i="3"/>
  <c r="K43" i="1" l="1"/>
  <c r="M44" i="1" s="1"/>
  <c r="N42" i="1"/>
  <c r="T43" i="1"/>
  <c r="P44" i="1"/>
  <c r="S44" i="1"/>
  <c r="J43" i="1"/>
  <c r="R44" i="1"/>
  <c r="S45" i="1"/>
  <c r="X49" i="3"/>
  <c r="W50" i="3"/>
  <c r="P51" i="3"/>
  <c r="V50" i="3"/>
  <c r="R50" i="3"/>
  <c r="N51" i="3"/>
  <c r="U50" i="3"/>
  <c r="P52" i="3"/>
  <c r="T52" i="3"/>
  <c r="N54" i="3"/>
  <c r="K44" i="1" l="1"/>
  <c r="N43" i="1"/>
  <c r="L44" i="1"/>
  <c r="T44" i="1"/>
  <c r="P45" i="1"/>
  <c r="J44" i="1"/>
  <c r="R45" i="1"/>
  <c r="Q45" i="1"/>
  <c r="S46" i="1"/>
  <c r="X50" i="3"/>
  <c r="W51" i="3"/>
  <c r="V51" i="3"/>
  <c r="T51" i="3"/>
  <c r="R51" i="3"/>
  <c r="U53" i="3"/>
  <c r="M45" i="1" l="1"/>
  <c r="S47" i="1" s="1"/>
  <c r="K45" i="1"/>
  <c r="N44" i="1"/>
  <c r="L45" i="1"/>
  <c r="Q46" i="1"/>
  <c r="T45" i="1"/>
  <c r="J45" i="1"/>
  <c r="R46" i="1"/>
  <c r="P46" i="1"/>
  <c r="W52" i="3"/>
  <c r="P53" i="3"/>
  <c r="X51" i="3"/>
  <c r="V52" i="3"/>
  <c r="R52" i="3"/>
  <c r="N53" i="3"/>
  <c r="T54" i="3" s="1"/>
  <c r="P54" i="3"/>
  <c r="U52" i="3"/>
  <c r="N56" i="3"/>
  <c r="M46" i="1" l="1"/>
  <c r="S48" i="1" s="1"/>
  <c r="K46" i="1"/>
  <c r="N45" i="1"/>
  <c r="L46" i="1"/>
  <c r="Q47" i="1"/>
  <c r="T46" i="1"/>
  <c r="J46" i="1"/>
  <c r="R47" i="1"/>
  <c r="P47" i="1"/>
  <c r="X52" i="3"/>
  <c r="V53" i="3"/>
  <c r="W53" i="3"/>
  <c r="T53" i="3"/>
  <c r="R53" i="3"/>
  <c r="U55" i="3"/>
  <c r="M47" i="1" l="1"/>
  <c r="S49" i="1" s="1"/>
  <c r="K47" i="1"/>
  <c r="N46" i="1"/>
  <c r="L47" i="1"/>
  <c r="T47" i="1"/>
  <c r="Q48" i="1"/>
  <c r="P48" i="1"/>
  <c r="J47" i="1"/>
  <c r="R48" i="1"/>
  <c r="W54" i="3"/>
  <c r="P55" i="3"/>
  <c r="X53" i="3"/>
  <c r="V54" i="3"/>
  <c r="R54" i="3"/>
  <c r="N55" i="3"/>
  <c r="T56" i="3" s="1"/>
  <c r="P56" i="3"/>
  <c r="U54" i="3"/>
  <c r="N58" i="3"/>
  <c r="M48" i="1" l="1"/>
  <c r="S50" i="1" s="1"/>
  <c r="K48" i="1"/>
  <c r="N47" i="1"/>
  <c r="L48" i="1"/>
  <c r="J48" i="1"/>
  <c r="R49" i="1"/>
  <c r="Q49" i="1"/>
  <c r="P49" i="1"/>
  <c r="T48" i="1"/>
  <c r="X54" i="3"/>
  <c r="W55" i="3"/>
  <c r="V55" i="3"/>
  <c r="R55" i="3"/>
  <c r="T55" i="3"/>
  <c r="M49" i="1" l="1"/>
  <c r="S51" i="1" s="1"/>
  <c r="K49" i="1"/>
  <c r="N48" i="1"/>
  <c r="L49" i="1"/>
  <c r="Q50" i="1"/>
  <c r="J49" i="1"/>
  <c r="R50" i="1"/>
  <c r="T49" i="1"/>
  <c r="P50" i="1"/>
  <c r="W56" i="3"/>
  <c r="P57" i="3"/>
  <c r="X55" i="3"/>
  <c r="V56" i="3"/>
  <c r="R56" i="3"/>
  <c r="N57" i="3"/>
  <c r="T58" i="3" s="1"/>
  <c r="U56" i="3"/>
  <c r="P58" i="3"/>
  <c r="U57" i="3"/>
  <c r="M50" i="1" l="1"/>
  <c r="S52" i="1" s="1"/>
  <c r="K50" i="1"/>
  <c r="N49" i="1"/>
  <c r="L50" i="1"/>
  <c r="T50" i="1"/>
  <c r="P51" i="1"/>
  <c r="Q51" i="1"/>
  <c r="J50" i="1"/>
  <c r="R51" i="1"/>
  <c r="X56" i="3"/>
  <c r="V57" i="3"/>
  <c r="W58" i="3"/>
  <c r="W57" i="3"/>
  <c r="T57" i="3"/>
  <c r="U58" i="3"/>
  <c r="R57" i="3"/>
  <c r="M51" i="1" l="1"/>
  <c r="S53" i="1" s="1"/>
  <c r="K51" i="1"/>
  <c r="N50" i="1"/>
  <c r="L51" i="1"/>
  <c r="P52" i="1"/>
  <c r="Q52" i="1"/>
  <c r="J51" i="1"/>
  <c r="R52" i="1"/>
  <c r="T51" i="1"/>
  <c r="X57" i="3"/>
  <c r="V58" i="3"/>
  <c r="X58" i="3" s="1"/>
  <c r="R58" i="3"/>
  <c r="M52" i="1" l="1"/>
  <c r="S54" i="1" s="1"/>
  <c r="K52" i="1"/>
  <c r="N51" i="1"/>
  <c r="L52" i="1"/>
  <c r="P53" i="1"/>
  <c r="Q53" i="1"/>
  <c r="J52" i="1"/>
  <c r="R53" i="1"/>
  <c r="T52" i="1"/>
  <c r="M53" i="1" l="1"/>
  <c r="S55" i="1" s="1"/>
  <c r="K53" i="1"/>
  <c r="N52" i="1"/>
  <c r="L53" i="1"/>
  <c r="P54" i="1"/>
  <c r="T53" i="1"/>
  <c r="J53" i="1"/>
  <c r="R54" i="1"/>
  <c r="Q54" i="1"/>
  <c r="M54" i="1" l="1"/>
  <c r="S56" i="1" s="1"/>
  <c r="K54" i="1"/>
  <c r="N53" i="1"/>
  <c r="L54" i="1"/>
  <c r="P55" i="1"/>
  <c r="J54" i="1"/>
  <c r="R55" i="1"/>
  <c r="T54" i="1"/>
  <c r="Q55" i="1"/>
  <c r="M55" i="1" l="1"/>
  <c r="S57" i="1" s="1"/>
  <c r="K55" i="1"/>
  <c r="N54" i="1"/>
  <c r="L55" i="1"/>
  <c r="J55" i="1"/>
  <c r="R56" i="1"/>
  <c r="Q56" i="1"/>
  <c r="P56" i="1"/>
  <c r="T55" i="1"/>
  <c r="M56" i="1" l="1"/>
  <c r="S58" i="1" s="1"/>
  <c r="K56" i="1"/>
  <c r="Q58" i="1" s="1"/>
  <c r="N55" i="1"/>
  <c r="L56" i="1"/>
  <c r="R58" i="1" s="1"/>
  <c r="Q57" i="1"/>
  <c r="T56" i="1"/>
  <c r="J56" i="1"/>
  <c r="R57" i="1"/>
  <c r="P57" i="1"/>
  <c r="N56" i="1" l="1"/>
  <c r="T57" i="1"/>
  <c r="P58" i="1"/>
  <c r="T58" i="1" s="1"/>
</calcChain>
</file>

<file path=xl/sharedStrings.xml><?xml version="1.0" encoding="utf-8"?>
<sst xmlns="http://schemas.openxmlformats.org/spreadsheetml/2006/main" count="249" uniqueCount="61">
  <si>
    <t>Nodo i</t>
  </si>
  <si>
    <t>Nodo j</t>
  </si>
  <si>
    <t>Weight</t>
  </si>
  <si>
    <t>A</t>
  </si>
  <si>
    <t>B</t>
  </si>
  <si>
    <t>C</t>
  </si>
  <si>
    <t>D</t>
  </si>
  <si>
    <t>Vocabulary=</t>
  </si>
  <si>
    <t>{A, B, C, D}</t>
  </si>
  <si>
    <t>n = |V|=</t>
  </si>
  <si>
    <t>S(Vi)=</t>
  </si>
  <si>
    <t>Σ</t>
  </si>
  <si>
    <t>Outs</t>
  </si>
  <si>
    <t>E</t>
  </si>
  <si>
    <t>F</t>
  </si>
  <si>
    <t>G</t>
  </si>
  <si>
    <t>H</t>
  </si>
  <si>
    <t>{A, B, C, D, E, F, G, H}</t>
  </si>
  <si>
    <t>B, C</t>
  </si>
  <si>
    <t>D, E</t>
  </si>
  <si>
    <t>D, E, F, G, H</t>
  </si>
  <si>
    <t>In</t>
  </si>
  <si>
    <t>B, D</t>
  </si>
  <si>
    <t>α</t>
  </si>
  <si>
    <t>P(0)=</t>
  </si>
  <si>
    <t>SUM(weights)</t>
  </si>
  <si>
    <t>Weight(j,i)</t>
  </si>
  <si>
    <t>eigentrust</t>
  </si>
  <si>
    <t>reput</t>
  </si>
  <si>
    <t>p2p</t>
  </si>
  <si>
    <t>network</t>
  </si>
  <si>
    <t>peer-to-p</t>
  </si>
  <si>
    <t>recent</t>
  </si>
  <si>
    <t>experi</t>
  </si>
  <si>
    <t>open</t>
  </si>
  <si>
    <t>ideal</t>
  </si>
  <si>
    <t>inauthent</t>
  </si>
  <si>
    <t>uniqu</t>
  </si>
  <si>
    <t>global</t>
  </si>
  <si>
    <t>trust</t>
  </si>
  <si>
    <t>secur</t>
  </si>
  <si>
    <t>power</t>
  </si>
  <si>
    <t>algorithm</t>
  </si>
  <si>
    <t>manag</t>
  </si>
  <si>
    <t>system</t>
  </si>
  <si>
    <t>show</t>
  </si>
  <si>
    <t>natur</t>
  </si>
  <si>
    <t>environ</t>
  </si>
  <si>
    <t>file</t>
  </si>
  <si>
    <t>valu</t>
  </si>
  <si>
    <t>method</t>
  </si>
  <si>
    <t>iter</t>
  </si>
  <si>
    <t>malici</t>
  </si>
  <si>
    <t>peer</t>
  </si>
  <si>
    <t>-</t>
  </si>
  <si>
    <t>EDGES</t>
  </si>
  <si>
    <t>Ix</t>
  </si>
  <si>
    <t>selfrepl</t>
  </si>
  <si>
    <t>fileshar, p2p</t>
  </si>
  <si>
    <t>fileshar</t>
  </si>
  <si>
    <t>peertop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</si>
</sst>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0"/>
    <numFmt numFmtId="167" formatCode="0.0"/>
    <numFmt numFmtId="168" formatCode="0.000000000"/>
    <numFmt numFmtId="169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/>
    <xf numFmtId="165" fontId="0" fillId="0" borderId="0" xfId="0" applyNumberFormat="1" applyAlignment="1">
      <alignment horizontal="center"/>
    </xf>
    <xf numFmtId="166" fontId="0" fillId="0" borderId="0" xfId="0" applyNumberFormat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3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3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3" fontId="0" fillId="0" borderId="1" xfId="0" applyNumberFormat="1" applyBorder="1" applyAlignment="1">
      <alignment horizontal="center"/>
    </xf>
    <xf numFmtId="13" fontId="0" fillId="0" borderId="2" xfId="0" applyNumberFormat="1" applyBorder="1" applyAlignment="1">
      <alignment horizontal="center"/>
    </xf>
    <xf numFmtId="13" fontId="0" fillId="0" borderId="3" xfId="0" applyNumberFormat="1" applyBorder="1" applyAlignment="1">
      <alignment horizontal="center"/>
    </xf>
    <xf numFmtId="13" fontId="0" fillId="0" borderId="4" xfId="0" applyNumberFormat="1" applyBorder="1" applyAlignment="1">
      <alignment horizontal="center"/>
    </xf>
    <xf numFmtId="13" fontId="0" fillId="0" borderId="5" xfId="0" applyNumberFormat="1" applyBorder="1" applyAlignment="1">
      <alignment horizontal="center"/>
    </xf>
    <xf numFmtId="13" fontId="0" fillId="0" borderId="6" xfId="0" applyNumberFormat="1" applyBorder="1" applyAlignment="1">
      <alignment horizontal="center"/>
    </xf>
    <xf numFmtId="13" fontId="0" fillId="0" borderId="8" xfId="0" applyNumberFormat="1" applyBorder="1" applyAlignment="1">
      <alignment horizontal="center"/>
    </xf>
    <xf numFmtId="0" fontId="1" fillId="0" borderId="9" xfId="0" applyFont="1" applyBorder="1"/>
    <xf numFmtId="0" fontId="0" fillId="0" borderId="10" xfId="0" applyBorder="1" applyAlignment="1">
      <alignment horizontal="center"/>
    </xf>
    <xf numFmtId="0" fontId="0" fillId="0" borderId="11" xfId="0" applyBorder="1"/>
    <xf numFmtId="2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2" fillId="0" borderId="0" xfId="0" applyFont="1"/>
    <xf numFmtId="0" fontId="1" fillId="3" borderId="0" xfId="0" applyFont="1" applyFill="1"/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/>
    <xf numFmtId="166" fontId="0" fillId="3" borderId="0" xfId="0" applyNumberFormat="1" applyFill="1"/>
    <xf numFmtId="168" fontId="0" fillId="0" borderId="0" xfId="0" applyNumberFormat="1"/>
    <xf numFmtId="168" fontId="0" fillId="3" borderId="0" xfId="0" applyNumberForma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left"/>
    </xf>
    <xf numFmtId="0" fontId="0" fillId="0" borderId="6" xfId="0" applyBorder="1"/>
    <xf numFmtId="0" fontId="1" fillId="0" borderId="1" xfId="0" applyFont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12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Border="1"/>
    <xf numFmtId="0" fontId="1" fillId="0" borderId="9" xfId="0" applyFont="1" applyFill="1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/>
    <xf numFmtId="168" fontId="0" fillId="0" borderId="0" xfId="0" applyNumberFormat="1" applyFill="1"/>
    <xf numFmtId="169" fontId="0" fillId="3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9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3"/>
  <sheetViews>
    <sheetView tabSelected="1" workbookViewId="0"/>
  </sheetViews>
  <sheetFormatPr defaultRowHeight="15" x14ac:dyDescent="0.25"/>
  <cols>
    <col min="1" max="1" width="4.28515625" customWidth="1"/>
    <col min="2" max="2" width="11.85546875" bestFit="1" customWidth="1"/>
    <col min="3" max="3" width="11.42578125" customWidth="1"/>
    <col min="7" max="7" width="9.140625" customWidth="1"/>
    <col min="12" max="12" width="4.28515625" customWidth="1"/>
  </cols>
  <sheetData>
    <row r="2" spans="2:11" x14ac:dyDescent="0.25">
      <c r="B2" s="13" t="s">
        <v>7</v>
      </c>
      <c r="C2" s="14" t="s">
        <v>17</v>
      </c>
    </row>
    <row r="3" spans="2:11" x14ac:dyDescent="0.25">
      <c r="B3" s="1" t="s">
        <v>9</v>
      </c>
      <c r="C3" s="36">
        <v>8</v>
      </c>
    </row>
    <row r="4" spans="2:11" x14ac:dyDescent="0.25">
      <c r="B4" s="46" t="s">
        <v>23</v>
      </c>
      <c r="C4" s="35">
        <v>0.85</v>
      </c>
    </row>
    <row r="6" spans="2:11" x14ac:dyDescent="0.25">
      <c r="B6" s="32" t="s">
        <v>12</v>
      </c>
      <c r="C6" s="33">
        <f>G16</f>
        <v>2</v>
      </c>
      <c r="D6" s="33">
        <f>G17</f>
        <v>2</v>
      </c>
      <c r="E6" s="33">
        <f>G18</f>
        <v>2</v>
      </c>
      <c r="F6" s="33">
        <f>G19</f>
        <v>2</v>
      </c>
      <c r="G6" s="33">
        <f>G20</f>
        <v>2</v>
      </c>
      <c r="H6" s="33">
        <f>G21</f>
        <v>1</v>
      </c>
      <c r="I6" s="33">
        <f>G22</f>
        <v>1</v>
      </c>
      <c r="J6" s="33">
        <f>G23</f>
        <v>1</v>
      </c>
      <c r="K6" s="34"/>
    </row>
    <row r="7" spans="2:11" x14ac:dyDescent="0.25">
      <c r="B7" s="18" t="s">
        <v>10</v>
      </c>
      <c r="C7" s="19" t="s">
        <v>3</v>
      </c>
      <c r="D7" s="19" t="s">
        <v>4</v>
      </c>
      <c r="E7" s="19" t="s">
        <v>5</v>
      </c>
      <c r="F7" s="19" t="s">
        <v>6</v>
      </c>
      <c r="G7" s="19" t="s">
        <v>13</v>
      </c>
      <c r="H7" s="19" t="s">
        <v>14</v>
      </c>
      <c r="I7" s="19" t="s">
        <v>15</v>
      </c>
      <c r="J7" s="19" t="s">
        <v>16</v>
      </c>
      <c r="K7" s="20" t="s">
        <v>11</v>
      </c>
    </row>
    <row r="8" spans="2:11" x14ac:dyDescent="0.25">
      <c r="B8" s="6">
        <v>0</v>
      </c>
      <c r="C8" s="25">
        <f>1/$C$3</f>
        <v>0.125</v>
      </c>
      <c r="D8" s="26">
        <f t="shared" ref="D8:J8" si="0">1/$C$3</f>
        <v>0.125</v>
      </c>
      <c r="E8" s="26">
        <f t="shared" si="0"/>
        <v>0.125</v>
      </c>
      <c r="F8" s="26">
        <f t="shared" si="0"/>
        <v>0.125</v>
      </c>
      <c r="G8" s="26">
        <f t="shared" si="0"/>
        <v>0.125</v>
      </c>
      <c r="H8" s="26">
        <f t="shared" si="0"/>
        <v>0.125</v>
      </c>
      <c r="I8" s="26">
        <f t="shared" si="0"/>
        <v>0.125</v>
      </c>
      <c r="J8" s="27">
        <f t="shared" si="0"/>
        <v>0.125</v>
      </c>
      <c r="K8" s="37">
        <f t="shared" ref="K8:K13" si="1">SUM(C8:J8)</f>
        <v>1</v>
      </c>
    </row>
    <row r="9" spans="2:11" x14ac:dyDescent="0.25">
      <c r="B9" s="6">
        <v>1</v>
      </c>
      <c r="C9" s="28">
        <f>(1-$C$4)*$C$8+ $C$4*(F8/$F$6 + G8/$G$6+H8/$H$6+I8/$I$6+J8/$J$6)</f>
        <v>0.44374999999999998</v>
      </c>
      <c r="D9" s="21">
        <f>(1-$C$4)*$D$8 + $C$4*(C8/$C$6)</f>
        <v>7.1874999999999994E-2</v>
      </c>
      <c r="E9" s="21">
        <f>(1-$C$4)*$E$8 + $C$4*(C8/$C$6)</f>
        <v>7.1874999999999994E-2</v>
      </c>
      <c r="F9" s="21">
        <f>(1-$C$4)*$F$8 + $C$4*(D8/$D$6)</f>
        <v>7.1874999999999994E-2</v>
      </c>
      <c r="G9" s="21">
        <f>(1-$C$4)*$G$8 + $C$4*(D8/$D$6)</f>
        <v>7.1874999999999994E-2</v>
      </c>
      <c r="H9" s="21">
        <f>(1-$C$4)*$H$8 + $C$4*(E8/$E$6)</f>
        <v>7.1874999999999994E-2</v>
      </c>
      <c r="I9" s="21">
        <f>(1-$C$4)*$I$8 + $C$4*(E8/$E$6)</f>
        <v>7.1874999999999994E-2</v>
      </c>
      <c r="J9" s="29">
        <f>(1-$C$4)*$J$8 + $C$4*(F8/$F$6+G8/$G$6)</f>
        <v>0.125</v>
      </c>
      <c r="K9" s="22">
        <f t="shared" si="1"/>
        <v>1</v>
      </c>
    </row>
    <row r="10" spans="2:11" x14ac:dyDescent="0.25">
      <c r="B10" s="6">
        <v>2</v>
      </c>
      <c r="C10" s="28">
        <f t="shared" ref="C10:C13" si="2">(1-$C$4)*$C$8+ $C$4*(F9/$F$6 + G9/$G$6+H9/$H$6+I9/$I$6+J9/$J$6)</f>
        <v>0.30828124999999995</v>
      </c>
      <c r="D10" s="21">
        <f t="shared" ref="D10:D13" si="3">(1-$C$4)*$D$8 + $C$4*(C9/$C$6)</f>
        <v>0.20734374999999999</v>
      </c>
      <c r="E10" s="21">
        <f t="shared" ref="E10:E13" si="4">(1-$C$4)*$E$8 + $C$4*(C9/$C$6)</f>
        <v>0.20734374999999999</v>
      </c>
      <c r="F10" s="21">
        <f t="shared" ref="F10:F13" si="5">(1-$C$4)*$F$8 + $C$4*(D9/$D$6)</f>
        <v>4.9296875000000004E-2</v>
      </c>
      <c r="G10" s="21">
        <f t="shared" ref="G10:G13" si="6">(1-$C$4)*$G$8 + $C$4*(D9/$D$6)</f>
        <v>4.9296875000000004E-2</v>
      </c>
      <c r="H10" s="21">
        <f t="shared" ref="H10:H13" si="7">(1-$C$4)*$H$8 + $C$4*(E9/$E$6)</f>
        <v>4.9296875000000004E-2</v>
      </c>
      <c r="I10" s="21">
        <f t="shared" ref="I10:I13" si="8">(1-$C$4)*$I$8 + $C$4*(E9/$E$6)</f>
        <v>4.9296875000000004E-2</v>
      </c>
      <c r="J10" s="29">
        <f t="shared" ref="J10:J13" si="9">(1-$C$4)*$J$8 + $C$4*(F9/$F$6+G9/$G$6)</f>
        <v>7.9843749999999991E-2</v>
      </c>
      <c r="K10" s="22">
        <f t="shared" si="1"/>
        <v>1</v>
      </c>
    </row>
    <row r="11" spans="2:11" x14ac:dyDescent="0.25">
      <c r="B11" s="6">
        <v>3</v>
      </c>
      <c r="C11" s="28">
        <f t="shared" si="2"/>
        <v>0.21232421875000002</v>
      </c>
      <c r="D11" s="21">
        <f t="shared" si="3"/>
        <v>0.14976953124999998</v>
      </c>
      <c r="E11" s="21">
        <f t="shared" si="4"/>
        <v>0.14976953124999998</v>
      </c>
      <c r="F11" s="21">
        <f t="shared" si="5"/>
        <v>0.10687109374999999</v>
      </c>
      <c r="G11" s="21">
        <f t="shared" si="6"/>
        <v>0.10687109374999999</v>
      </c>
      <c r="H11" s="21">
        <f t="shared" si="7"/>
        <v>0.10687109374999999</v>
      </c>
      <c r="I11" s="21">
        <f t="shared" si="8"/>
        <v>0.10687109374999999</v>
      </c>
      <c r="J11" s="29">
        <f t="shared" si="9"/>
        <v>6.0652343750000004E-2</v>
      </c>
      <c r="K11" s="22">
        <f t="shared" si="1"/>
        <v>1</v>
      </c>
    </row>
    <row r="12" spans="2:11" x14ac:dyDescent="0.25">
      <c r="B12" s="6">
        <v>4</v>
      </c>
      <c r="C12" s="28">
        <f t="shared" si="2"/>
        <v>0.34282578124999996</v>
      </c>
      <c r="D12" s="21">
        <f t="shared" si="3"/>
        <v>0.10898779296875001</v>
      </c>
      <c r="E12" s="21">
        <f t="shared" si="4"/>
        <v>0.10898779296875001</v>
      </c>
      <c r="F12" s="21">
        <f t="shared" si="5"/>
        <v>8.2402050781249986E-2</v>
      </c>
      <c r="G12" s="21">
        <f t="shared" si="6"/>
        <v>8.2402050781249986E-2</v>
      </c>
      <c r="H12" s="21">
        <f t="shared" si="7"/>
        <v>8.2402050781249986E-2</v>
      </c>
      <c r="I12" s="21">
        <f t="shared" si="8"/>
        <v>8.2402050781249986E-2</v>
      </c>
      <c r="J12" s="29">
        <f t="shared" si="9"/>
        <v>0.10959042968749999</v>
      </c>
      <c r="K12" s="22">
        <f t="shared" si="1"/>
        <v>0.99999999999999978</v>
      </c>
    </row>
    <row r="13" spans="2:11" x14ac:dyDescent="0.25">
      <c r="B13" s="8">
        <v>5</v>
      </c>
      <c r="C13" s="30">
        <f t="shared" si="2"/>
        <v>0.32202709472656244</v>
      </c>
      <c r="D13" s="23">
        <f t="shared" si="3"/>
        <v>0.16445095703124996</v>
      </c>
      <c r="E13" s="23">
        <f t="shared" si="4"/>
        <v>0.16445095703124996</v>
      </c>
      <c r="F13" s="23">
        <f t="shared" si="5"/>
        <v>6.5069812011718756E-2</v>
      </c>
      <c r="G13" s="23">
        <f t="shared" si="6"/>
        <v>6.5069812011718756E-2</v>
      </c>
      <c r="H13" s="23">
        <f t="shared" si="7"/>
        <v>6.5069812011718756E-2</v>
      </c>
      <c r="I13" s="23">
        <f t="shared" si="8"/>
        <v>6.5069812011718756E-2</v>
      </c>
      <c r="J13" s="31">
        <f t="shared" si="9"/>
        <v>8.8791743164062492E-2</v>
      </c>
      <c r="K13" s="24">
        <f t="shared" si="1"/>
        <v>1</v>
      </c>
    </row>
    <row r="15" spans="2:11" x14ac:dyDescent="0.25">
      <c r="B15" s="10" t="s">
        <v>0</v>
      </c>
      <c r="C15" s="11" t="s">
        <v>21</v>
      </c>
      <c r="D15" s="11" t="s">
        <v>2</v>
      </c>
      <c r="F15" s="38" t="s">
        <v>0</v>
      </c>
      <c r="G15" s="39" t="s">
        <v>12</v>
      </c>
    </row>
    <row r="16" spans="2:11" x14ac:dyDescent="0.25">
      <c r="B16" s="4" t="s">
        <v>3</v>
      </c>
      <c r="C16" s="5" t="s">
        <v>20</v>
      </c>
      <c r="D16" s="5">
        <v>1</v>
      </c>
      <c r="F16" s="4" t="s">
        <v>3</v>
      </c>
      <c r="G16" s="5">
        <v>2</v>
      </c>
    </row>
    <row r="17" spans="2:7" x14ac:dyDescent="0.25">
      <c r="B17" s="6" t="s">
        <v>4</v>
      </c>
      <c r="C17" s="7" t="s">
        <v>3</v>
      </c>
      <c r="D17" s="7">
        <v>1</v>
      </c>
      <c r="F17" s="6" t="s">
        <v>4</v>
      </c>
      <c r="G17" s="7">
        <v>2</v>
      </c>
    </row>
    <row r="18" spans="2:7" x14ac:dyDescent="0.25">
      <c r="B18" s="6" t="s">
        <v>5</v>
      </c>
      <c r="C18" s="7" t="s">
        <v>3</v>
      </c>
      <c r="D18" s="7">
        <v>1</v>
      </c>
      <c r="F18" s="6" t="s">
        <v>5</v>
      </c>
      <c r="G18" s="7">
        <v>2</v>
      </c>
    </row>
    <row r="19" spans="2:7" x14ac:dyDescent="0.25">
      <c r="B19" s="6" t="s">
        <v>6</v>
      </c>
      <c r="C19" s="7" t="s">
        <v>4</v>
      </c>
      <c r="D19" s="7">
        <v>1</v>
      </c>
      <c r="F19" s="6" t="s">
        <v>6</v>
      </c>
      <c r="G19" s="7">
        <v>2</v>
      </c>
    </row>
    <row r="20" spans="2:7" x14ac:dyDescent="0.25">
      <c r="B20" s="6" t="s">
        <v>13</v>
      </c>
      <c r="C20" s="7" t="s">
        <v>4</v>
      </c>
      <c r="D20" s="7">
        <v>1</v>
      </c>
      <c r="F20" s="6" t="s">
        <v>13</v>
      </c>
      <c r="G20" s="7">
        <v>2</v>
      </c>
    </row>
    <row r="21" spans="2:7" x14ac:dyDescent="0.25">
      <c r="B21" s="6" t="s">
        <v>14</v>
      </c>
      <c r="C21" s="7" t="s">
        <v>5</v>
      </c>
      <c r="D21" s="7">
        <v>1</v>
      </c>
      <c r="F21" s="6" t="s">
        <v>14</v>
      </c>
      <c r="G21" s="7">
        <v>1</v>
      </c>
    </row>
    <row r="22" spans="2:7" x14ac:dyDescent="0.25">
      <c r="B22" s="6" t="s">
        <v>15</v>
      </c>
      <c r="C22" s="7" t="s">
        <v>5</v>
      </c>
      <c r="D22" s="7">
        <v>1</v>
      </c>
      <c r="F22" s="6" t="s">
        <v>15</v>
      </c>
      <c r="G22" s="7">
        <v>1</v>
      </c>
    </row>
    <row r="23" spans="2:7" x14ac:dyDescent="0.25">
      <c r="B23" s="8" t="s">
        <v>16</v>
      </c>
      <c r="C23" s="9" t="s">
        <v>19</v>
      </c>
      <c r="D23" s="9">
        <v>1</v>
      </c>
      <c r="F23" s="8" t="s">
        <v>16</v>
      </c>
      <c r="G23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58"/>
  <sheetViews>
    <sheetView workbookViewId="0"/>
  </sheetViews>
  <sheetFormatPr defaultRowHeight="15" x14ac:dyDescent="0.25"/>
  <cols>
    <col min="1" max="1" width="4.28515625" customWidth="1"/>
    <col min="3" max="3" width="13.85546875" bestFit="1" customWidth="1"/>
    <col min="4" max="4" width="10.7109375" bestFit="1" customWidth="1"/>
    <col min="5" max="5" width="4.28515625" customWidth="1"/>
    <col min="6" max="6" width="11.85546875" style="15" bestFit="1" customWidth="1"/>
    <col min="7" max="7" width="11.42578125" style="15" customWidth="1"/>
    <col min="8" max="8" width="4.28515625" customWidth="1"/>
    <col min="14" max="14" width="9.140625" customWidth="1"/>
    <col min="15" max="15" width="4.28515625" customWidth="1"/>
    <col min="16" max="16" width="9.5703125" bestFit="1" customWidth="1"/>
    <col min="20" max="20" width="11.5703125" bestFit="1" customWidth="1"/>
  </cols>
  <sheetData>
    <row r="2" spans="2:20" x14ac:dyDescent="0.25">
      <c r="B2" s="10" t="s">
        <v>1</v>
      </c>
      <c r="C2" s="11" t="s">
        <v>0</v>
      </c>
      <c r="D2" s="90" t="s">
        <v>26</v>
      </c>
      <c r="F2" s="13" t="s">
        <v>7</v>
      </c>
      <c r="G2" s="12" t="s">
        <v>8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11</v>
      </c>
    </row>
    <row r="3" spans="2:20" x14ac:dyDescent="0.25">
      <c r="B3" s="4" t="s">
        <v>3</v>
      </c>
      <c r="C3" s="5" t="s">
        <v>4</v>
      </c>
      <c r="D3" s="91">
        <v>1</v>
      </c>
      <c r="F3" s="1" t="s">
        <v>9</v>
      </c>
      <c r="G3" s="53">
        <v>4</v>
      </c>
      <c r="I3" s="47" t="s">
        <v>24</v>
      </c>
      <c r="J3" s="48">
        <f>1/$G$3</f>
        <v>0.25</v>
      </c>
      <c r="K3" s="48">
        <f>1/$G$3</f>
        <v>0.25</v>
      </c>
      <c r="L3" s="48">
        <f>1/$G$3</f>
        <v>0.25</v>
      </c>
      <c r="M3" s="48">
        <f>1/$G$3</f>
        <v>0.25</v>
      </c>
      <c r="N3" s="49">
        <f>SUM(J3:M3)</f>
        <v>1</v>
      </c>
    </row>
    <row r="4" spans="2:20" x14ac:dyDescent="0.25">
      <c r="B4" s="40" t="s">
        <v>4</v>
      </c>
      <c r="C4" s="41" t="s">
        <v>5</v>
      </c>
      <c r="D4" s="92">
        <v>1</v>
      </c>
      <c r="F4" s="46" t="s">
        <v>23</v>
      </c>
      <c r="G4" s="53">
        <v>0.85</v>
      </c>
      <c r="I4" s="1"/>
      <c r="J4" s="3"/>
      <c r="K4" s="3"/>
      <c r="L4" s="3"/>
      <c r="M4" s="3"/>
      <c r="N4" s="44"/>
    </row>
    <row r="5" spans="2:20" x14ac:dyDescent="0.25">
      <c r="B5" s="40" t="s">
        <v>4</v>
      </c>
      <c r="C5" s="41" t="s">
        <v>6</v>
      </c>
      <c r="D5" s="92">
        <v>2</v>
      </c>
      <c r="I5" s="1" t="s">
        <v>10</v>
      </c>
      <c r="J5" s="2" t="s">
        <v>3</v>
      </c>
      <c r="K5" s="2" t="s">
        <v>4</v>
      </c>
      <c r="L5" s="2" t="s">
        <v>5</v>
      </c>
      <c r="M5" s="2" t="s">
        <v>6</v>
      </c>
      <c r="N5" s="45" t="s">
        <v>11</v>
      </c>
      <c r="P5" s="2" t="s">
        <v>3</v>
      </c>
      <c r="Q5" s="2" t="s">
        <v>4</v>
      </c>
      <c r="R5" s="2" t="s">
        <v>5</v>
      </c>
      <c r="S5" s="2" t="s">
        <v>6</v>
      </c>
      <c r="T5" s="45" t="s">
        <v>11</v>
      </c>
    </row>
    <row r="6" spans="2:20" x14ac:dyDescent="0.25">
      <c r="B6" s="6" t="s">
        <v>5</v>
      </c>
      <c r="C6" s="7" t="s">
        <v>3</v>
      </c>
      <c r="D6" s="93">
        <v>2</v>
      </c>
      <c r="I6" s="3">
        <v>0</v>
      </c>
      <c r="J6" s="16">
        <f>J3</f>
        <v>0.25</v>
      </c>
      <c r="K6" s="16">
        <f>K3</f>
        <v>0.25</v>
      </c>
      <c r="L6" s="16">
        <f>L3</f>
        <v>0.25</v>
      </c>
      <c r="M6" s="16">
        <f>M3</f>
        <v>0.25</v>
      </c>
      <c r="N6" s="89">
        <f t="shared" ref="N6:N37" si="0">SUM(J6:M6)</f>
        <v>1</v>
      </c>
    </row>
    <row r="7" spans="2:20" x14ac:dyDescent="0.25">
      <c r="B7" s="6" t="s">
        <v>5</v>
      </c>
      <c r="C7" s="7" t="s">
        <v>6</v>
      </c>
      <c r="D7" s="93">
        <v>1</v>
      </c>
      <c r="I7" s="3">
        <v>1</v>
      </c>
      <c r="J7" s="16">
        <f t="shared" ref="J7:J38" si="1">(1-$G$4)*$J$3 + $G$4*($D$6*L6/$C$13)</f>
        <v>0.17916666666666667</v>
      </c>
      <c r="K7" s="16">
        <f>(1-$G$4)*$K$3 + $G$4*($D$3*J6/$C$11)</f>
        <v>0.25</v>
      </c>
      <c r="L7" s="16">
        <f t="shared" ref="L7:L38" si="2">(1-$G$4)*$L$3 + $G$4*($D$4*K6/$C$12 + $D$8*M6/$C$14)</f>
        <v>0.3208333333333333</v>
      </c>
      <c r="M7" s="16">
        <f t="shared" ref="M7:M38" si="3">(1-$G$4)*$M$3+$G$4*($D$5*K6/$C$12+$D$7*L6/$C$13)</f>
        <v>0.25</v>
      </c>
      <c r="N7" s="89">
        <f t="shared" si="0"/>
        <v>1</v>
      </c>
      <c r="P7" s="17">
        <f>ABS(J7-J6)</f>
        <v>7.0833333333333331E-2</v>
      </c>
      <c r="Q7" s="17">
        <f>ABS(K7-K6)</f>
        <v>0</v>
      </c>
      <c r="R7" s="17">
        <f>ABS(L7-L6)</f>
        <v>7.0833333333333304E-2</v>
      </c>
      <c r="S7" s="17">
        <f>ABS(M7-M6)</f>
        <v>0</v>
      </c>
      <c r="T7" s="56">
        <f>SUM(P7:S7)</f>
        <v>0.14166666666666664</v>
      </c>
    </row>
    <row r="8" spans="2:20" x14ac:dyDescent="0.25">
      <c r="B8" s="42" t="s">
        <v>6</v>
      </c>
      <c r="C8" s="43" t="s">
        <v>5</v>
      </c>
      <c r="D8" s="94">
        <v>1</v>
      </c>
      <c r="I8" s="3">
        <v>2</v>
      </c>
      <c r="J8" s="16">
        <f t="shared" si="1"/>
        <v>0.21930555555555556</v>
      </c>
      <c r="K8" s="16">
        <f t="shared" ref="K8:K38" si="4">(1-$G$4)*$K$3 + $G$4*($D$3*J7/$C$11)</f>
        <v>0.18979166666666666</v>
      </c>
      <c r="L8" s="16">
        <f t="shared" si="2"/>
        <v>0.3208333333333333</v>
      </c>
      <c r="M8" s="16">
        <f t="shared" si="3"/>
        <v>0.27006944444444442</v>
      </c>
      <c r="N8" s="89">
        <f t="shared" si="0"/>
        <v>1</v>
      </c>
      <c r="P8" s="17"/>
      <c r="Q8" s="17"/>
      <c r="R8" s="17"/>
      <c r="S8" s="17"/>
      <c r="T8" s="56"/>
    </row>
    <row r="9" spans="2:20" x14ac:dyDescent="0.25">
      <c r="I9" s="3">
        <v>3</v>
      </c>
      <c r="J9" s="16">
        <f t="shared" si="1"/>
        <v>0.21930555555555556</v>
      </c>
      <c r="K9" s="16">
        <f t="shared" si="4"/>
        <v>0.22390972222222222</v>
      </c>
      <c r="L9" s="16">
        <f t="shared" si="2"/>
        <v>0.3208333333333333</v>
      </c>
      <c r="M9" s="16">
        <f t="shared" si="3"/>
        <v>0.23595138888888886</v>
      </c>
      <c r="N9" s="89">
        <f t="shared" si="0"/>
        <v>1</v>
      </c>
      <c r="P9" s="17">
        <f t="shared" ref="P9:S14" si="5">ABS(J8-J7)</f>
        <v>4.0138888888888891E-2</v>
      </c>
      <c r="Q9" s="17">
        <f t="shared" si="5"/>
        <v>6.0208333333333336E-2</v>
      </c>
      <c r="R9" s="17">
        <f t="shared" si="5"/>
        <v>0</v>
      </c>
      <c r="S9" s="17">
        <f t="shared" si="5"/>
        <v>2.0069444444444418E-2</v>
      </c>
      <c r="T9" s="56">
        <f t="shared" ref="T9:T19" si="6">SUM(P9:S9)</f>
        <v>0.12041666666666664</v>
      </c>
    </row>
    <row r="10" spans="2:20" x14ac:dyDescent="0.25">
      <c r="B10" s="10" t="s">
        <v>0</v>
      </c>
      <c r="C10" s="50" t="s">
        <v>25</v>
      </c>
      <c r="I10" s="3">
        <v>4</v>
      </c>
      <c r="J10" s="16">
        <f t="shared" si="1"/>
        <v>0.21930555555555556</v>
      </c>
      <c r="K10" s="16">
        <f t="shared" si="4"/>
        <v>0.22390972222222222</v>
      </c>
      <c r="L10" s="16">
        <f t="shared" si="2"/>
        <v>0.30149976851851845</v>
      </c>
      <c r="M10" s="16">
        <f t="shared" si="3"/>
        <v>0.25528495370370369</v>
      </c>
      <c r="N10" s="89">
        <f t="shared" si="0"/>
        <v>1</v>
      </c>
      <c r="P10" s="17">
        <f t="shared" si="5"/>
        <v>0</v>
      </c>
      <c r="Q10" s="17">
        <f t="shared" si="5"/>
        <v>3.4118055555555554E-2</v>
      </c>
      <c r="R10" s="17">
        <f t="shared" si="5"/>
        <v>0</v>
      </c>
      <c r="S10" s="17">
        <f t="shared" si="5"/>
        <v>3.4118055555555554E-2</v>
      </c>
      <c r="T10" s="56">
        <f t="shared" si="6"/>
        <v>6.8236111111111108E-2</v>
      </c>
    </row>
    <row r="11" spans="2:20" x14ac:dyDescent="0.25">
      <c r="B11" s="4" t="s">
        <v>3</v>
      </c>
      <c r="C11" s="51">
        <f>D3</f>
        <v>1</v>
      </c>
      <c r="I11" s="3">
        <v>5</v>
      </c>
      <c r="J11" s="16">
        <f t="shared" si="1"/>
        <v>0.20834986882716044</v>
      </c>
      <c r="K11" s="16">
        <f t="shared" si="4"/>
        <v>0.22390972222222222</v>
      </c>
      <c r="L11" s="16">
        <f t="shared" si="2"/>
        <v>0.31793329861111108</v>
      </c>
      <c r="M11" s="16">
        <f t="shared" si="3"/>
        <v>0.24980711033950617</v>
      </c>
      <c r="N11" s="89">
        <f t="shared" si="0"/>
        <v>0.99999999999999989</v>
      </c>
      <c r="P11" s="17">
        <f t="shared" si="5"/>
        <v>0</v>
      </c>
      <c r="Q11" s="17">
        <f t="shared" si="5"/>
        <v>0</v>
      </c>
      <c r="R11" s="17">
        <f t="shared" si="5"/>
        <v>1.9333564814814852E-2</v>
      </c>
      <c r="S11" s="17">
        <f t="shared" si="5"/>
        <v>1.9333564814814824E-2</v>
      </c>
      <c r="T11" s="56">
        <f t="shared" si="6"/>
        <v>3.8667129629629676E-2</v>
      </c>
    </row>
    <row r="12" spans="2:20" x14ac:dyDescent="0.25">
      <c r="B12" s="6" t="s">
        <v>4</v>
      </c>
      <c r="C12" s="52">
        <f>D4+D5</f>
        <v>3</v>
      </c>
      <c r="I12" s="3">
        <v>6</v>
      </c>
      <c r="J12" s="16">
        <f t="shared" si="1"/>
        <v>0.21766220254629629</v>
      </c>
      <c r="K12" s="16">
        <f t="shared" si="4"/>
        <v>0.21459738850308638</v>
      </c>
      <c r="L12" s="16">
        <f t="shared" si="2"/>
        <v>0.31327713175154315</v>
      </c>
      <c r="M12" s="16">
        <f t="shared" si="3"/>
        <v>0.25446327719907413</v>
      </c>
      <c r="N12" s="89">
        <f t="shared" si="0"/>
        <v>0.99999999999999989</v>
      </c>
      <c r="P12" s="17">
        <f t="shared" si="5"/>
        <v>1.0955686728395114E-2</v>
      </c>
      <c r="Q12" s="17">
        <f t="shared" si="5"/>
        <v>0</v>
      </c>
      <c r="R12" s="17">
        <f t="shared" si="5"/>
        <v>1.643353009259263E-2</v>
      </c>
      <c r="S12" s="17">
        <f t="shared" si="5"/>
        <v>5.4778433641975155E-3</v>
      </c>
      <c r="T12" s="56">
        <f t="shared" si="6"/>
        <v>3.286706018518526E-2</v>
      </c>
    </row>
    <row r="13" spans="2:20" x14ac:dyDescent="0.25">
      <c r="B13" s="6" t="s">
        <v>5</v>
      </c>
      <c r="C13" s="52">
        <f>D6+D7</f>
        <v>3</v>
      </c>
      <c r="I13" s="3">
        <v>7</v>
      </c>
      <c r="J13" s="16">
        <f t="shared" si="1"/>
        <v>0.21502370799254111</v>
      </c>
      <c r="K13" s="16">
        <f t="shared" si="4"/>
        <v>0.22251287216435184</v>
      </c>
      <c r="L13" s="16">
        <f t="shared" si="2"/>
        <v>0.31459637902842075</v>
      </c>
      <c r="M13" s="16">
        <f t="shared" si="3"/>
        <v>0.24786704081468616</v>
      </c>
      <c r="N13" s="89">
        <f t="shared" si="0"/>
        <v>0.99999999999999978</v>
      </c>
      <c r="P13" s="17">
        <f t="shared" si="5"/>
        <v>9.3123337191358402E-3</v>
      </c>
      <c r="Q13" s="17">
        <f t="shared" si="5"/>
        <v>9.3123337191358402E-3</v>
      </c>
      <c r="R13" s="17">
        <f t="shared" si="5"/>
        <v>4.656166859567934E-3</v>
      </c>
      <c r="S13" s="17">
        <f t="shared" si="5"/>
        <v>4.6561668595679617E-3</v>
      </c>
      <c r="T13" s="56">
        <f t="shared" si="6"/>
        <v>2.7937001157407576E-2</v>
      </c>
    </row>
    <row r="14" spans="2:20" x14ac:dyDescent="0.25">
      <c r="B14" s="8" t="s">
        <v>6</v>
      </c>
      <c r="C14" s="98">
        <f>D8</f>
        <v>1</v>
      </c>
      <c r="I14" s="3">
        <v>8</v>
      </c>
      <c r="J14" s="16">
        <f t="shared" si="1"/>
        <v>0.21577128144943841</v>
      </c>
      <c r="K14" s="16">
        <f t="shared" si="4"/>
        <v>0.22027015179365994</v>
      </c>
      <c r="L14" s="16">
        <f t="shared" si="2"/>
        <v>0.31123229847238287</v>
      </c>
      <c r="M14" s="16">
        <f t="shared" si="3"/>
        <v>0.25272626828451861</v>
      </c>
      <c r="N14" s="89">
        <f t="shared" si="0"/>
        <v>0.99999999999999978</v>
      </c>
      <c r="P14" s="17">
        <f t="shared" si="5"/>
        <v>2.6384945537551718E-3</v>
      </c>
      <c r="Q14" s="17">
        <f t="shared" si="5"/>
        <v>7.91548366126546E-3</v>
      </c>
      <c r="R14" s="17">
        <f t="shared" si="5"/>
        <v>1.3192472768775998E-3</v>
      </c>
      <c r="S14" s="17">
        <f t="shared" si="5"/>
        <v>6.5962363843879712E-3</v>
      </c>
      <c r="T14" s="56">
        <f t="shared" si="6"/>
        <v>1.8469461876286203E-2</v>
      </c>
    </row>
    <row r="15" spans="2:20" x14ac:dyDescent="0.25">
      <c r="I15" s="3">
        <v>9</v>
      </c>
      <c r="J15" s="16">
        <f t="shared" si="1"/>
        <v>0.2138649691343503</v>
      </c>
      <c r="K15" s="16">
        <f t="shared" si="4"/>
        <v>0.22090558923202266</v>
      </c>
      <c r="L15" s="16">
        <f t="shared" si="2"/>
        <v>0.31472720438337787</v>
      </c>
      <c r="M15" s="16">
        <f t="shared" si="3"/>
        <v>0.25050223725024912</v>
      </c>
      <c r="N15" s="89">
        <f t="shared" si="0"/>
        <v>0.99999999999999989</v>
      </c>
      <c r="P15" s="17"/>
      <c r="Q15" s="17"/>
      <c r="R15" s="17"/>
      <c r="S15" s="17"/>
      <c r="T15" s="56"/>
    </row>
    <row r="16" spans="2:20" x14ac:dyDescent="0.25">
      <c r="B16" s="38" t="s">
        <v>0</v>
      </c>
      <c r="C16" s="66" t="s">
        <v>21</v>
      </c>
      <c r="I16" s="3">
        <v>10</v>
      </c>
      <c r="J16" s="16">
        <f t="shared" si="1"/>
        <v>0.21584541581724745</v>
      </c>
      <c r="K16" s="16">
        <f t="shared" si="4"/>
        <v>0.21928522376419776</v>
      </c>
      <c r="L16" s="16">
        <f t="shared" si="2"/>
        <v>0.31301681861178487</v>
      </c>
      <c r="M16" s="16">
        <f t="shared" si="3"/>
        <v>0.25185254180676991</v>
      </c>
      <c r="N16" s="89">
        <f t="shared" si="0"/>
        <v>1</v>
      </c>
      <c r="P16" s="17">
        <f t="shared" ref="P16:P58" si="7">ABS(J14-J13)</f>
        <v>7.4757345689729915E-4</v>
      </c>
      <c r="Q16" s="17">
        <f t="shared" ref="Q16:Q58" si="8">ABS(K14-K13)</f>
        <v>2.2427203706918974E-3</v>
      </c>
      <c r="R16" s="17">
        <f t="shared" ref="R16:R58" si="9">ABS(L14-L13)</f>
        <v>3.3640805560378739E-3</v>
      </c>
      <c r="S16" s="17">
        <f t="shared" ref="S16:S58" si="10">ABS(M14-M13)</f>
        <v>4.8592274698324445E-3</v>
      </c>
      <c r="T16" s="56">
        <f t="shared" si="6"/>
        <v>1.1213601853459515E-2</v>
      </c>
    </row>
    <row r="17" spans="2:20" x14ac:dyDescent="0.25">
      <c r="B17" s="4" t="s">
        <v>3</v>
      </c>
      <c r="C17" s="95" t="s">
        <v>5</v>
      </c>
      <c r="I17" s="3">
        <v>11</v>
      </c>
      <c r="J17" s="16">
        <f t="shared" si="1"/>
        <v>0.21487619721334478</v>
      </c>
      <c r="K17" s="16">
        <f t="shared" si="4"/>
        <v>0.22096860344466032</v>
      </c>
      <c r="L17" s="16">
        <f t="shared" si="2"/>
        <v>0.31370547393561043</v>
      </c>
      <c r="M17" s="16">
        <f t="shared" si="3"/>
        <v>0.25044972540638444</v>
      </c>
      <c r="N17" s="89">
        <f t="shared" si="0"/>
        <v>1</v>
      </c>
      <c r="P17" s="17">
        <f t="shared" si="7"/>
        <v>1.9063123150881156E-3</v>
      </c>
      <c r="Q17" s="17">
        <f t="shared" si="8"/>
        <v>6.3543743836272371E-4</v>
      </c>
      <c r="R17" s="17">
        <f t="shared" si="9"/>
        <v>3.4949059109949943E-3</v>
      </c>
      <c r="S17" s="17">
        <f t="shared" si="10"/>
        <v>2.2240310342694913E-3</v>
      </c>
      <c r="T17" s="56">
        <f t="shared" si="6"/>
        <v>8.2606866987153249E-3</v>
      </c>
    </row>
    <row r="18" spans="2:20" x14ac:dyDescent="0.25">
      <c r="B18" s="6" t="s">
        <v>4</v>
      </c>
      <c r="C18" s="96" t="s">
        <v>3</v>
      </c>
      <c r="I18" s="3">
        <v>12</v>
      </c>
      <c r="J18" s="16">
        <f t="shared" si="1"/>
        <v>0.21526643523017924</v>
      </c>
      <c r="K18" s="16">
        <f t="shared" si="4"/>
        <v>0.22014476763134305</v>
      </c>
      <c r="L18" s="16">
        <f t="shared" si="2"/>
        <v>0.31299003757141386</v>
      </c>
      <c r="M18" s="16">
        <f t="shared" si="3"/>
        <v>0.25159875956706379</v>
      </c>
      <c r="N18" s="89">
        <f t="shared" si="0"/>
        <v>0.99999999999999989</v>
      </c>
      <c r="P18" s="17">
        <f t="shared" si="7"/>
        <v>1.9804466828971523E-3</v>
      </c>
      <c r="Q18" s="17">
        <f t="shared" si="8"/>
        <v>1.6203654678249024E-3</v>
      </c>
      <c r="R18" s="17">
        <f t="shared" si="9"/>
        <v>1.7103857715929927E-3</v>
      </c>
      <c r="S18" s="17">
        <f t="shared" si="10"/>
        <v>1.3503045565207983E-3</v>
      </c>
      <c r="T18" s="56">
        <f t="shared" si="6"/>
        <v>6.6615024788358457E-3</v>
      </c>
    </row>
    <row r="19" spans="2:20" x14ac:dyDescent="0.25">
      <c r="B19" s="6" t="s">
        <v>5</v>
      </c>
      <c r="C19" s="96" t="s">
        <v>22</v>
      </c>
      <c r="I19" s="3">
        <v>13</v>
      </c>
      <c r="J19" s="16">
        <f t="shared" si="1"/>
        <v>0.21486102129046786</v>
      </c>
      <c r="K19" s="16">
        <f t="shared" si="4"/>
        <v>0.22047646994565237</v>
      </c>
      <c r="L19" s="16">
        <f t="shared" si="2"/>
        <v>0.31373329646088477</v>
      </c>
      <c r="M19" s="16">
        <f t="shared" si="3"/>
        <v>0.25092921230299503</v>
      </c>
      <c r="N19" s="89">
        <f t="shared" si="0"/>
        <v>1</v>
      </c>
      <c r="P19" s="17">
        <f t="shared" si="7"/>
        <v>9.6921860390267178E-4</v>
      </c>
      <c r="Q19" s="17">
        <f t="shared" si="8"/>
        <v>1.68337968046256E-3</v>
      </c>
      <c r="R19" s="17">
        <f t="shared" si="9"/>
        <v>6.8865532382555994E-4</v>
      </c>
      <c r="S19" s="17">
        <f t="shared" si="10"/>
        <v>1.4028164003854759E-3</v>
      </c>
      <c r="T19" s="56">
        <f t="shared" si="6"/>
        <v>4.7440700085762677E-3</v>
      </c>
    </row>
    <row r="20" spans="2:20" x14ac:dyDescent="0.25">
      <c r="B20" s="8" t="s">
        <v>6</v>
      </c>
      <c r="C20" s="97" t="s">
        <v>18</v>
      </c>
      <c r="I20" s="3">
        <v>14</v>
      </c>
      <c r="J20" s="16">
        <f t="shared" si="1"/>
        <v>0.21528220132783468</v>
      </c>
      <c r="K20" s="16">
        <f t="shared" si="4"/>
        <v>0.22013186809689769</v>
      </c>
      <c r="L20" s="16">
        <f t="shared" si="2"/>
        <v>0.31325816360881398</v>
      </c>
      <c r="M20" s="16">
        <f t="shared" si="3"/>
        <v>0.2513277669664537</v>
      </c>
      <c r="N20" s="89">
        <f t="shared" si="0"/>
        <v>1</v>
      </c>
      <c r="P20" s="17">
        <f t="shared" si="7"/>
        <v>3.9023801683446546E-4</v>
      </c>
      <c r="Q20" s="17">
        <f t="shared" si="8"/>
        <v>8.2383581331726963E-4</v>
      </c>
      <c r="R20" s="17">
        <f t="shared" si="9"/>
        <v>7.1543636419657552E-4</v>
      </c>
      <c r="S20" s="17">
        <f t="shared" si="10"/>
        <v>1.1490341606793519E-3</v>
      </c>
      <c r="T20" s="56">
        <f t="shared" ref="T20:T30" si="11">SUM(P20:S20)</f>
        <v>3.0785443550276625E-3</v>
      </c>
    </row>
    <row r="21" spans="2:20" x14ac:dyDescent="0.25">
      <c r="I21" s="3">
        <v>15</v>
      </c>
      <c r="J21" s="16">
        <f t="shared" si="1"/>
        <v>0.2150129593783279</v>
      </c>
      <c r="K21" s="16">
        <f t="shared" si="4"/>
        <v>0.22048987112865948</v>
      </c>
      <c r="L21" s="16">
        <f t="shared" si="2"/>
        <v>0.31349929788227326</v>
      </c>
      <c r="M21" s="16">
        <f t="shared" si="3"/>
        <v>0.25099787161073928</v>
      </c>
      <c r="N21" s="89">
        <f t="shared" si="0"/>
        <v>0.99999999999999989</v>
      </c>
      <c r="P21" s="17">
        <f t="shared" si="7"/>
        <v>4.054139397113854E-4</v>
      </c>
      <c r="Q21" s="17">
        <f t="shared" si="8"/>
        <v>3.3170231430931785E-4</v>
      </c>
      <c r="R21" s="17">
        <f t="shared" si="9"/>
        <v>7.4325888947091023E-4</v>
      </c>
      <c r="S21" s="17">
        <f t="shared" si="10"/>
        <v>6.6954726406875942E-4</v>
      </c>
      <c r="T21" s="56">
        <f t="shared" si="11"/>
        <v>2.1499224075603729E-3</v>
      </c>
    </row>
    <row r="22" spans="2:20" x14ac:dyDescent="0.25">
      <c r="I22" s="3">
        <v>16</v>
      </c>
      <c r="J22" s="16">
        <f t="shared" si="1"/>
        <v>0.21514960213328818</v>
      </c>
      <c r="K22" s="16">
        <f t="shared" si="4"/>
        <v>0.22026101547157872</v>
      </c>
      <c r="L22" s="16">
        <f t="shared" si="2"/>
        <v>0.3133203210222486</v>
      </c>
      <c r="M22" s="16">
        <f t="shared" si="3"/>
        <v>0.25126906137288446</v>
      </c>
      <c r="N22" s="89">
        <f t="shared" si="0"/>
        <v>1</v>
      </c>
      <c r="P22" s="17">
        <f t="shared" si="7"/>
        <v>4.2118003736682508E-4</v>
      </c>
      <c r="Q22" s="17">
        <f t="shared" si="8"/>
        <v>3.4460184875467759E-4</v>
      </c>
      <c r="R22" s="17">
        <f t="shared" si="9"/>
        <v>4.7513285207079203E-4</v>
      </c>
      <c r="S22" s="17">
        <f t="shared" si="10"/>
        <v>3.985546634586723E-4</v>
      </c>
      <c r="T22" s="56">
        <f t="shared" si="11"/>
        <v>1.639469401650967E-3</v>
      </c>
    </row>
    <row r="23" spans="2:20" x14ac:dyDescent="0.25">
      <c r="I23" s="3">
        <v>17</v>
      </c>
      <c r="J23" s="16">
        <f t="shared" si="1"/>
        <v>0.21504818191260752</v>
      </c>
      <c r="K23" s="16">
        <f t="shared" si="4"/>
        <v>0.22037716181329495</v>
      </c>
      <c r="L23" s="16">
        <f t="shared" si="2"/>
        <v>0.31348598988389909</v>
      </c>
      <c r="M23" s="16">
        <f t="shared" si="3"/>
        <v>0.25108866639019839</v>
      </c>
      <c r="N23" s="89">
        <f t="shared" si="0"/>
        <v>1</v>
      </c>
      <c r="P23" s="17">
        <f t="shared" si="7"/>
        <v>2.6924194950678215E-4</v>
      </c>
      <c r="Q23" s="17">
        <f t="shared" si="8"/>
        <v>3.5800303176178327E-4</v>
      </c>
      <c r="R23" s="17">
        <f t="shared" si="9"/>
        <v>2.4113427345928695E-4</v>
      </c>
      <c r="S23" s="17">
        <f t="shared" si="10"/>
        <v>3.2989535571442685E-4</v>
      </c>
      <c r="T23" s="56">
        <f t="shared" si="11"/>
        <v>1.1982746104422792E-3</v>
      </c>
    </row>
    <row r="24" spans="2:20" x14ac:dyDescent="0.25">
      <c r="I24" s="3">
        <v>18</v>
      </c>
      <c r="J24" s="16">
        <f t="shared" si="1"/>
        <v>0.21514206093420948</v>
      </c>
      <c r="K24" s="16">
        <f t="shared" si="4"/>
        <v>0.22029095462571641</v>
      </c>
      <c r="L24" s="16">
        <f t="shared" si="2"/>
        <v>0.31336556227876888</v>
      </c>
      <c r="M24" s="16">
        <f t="shared" si="3"/>
        <v>0.25120142216130525</v>
      </c>
      <c r="N24" s="89">
        <f t="shared" si="0"/>
        <v>1</v>
      </c>
      <c r="P24" s="17">
        <f t="shared" si="7"/>
        <v>1.3664275496028111E-4</v>
      </c>
      <c r="Q24" s="17">
        <f t="shared" si="8"/>
        <v>2.2885565708075095E-4</v>
      </c>
      <c r="R24" s="17">
        <f t="shared" si="9"/>
        <v>1.7897686002465996E-4</v>
      </c>
      <c r="S24" s="17">
        <f t="shared" si="10"/>
        <v>2.7118976214518531E-4</v>
      </c>
      <c r="T24" s="56">
        <f t="shared" si="11"/>
        <v>8.1566503421087733E-4</v>
      </c>
    </row>
    <row r="25" spans="2:20" x14ac:dyDescent="0.25">
      <c r="I25" s="3">
        <v>19</v>
      </c>
      <c r="J25" s="16">
        <f t="shared" si="1"/>
        <v>0.2150738186246357</v>
      </c>
      <c r="K25" s="16">
        <f t="shared" si="4"/>
        <v>0.22037075179407806</v>
      </c>
      <c r="L25" s="16">
        <f t="shared" si="2"/>
        <v>0.31343697931439585</v>
      </c>
      <c r="M25" s="16">
        <f t="shared" si="3"/>
        <v>0.2511184502668905</v>
      </c>
      <c r="N25" s="89">
        <f t="shared" si="0"/>
        <v>1</v>
      </c>
      <c r="P25" s="17">
        <f t="shared" si="7"/>
        <v>1.0142022068065915E-4</v>
      </c>
      <c r="Q25" s="17">
        <f t="shared" si="8"/>
        <v>1.1614634171622229E-4</v>
      </c>
      <c r="R25" s="17">
        <f t="shared" si="9"/>
        <v>1.6566886165048089E-4</v>
      </c>
      <c r="S25" s="17">
        <f t="shared" si="10"/>
        <v>1.8039498268607179E-4</v>
      </c>
      <c r="T25" s="56">
        <f t="shared" si="11"/>
        <v>5.6363040673343412E-4</v>
      </c>
    </row>
    <row r="26" spans="2:20" x14ac:dyDescent="0.25">
      <c r="I26" s="3">
        <v>20</v>
      </c>
      <c r="J26" s="16">
        <f t="shared" si="1"/>
        <v>0.21511428827815765</v>
      </c>
      <c r="K26" s="16">
        <f t="shared" si="4"/>
        <v>0.22031274583094035</v>
      </c>
      <c r="L26" s="16">
        <f t="shared" si="2"/>
        <v>0.31338906240184572</v>
      </c>
      <c r="M26" s="16">
        <f t="shared" si="3"/>
        <v>0.25118390348905639</v>
      </c>
      <c r="N26" s="89">
        <f t="shared" si="0"/>
        <v>1</v>
      </c>
      <c r="P26" s="17">
        <f t="shared" si="7"/>
        <v>9.3879021601961377E-5</v>
      </c>
      <c r="Q26" s="17">
        <f t="shared" si="8"/>
        <v>8.6207187578540845E-5</v>
      </c>
      <c r="R26" s="17">
        <f t="shared" si="9"/>
        <v>1.2042760513020223E-4</v>
      </c>
      <c r="S26" s="17">
        <f t="shared" si="10"/>
        <v>1.1275577110686497E-4</v>
      </c>
      <c r="T26" s="56">
        <f t="shared" si="11"/>
        <v>4.1326958541756942E-4</v>
      </c>
    </row>
    <row r="27" spans="2:20" x14ac:dyDescent="0.25">
      <c r="I27" s="3">
        <v>21</v>
      </c>
      <c r="J27" s="16">
        <f t="shared" si="1"/>
        <v>0.21508713536104593</v>
      </c>
      <c r="K27" s="16">
        <f t="shared" si="4"/>
        <v>0.22034714503643402</v>
      </c>
      <c r="L27" s="16">
        <f t="shared" si="2"/>
        <v>0.31342826261779766</v>
      </c>
      <c r="M27" s="16">
        <f t="shared" si="3"/>
        <v>0.25113745698472245</v>
      </c>
      <c r="N27" s="89">
        <f t="shared" si="0"/>
        <v>1</v>
      </c>
      <c r="P27" s="17">
        <f t="shared" si="7"/>
        <v>6.8242309573779414E-5</v>
      </c>
      <c r="Q27" s="17">
        <f t="shared" si="8"/>
        <v>7.9797168361650517E-5</v>
      </c>
      <c r="R27" s="17">
        <f t="shared" si="9"/>
        <v>7.1417035626963887E-5</v>
      </c>
      <c r="S27" s="17">
        <f t="shared" si="10"/>
        <v>8.2971894414751723E-5</v>
      </c>
      <c r="T27" s="56">
        <f t="shared" si="11"/>
        <v>3.0242840797714554E-4</v>
      </c>
    </row>
    <row r="28" spans="2:20" x14ac:dyDescent="0.25">
      <c r="I28" s="3">
        <v>22</v>
      </c>
      <c r="J28" s="16">
        <f t="shared" si="1"/>
        <v>0.21510934881675201</v>
      </c>
      <c r="K28" s="16">
        <f t="shared" si="4"/>
        <v>0.22032406505688903</v>
      </c>
      <c r="L28" s="16">
        <f t="shared" si="2"/>
        <v>0.31339852953067038</v>
      </c>
      <c r="M28" s="16">
        <f t="shared" si="3"/>
        <v>0.25116805659568864</v>
      </c>
      <c r="N28" s="89">
        <f t="shared" si="0"/>
        <v>1</v>
      </c>
      <c r="P28" s="17">
        <f t="shared" si="7"/>
        <v>4.0469653521946203E-5</v>
      </c>
      <c r="Q28" s="17">
        <f t="shared" si="8"/>
        <v>5.8005963137708338E-5</v>
      </c>
      <c r="R28" s="17">
        <f t="shared" si="9"/>
        <v>4.7916912550127755E-5</v>
      </c>
      <c r="S28" s="17">
        <f t="shared" si="10"/>
        <v>6.5453222165889891E-5</v>
      </c>
      <c r="T28" s="56">
        <f t="shared" si="11"/>
        <v>2.1184575137567219E-4</v>
      </c>
    </row>
    <row r="29" spans="2:20" x14ac:dyDescent="0.25">
      <c r="I29" s="3">
        <v>23</v>
      </c>
      <c r="J29" s="16">
        <f t="shared" si="1"/>
        <v>0.21509250006737987</v>
      </c>
      <c r="K29" s="16">
        <f t="shared" si="4"/>
        <v>0.22034294649423922</v>
      </c>
      <c r="L29" s="16">
        <f t="shared" si="2"/>
        <v>0.31341799987245389</v>
      </c>
      <c r="M29" s="16">
        <f t="shared" si="3"/>
        <v>0.25114655356592708</v>
      </c>
      <c r="N29" s="89">
        <f t="shared" si="0"/>
        <v>1</v>
      </c>
      <c r="P29" s="17">
        <f t="shared" si="7"/>
        <v>2.7152917111722408E-5</v>
      </c>
      <c r="Q29" s="17">
        <f t="shared" si="8"/>
        <v>3.439920549366815E-5</v>
      </c>
      <c r="R29" s="17">
        <f t="shared" si="9"/>
        <v>3.920021595194001E-5</v>
      </c>
      <c r="S29" s="17">
        <f t="shared" si="10"/>
        <v>4.6446504333941263E-5</v>
      </c>
      <c r="T29" s="56">
        <f t="shared" si="11"/>
        <v>1.4719884289127183E-4</v>
      </c>
    </row>
    <row r="30" spans="2:20" x14ac:dyDescent="0.25">
      <c r="I30" s="3">
        <v>24</v>
      </c>
      <c r="J30" s="16">
        <f t="shared" si="1"/>
        <v>0.21510353326105719</v>
      </c>
      <c r="K30" s="16">
        <f t="shared" si="4"/>
        <v>0.22032862505727288</v>
      </c>
      <c r="L30" s="16">
        <f t="shared" si="2"/>
        <v>0.31340507203773915</v>
      </c>
      <c r="M30" s="16">
        <f t="shared" si="3"/>
        <v>0.25116276964393081</v>
      </c>
      <c r="N30" s="89">
        <f t="shared" si="0"/>
        <v>1</v>
      </c>
      <c r="P30" s="17">
        <f t="shared" si="7"/>
        <v>2.2213455706077134E-5</v>
      </c>
      <c r="Q30" s="17">
        <f t="shared" si="8"/>
        <v>2.3079979544982088E-5</v>
      </c>
      <c r="R30" s="17">
        <f t="shared" si="9"/>
        <v>2.9733087127281621E-5</v>
      </c>
      <c r="S30" s="17">
        <f t="shared" si="10"/>
        <v>3.0599610966186575E-5</v>
      </c>
      <c r="T30" s="56">
        <f t="shared" si="11"/>
        <v>1.0562613334452742E-4</v>
      </c>
    </row>
    <row r="31" spans="2:20" x14ac:dyDescent="0.25">
      <c r="I31" s="3">
        <v>25</v>
      </c>
      <c r="J31" s="16">
        <f t="shared" si="1"/>
        <v>0.21509620748805217</v>
      </c>
      <c r="K31" s="16">
        <f t="shared" si="4"/>
        <v>0.22033800327189862</v>
      </c>
      <c r="L31" s="16">
        <f t="shared" si="2"/>
        <v>0.31341479796356853</v>
      </c>
      <c r="M31" s="16">
        <f t="shared" si="3"/>
        <v>0.25115099127648072</v>
      </c>
      <c r="N31" s="89">
        <f t="shared" si="0"/>
        <v>1</v>
      </c>
      <c r="P31" s="17">
        <f t="shared" si="7"/>
        <v>1.6848749372133653E-5</v>
      </c>
      <c r="Q31" s="17">
        <f t="shared" si="8"/>
        <v>1.8881437350182217E-5</v>
      </c>
      <c r="R31" s="17">
        <f t="shared" si="9"/>
        <v>1.9470341783511813E-5</v>
      </c>
      <c r="S31" s="17">
        <f t="shared" si="10"/>
        <v>2.1503029761560377E-5</v>
      </c>
      <c r="T31" s="56">
        <f>SUM(P31:S31)</f>
        <v>7.6703558267388061E-5</v>
      </c>
    </row>
    <row r="32" spans="2:20" x14ac:dyDescent="0.25">
      <c r="I32" s="3">
        <v>26</v>
      </c>
      <c r="J32" s="16">
        <f t="shared" si="1"/>
        <v>0.21510171884602217</v>
      </c>
      <c r="K32" s="16">
        <f t="shared" si="4"/>
        <v>0.22033177636484433</v>
      </c>
      <c r="L32" s="16">
        <f t="shared" si="2"/>
        <v>0.31340744351204652</v>
      </c>
      <c r="M32" s="16">
        <f t="shared" si="3"/>
        <v>0.25115906127708698</v>
      </c>
      <c r="N32" s="89">
        <f t="shared" si="0"/>
        <v>1</v>
      </c>
      <c r="P32" s="17">
        <f t="shared" si="7"/>
        <v>1.103319367731781E-5</v>
      </c>
      <c r="Q32" s="17">
        <f t="shared" si="8"/>
        <v>1.432143696633581E-5</v>
      </c>
      <c r="R32" s="17">
        <f t="shared" si="9"/>
        <v>1.2927834714737685E-5</v>
      </c>
      <c r="S32" s="17">
        <f t="shared" si="10"/>
        <v>1.621607800372793E-5</v>
      </c>
      <c r="T32" s="56">
        <f t="shared" ref="T32:T36" si="12">SUM(P32:S32)</f>
        <v>5.4498543362119234E-5</v>
      </c>
    </row>
    <row r="33" spans="9:20" x14ac:dyDescent="0.25">
      <c r="I33" s="3">
        <v>27</v>
      </c>
      <c r="J33" s="16">
        <f t="shared" si="1"/>
        <v>0.21509755132349304</v>
      </c>
      <c r="K33" s="16">
        <f t="shared" si="4"/>
        <v>0.22033646101911883</v>
      </c>
      <c r="L33" s="16">
        <f t="shared" si="2"/>
        <v>0.31341253872222985</v>
      </c>
      <c r="M33" s="16">
        <f t="shared" si="3"/>
        <v>0.25115344893515829</v>
      </c>
      <c r="N33" s="89">
        <f t="shared" si="0"/>
        <v>1</v>
      </c>
      <c r="P33" s="17">
        <f t="shared" si="7"/>
        <v>7.3257730050235725E-6</v>
      </c>
      <c r="Q33" s="17">
        <f t="shared" si="8"/>
        <v>9.3782146257381793E-6</v>
      </c>
      <c r="R33" s="17">
        <f t="shared" si="9"/>
        <v>9.725925829373594E-6</v>
      </c>
      <c r="S33" s="17">
        <f t="shared" si="10"/>
        <v>1.1778367450088201E-5</v>
      </c>
      <c r="T33" s="56">
        <f t="shared" si="12"/>
        <v>3.8208280910223547E-5</v>
      </c>
    </row>
    <row r="34" spans="9:20" x14ac:dyDescent="0.25">
      <c r="I34" s="3">
        <v>28</v>
      </c>
      <c r="J34" s="16">
        <f t="shared" si="1"/>
        <v>0.21510043860926356</v>
      </c>
      <c r="K34" s="16">
        <f t="shared" si="4"/>
        <v>0.22033291862496909</v>
      </c>
      <c r="L34" s="16">
        <f t="shared" si="2"/>
        <v>0.3134090955503015</v>
      </c>
      <c r="M34" s="16">
        <f t="shared" si="3"/>
        <v>0.25115754721546579</v>
      </c>
      <c r="N34" s="89">
        <f t="shared" si="0"/>
        <v>0.99999999999999989</v>
      </c>
      <c r="P34" s="17">
        <f t="shared" si="7"/>
        <v>5.5113579700005744E-6</v>
      </c>
      <c r="Q34" s="17">
        <f t="shared" si="8"/>
        <v>6.2269070542908533E-6</v>
      </c>
      <c r="R34" s="17">
        <f t="shared" si="9"/>
        <v>7.3544515220014262E-6</v>
      </c>
      <c r="S34" s="17">
        <f t="shared" si="10"/>
        <v>8.0700006062639495E-6</v>
      </c>
      <c r="T34" s="56">
        <f t="shared" si="12"/>
        <v>2.7162717152556803E-5</v>
      </c>
    </row>
    <row r="35" spans="9:20" x14ac:dyDescent="0.25">
      <c r="I35" s="3">
        <v>29</v>
      </c>
      <c r="J35" s="16">
        <f t="shared" si="1"/>
        <v>0.21509848747850419</v>
      </c>
      <c r="K35" s="16">
        <f t="shared" si="4"/>
        <v>0.22033537281787402</v>
      </c>
      <c r="L35" s="16">
        <f t="shared" si="2"/>
        <v>0.31341157541022047</v>
      </c>
      <c r="M35" s="16">
        <f t="shared" si="3"/>
        <v>0.25115456429340122</v>
      </c>
      <c r="N35" s="89">
        <f t="shared" si="0"/>
        <v>0.99999999999999989</v>
      </c>
      <c r="P35" s="17">
        <f t="shared" si="7"/>
        <v>4.1675225291304407E-6</v>
      </c>
      <c r="Q35" s="17">
        <f t="shared" si="8"/>
        <v>4.6846542745004882E-6</v>
      </c>
      <c r="R35" s="17">
        <f t="shared" si="9"/>
        <v>5.0952101833257046E-6</v>
      </c>
      <c r="S35" s="17">
        <f t="shared" si="10"/>
        <v>5.6123419286957521E-6</v>
      </c>
      <c r="T35" s="56">
        <f t="shared" si="12"/>
        <v>1.9559728915652386E-5</v>
      </c>
    </row>
    <row r="36" spans="9:20" x14ac:dyDescent="0.25">
      <c r="I36" s="3">
        <v>30</v>
      </c>
      <c r="J36" s="16">
        <f t="shared" si="1"/>
        <v>0.21509989273245828</v>
      </c>
      <c r="K36" s="16">
        <f t="shared" si="4"/>
        <v>0.22033371435672855</v>
      </c>
      <c r="L36" s="16">
        <f t="shared" si="2"/>
        <v>0.31340973528112204</v>
      </c>
      <c r="M36" s="16">
        <f t="shared" si="3"/>
        <v>0.25115665762969108</v>
      </c>
      <c r="N36" s="89">
        <f t="shared" si="0"/>
        <v>1</v>
      </c>
      <c r="P36" s="17">
        <f t="shared" si="7"/>
        <v>2.8872857705253274E-6</v>
      </c>
      <c r="Q36" s="17">
        <f t="shared" si="8"/>
        <v>3.5423941497358946E-6</v>
      </c>
      <c r="R36" s="17">
        <f t="shared" si="9"/>
        <v>3.4431719283523066E-6</v>
      </c>
      <c r="S36" s="17">
        <f t="shared" si="10"/>
        <v>4.0982803075073626E-6</v>
      </c>
      <c r="T36" s="56">
        <f t="shared" si="12"/>
        <v>1.3971132156120891E-5</v>
      </c>
    </row>
    <row r="37" spans="9:20" x14ac:dyDescent="0.25">
      <c r="I37" s="3">
        <v>31</v>
      </c>
      <c r="J37" s="16">
        <f t="shared" si="1"/>
        <v>0.21509884999263582</v>
      </c>
      <c r="K37" s="16">
        <f t="shared" si="4"/>
        <v>0.22033490882258955</v>
      </c>
      <c r="L37" s="16">
        <f t="shared" si="2"/>
        <v>0.31341104471964387</v>
      </c>
      <c r="M37" s="16">
        <f t="shared" si="3"/>
        <v>0.25115519646513079</v>
      </c>
      <c r="N37" s="89">
        <f t="shared" si="0"/>
        <v>1</v>
      </c>
      <c r="P37" s="17">
        <f t="shared" si="7"/>
        <v>1.9511307593755856E-6</v>
      </c>
      <c r="Q37" s="17">
        <f t="shared" si="8"/>
        <v>2.4541929049270994E-6</v>
      </c>
      <c r="R37" s="17">
        <f t="shared" si="9"/>
        <v>2.4798599189690407E-6</v>
      </c>
      <c r="S37" s="17">
        <f t="shared" si="10"/>
        <v>2.9829220645760657E-6</v>
      </c>
      <c r="T37" s="56">
        <f>SUM(P37:S37)</f>
        <v>9.8681056478477913E-6</v>
      </c>
    </row>
    <row r="38" spans="9:20" x14ac:dyDescent="0.25">
      <c r="I38" s="3">
        <v>32</v>
      </c>
      <c r="J38" s="16">
        <f t="shared" si="1"/>
        <v>0.21509959200779818</v>
      </c>
      <c r="K38" s="16">
        <f t="shared" si="4"/>
        <v>0.22033402249374046</v>
      </c>
      <c r="L38" s="16">
        <f t="shared" si="2"/>
        <v>0.31341014116176158</v>
      </c>
      <c r="M38" s="16">
        <f t="shared" si="3"/>
        <v>0.25115624433669981</v>
      </c>
      <c r="N38" s="89">
        <f t="shared" ref="N38:N56" si="13">SUM(J38:M38)</f>
        <v>1</v>
      </c>
      <c r="P38" s="17">
        <f t="shared" si="7"/>
        <v>1.4052539540898579E-6</v>
      </c>
      <c r="Q38" s="17">
        <f t="shared" si="8"/>
        <v>1.6584611454706355E-6</v>
      </c>
      <c r="R38" s="17">
        <f t="shared" si="9"/>
        <v>1.8401290984293439E-6</v>
      </c>
      <c r="S38" s="17">
        <f t="shared" si="10"/>
        <v>2.0933362898656327E-6</v>
      </c>
      <c r="T38" s="56">
        <f t="shared" ref="T38:T47" si="14">SUM(P38:S38)</f>
        <v>6.99718048785547E-6</v>
      </c>
    </row>
    <row r="39" spans="9:20" x14ac:dyDescent="0.25">
      <c r="I39" s="3">
        <v>33</v>
      </c>
      <c r="J39" s="16">
        <f t="shared" ref="J39:J56" si="15">(1-$G$4)*$J$3 + $G$4*($D$6*L38/$C$13)</f>
        <v>0.21509907999166492</v>
      </c>
      <c r="K39" s="16">
        <f t="shared" ref="K39:K56" si="16">(1-$G$4)*$K$3 + $G$4*($D$3*J38/$C$11)</f>
        <v>0.22033465320662846</v>
      </c>
      <c r="L39" s="16">
        <f t="shared" ref="L39:L56" si="17">(1-$G$4)*$L$3 + $G$4*($D$4*K38/$C$12 + $D$8*M38/$C$14)</f>
        <v>0.31341078072608797</v>
      </c>
      <c r="M39" s="16">
        <f t="shared" ref="M39:M56" si="18">(1-$G$4)*$M$3+$G$4*($D$5*K38/$C$12+$D$7*L38/$C$13)</f>
        <v>0.25115548607561872</v>
      </c>
      <c r="N39" s="89">
        <f t="shared" si="13"/>
        <v>1</v>
      </c>
      <c r="P39" s="17">
        <f t="shared" si="7"/>
        <v>1.0427398224599482E-6</v>
      </c>
      <c r="Q39" s="17">
        <f t="shared" si="8"/>
        <v>1.1944658609985837E-6</v>
      </c>
      <c r="R39" s="17">
        <f t="shared" si="9"/>
        <v>1.3094385218348492E-6</v>
      </c>
      <c r="S39" s="17">
        <f t="shared" si="10"/>
        <v>1.4611645602902179E-6</v>
      </c>
      <c r="T39" s="56">
        <f t="shared" si="14"/>
        <v>5.007808765583599E-6</v>
      </c>
    </row>
    <row r="40" spans="9:20" x14ac:dyDescent="0.25">
      <c r="I40" s="3">
        <v>34</v>
      </c>
      <c r="J40" s="16">
        <f t="shared" si="15"/>
        <v>0.21509944241144985</v>
      </c>
      <c r="K40" s="16">
        <f t="shared" si="16"/>
        <v>0.22033421799291517</v>
      </c>
      <c r="L40" s="16">
        <f t="shared" si="17"/>
        <v>0.31341031490615401</v>
      </c>
      <c r="M40" s="16">
        <f t="shared" si="18"/>
        <v>0.25115602468948106</v>
      </c>
      <c r="N40" s="89">
        <f t="shared" si="13"/>
        <v>1</v>
      </c>
      <c r="P40" s="17">
        <f t="shared" si="7"/>
        <v>7.4201516236938048E-7</v>
      </c>
      <c r="Q40" s="17">
        <f t="shared" si="8"/>
        <v>8.8632884909234377E-7</v>
      </c>
      <c r="R40" s="17">
        <f t="shared" si="9"/>
        <v>9.0355788229246059E-7</v>
      </c>
      <c r="S40" s="17">
        <f t="shared" si="10"/>
        <v>1.0478715690154239E-6</v>
      </c>
      <c r="T40" s="56">
        <f t="shared" si="14"/>
        <v>3.5797734627696087E-6</v>
      </c>
    </row>
    <row r="41" spans="9:20" x14ac:dyDescent="0.25">
      <c r="I41" s="3">
        <v>35</v>
      </c>
      <c r="J41" s="16">
        <f t="shared" si="15"/>
        <v>0.21509917844682061</v>
      </c>
      <c r="K41" s="16">
        <f t="shared" si="16"/>
        <v>0.22033452604973236</v>
      </c>
      <c r="L41" s="16">
        <f t="shared" si="17"/>
        <v>0.31341064941738483</v>
      </c>
      <c r="M41" s="16">
        <f t="shared" si="18"/>
        <v>0.25115564608606222</v>
      </c>
      <c r="N41" s="89">
        <f t="shared" si="13"/>
        <v>1</v>
      </c>
      <c r="P41" s="17">
        <f t="shared" si="7"/>
        <v>5.1201613326945505E-7</v>
      </c>
      <c r="Q41" s="17">
        <f t="shared" si="8"/>
        <v>6.3071288800009562E-7</v>
      </c>
      <c r="R41" s="17">
        <f t="shared" si="9"/>
        <v>6.3956432638789806E-7</v>
      </c>
      <c r="S41" s="17">
        <f t="shared" si="10"/>
        <v>7.5826108109078305E-7</v>
      </c>
      <c r="T41" s="56">
        <f t="shared" si="14"/>
        <v>2.5405544287482318E-6</v>
      </c>
    </row>
    <row r="42" spans="9:20" x14ac:dyDescent="0.25">
      <c r="I42" s="3">
        <v>36</v>
      </c>
      <c r="J42" s="16">
        <f t="shared" si="15"/>
        <v>0.21509936800318474</v>
      </c>
      <c r="K42" s="16">
        <f t="shared" si="16"/>
        <v>0.22033430167979751</v>
      </c>
      <c r="L42" s="16">
        <f t="shared" si="17"/>
        <v>0.31341041488724375</v>
      </c>
      <c r="M42" s="16">
        <f t="shared" si="18"/>
        <v>0.251155915429774</v>
      </c>
      <c r="N42" s="89">
        <f t="shared" si="13"/>
        <v>1</v>
      </c>
      <c r="P42" s="17">
        <f t="shared" si="7"/>
        <v>3.6241978493278815E-7</v>
      </c>
      <c r="Q42" s="17">
        <f t="shared" si="8"/>
        <v>4.3521371329013903E-7</v>
      </c>
      <c r="R42" s="17">
        <f t="shared" si="9"/>
        <v>4.658199339591107E-7</v>
      </c>
      <c r="S42" s="17">
        <f t="shared" si="10"/>
        <v>5.3861386234421715E-7</v>
      </c>
      <c r="T42" s="56">
        <f t="shared" si="14"/>
        <v>1.802067294526255E-6</v>
      </c>
    </row>
    <row r="43" spans="9:20" x14ac:dyDescent="0.25">
      <c r="I43" s="3">
        <v>37</v>
      </c>
      <c r="J43" s="16">
        <f t="shared" si="15"/>
        <v>0.21509923510277146</v>
      </c>
      <c r="K43" s="16">
        <f t="shared" si="16"/>
        <v>0.22033446280270702</v>
      </c>
      <c r="L43" s="16">
        <f t="shared" si="17"/>
        <v>0.31341058025791713</v>
      </c>
      <c r="M43" s="16">
        <f t="shared" si="18"/>
        <v>0.25115572183660428</v>
      </c>
      <c r="N43" s="89">
        <f t="shared" si="13"/>
        <v>0.99999999999999989</v>
      </c>
      <c r="P43" s="17">
        <f t="shared" si="7"/>
        <v>2.6396462923794495E-7</v>
      </c>
      <c r="Q43" s="17">
        <f t="shared" si="8"/>
        <v>3.080568171942577E-7</v>
      </c>
      <c r="R43" s="17">
        <f t="shared" si="9"/>
        <v>3.3451123082617329E-7</v>
      </c>
      <c r="S43" s="17">
        <f t="shared" si="10"/>
        <v>3.786034188379972E-7</v>
      </c>
      <c r="T43" s="56">
        <f t="shared" si="14"/>
        <v>1.2851360960963731E-6</v>
      </c>
    </row>
    <row r="44" spans="9:20" x14ac:dyDescent="0.25">
      <c r="I44" s="3">
        <v>38</v>
      </c>
      <c r="J44" s="16">
        <f t="shared" si="15"/>
        <v>0.21509932881281971</v>
      </c>
      <c r="K44" s="16">
        <f t="shared" si="16"/>
        <v>0.22033434983735575</v>
      </c>
      <c r="L44" s="16">
        <f t="shared" si="17"/>
        <v>0.313410461355214</v>
      </c>
      <c r="M44" s="16">
        <f t="shared" si="18"/>
        <v>0.25115585999461049</v>
      </c>
      <c r="N44" s="89">
        <f t="shared" si="13"/>
        <v>1</v>
      </c>
      <c r="P44" s="17">
        <f t="shared" si="7"/>
        <v>1.8955636413298116E-7</v>
      </c>
      <c r="Q44" s="17">
        <f t="shared" si="8"/>
        <v>2.2436993485364098E-7</v>
      </c>
      <c r="R44" s="17">
        <f t="shared" si="9"/>
        <v>2.3453014108554271E-7</v>
      </c>
      <c r="S44" s="17">
        <f t="shared" si="10"/>
        <v>2.6934371177844696E-7</v>
      </c>
      <c r="T44" s="56">
        <f t="shared" si="14"/>
        <v>9.1780015185061181E-7</v>
      </c>
    </row>
    <row r="45" spans="9:20" x14ac:dyDescent="0.25">
      <c r="I45" s="3">
        <v>39</v>
      </c>
      <c r="J45" s="16">
        <f t="shared" si="15"/>
        <v>0.21509926143462127</v>
      </c>
      <c r="K45" s="16">
        <f t="shared" si="16"/>
        <v>0.22033442949089674</v>
      </c>
      <c r="L45" s="16">
        <f t="shared" si="17"/>
        <v>0.31341054678266966</v>
      </c>
      <c r="M45" s="16">
        <f t="shared" si="18"/>
        <v>0.25115576229181225</v>
      </c>
      <c r="N45" s="89">
        <f t="shared" si="13"/>
        <v>0.99999999999999989</v>
      </c>
      <c r="P45" s="17">
        <f t="shared" si="7"/>
        <v>1.3290041328550828E-7</v>
      </c>
      <c r="Q45" s="17">
        <f t="shared" si="8"/>
        <v>1.6112290951442176E-7</v>
      </c>
      <c r="R45" s="17">
        <f t="shared" si="9"/>
        <v>1.6537067337729638E-7</v>
      </c>
      <c r="S45" s="17">
        <f t="shared" si="10"/>
        <v>1.9359316971723217E-7</v>
      </c>
      <c r="T45" s="56">
        <f t="shared" si="14"/>
        <v>6.529871658944586E-7</v>
      </c>
    </row>
    <row r="46" spans="9:20" x14ac:dyDescent="0.25">
      <c r="I46" s="3">
        <v>40</v>
      </c>
      <c r="J46" s="16">
        <f t="shared" si="15"/>
        <v>0.2150993098435128</v>
      </c>
      <c r="K46" s="16">
        <f t="shared" si="16"/>
        <v>0.22033437221942809</v>
      </c>
      <c r="L46" s="16">
        <f t="shared" si="17"/>
        <v>0.31341048630379442</v>
      </c>
      <c r="M46" s="16">
        <f t="shared" si="18"/>
        <v>0.25115583163326455</v>
      </c>
      <c r="N46" s="89">
        <f t="shared" si="13"/>
        <v>0.99999999999999978</v>
      </c>
      <c r="P46" s="17">
        <f t="shared" si="7"/>
        <v>9.371004824898499E-8</v>
      </c>
      <c r="Q46" s="17">
        <f t="shared" si="8"/>
        <v>1.1296535126770202E-7</v>
      </c>
      <c r="R46" s="17">
        <f t="shared" si="9"/>
        <v>1.1890270312786555E-7</v>
      </c>
      <c r="S46" s="17">
        <f t="shared" si="10"/>
        <v>1.3815800620209373E-7</v>
      </c>
      <c r="T46" s="56">
        <f t="shared" si="14"/>
        <v>4.6373610884664629E-7</v>
      </c>
    </row>
    <row r="47" spans="9:20" x14ac:dyDescent="0.25">
      <c r="I47" s="3">
        <v>41</v>
      </c>
      <c r="J47" s="16">
        <f t="shared" si="15"/>
        <v>0.21509927557215017</v>
      </c>
      <c r="K47" s="16">
        <f t="shared" si="16"/>
        <v>0.22033441336698589</v>
      </c>
      <c r="L47" s="16">
        <f t="shared" si="17"/>
        <v>0.31341052901711286</v>
      </c>
      <c r="M47" s="16">
        <f t="shared" si="18"/>
        <v>0.251155782043751</v>
      </c>
      <c r="N47" s="89">
        <f t="shared" si="13"/>
        <v>0.99999999999999989</v>
      </c>
      <c r="P47" s="17">
        <f t="shared" si="7"/>
        <v>6.737819843727344E-8</v>
      </c>
      <c r="Q47" s="17">
        <f t="shared" si="8"/>
        <v>7.9653540985269444E-8</v>
      </c>
      <c r="R47" s="17">
        <f t="shared" si="9"/>
        <v>8.5427455664977003E-8</v>
      </c>
      <c r="S47" s="17">
        <f t="shared" si="10"/>
        <v>9.7702798240728583E-8</v>
      </c>
      <c r="T47" s="56">
        <f t="shared" si="14"/>
        <v>3.3016199332824847E-7</v>
      </c>
    </row>
    <row r="48" spans="9:20" x14ac:dyDescent="0.25">
      <c r="I48" s="3">
        <v>42</v>
      </c>
      <c r="J48" s="16">
        <f t="shared" si="15"/>
        <v>0.21509929977636394</v>
      </c>
      <c r="K48" s="16">
        <f t="shared" si="16"/>
        <v>0.22033438423632765</v>
      </c>
      <c r="L48" s="16">
        <f t="shared" si="17"/>
        <v>0.31341049852450098</v>
      </c>
      <c r="M48" s="16">
        <f t="shared" si="18"/>
        <v>0.25115581746280735</v>
      </c>
      <c r="N48" s="89">
        <f t="shared" si="13"/>
        <v>0.99999999999999989</v>
      </c>
      <c r="P48" s="17">
        <f t="shared" si="7"/>
        <v>4.840889153423511E-8</v>
      </c>
      <c r="Q48" s="17">
        <f t="shared" si="8"/>
        <v>5.7271468650865742E-8</v>
      </c>
      <c r="R48" s="17">
        <f t="shared" si="9"/>
        <v>6.0478875241187779E-8</v>
      </c>
      <c r="S48" s="17">
        <f t="shared" si="10"/>
        <v>6.934145230230726E-8</v>
      </c>
      <c r="T48" s="56">
        <f t="shared" ref="T48:T57" si="19">SUM(P48:S48)</f>
        <v>2.3550068772859589E-7</v>
      </c>
    </row>
    <row r="49" spans="9:20" x14ac:dyDescent="0.25">
      <c r="I49" s="3">
        <v>43</v>
      </c>
      <c r="J49" s="16">
        <f t="shared" si="15"/>
        <v>0.21509928249721724</v>
      </c>
      <c r="K49" s="16">
        <f t="shared" si="16"/>
        <v>0.22033440480990935</v>
      </c>
      <c r="L49" s="16">
        <f t="shared" si="17"/>
        <v>0.31341052037701234</v>
      </c>
      <c r="M49" s="16">
        <f t="shared" si="18"/>
        <v>0.25115579231586094</v>
      </c>
      <c r="N49" s="89">
        <f t="shared" si="13"/>
        <v>0.99999999999999989</v>
      </c>
      <c r="P49" s="17">
        <f t="shared" si="7"/>
        <v>3.4271362636673075E-8</v>
      </c>
      <c r="Q49" s="17">
        <f t="shared" si="8"/>
        <v>4.1147557805487622E-8</v>
      </c>
      <c r="R49" s="17">
        <f t="shared" si="9"/>
        <v>4.2713318437748171E-8</v>
      </c>
      <c r="S49" s="17">
        <f t="shared" si="10"/>
        <v>4.9589513551051567E-8</v>
      </c>
      <c r="T49" s="56">
        <f t="shared" si="19"/>
        <v>1.6772175243096044E-7</v>
      </c>
    </row>
    <row r="50" spans="9:20" x14ac:dyDescent="0.25">
      <c r="I50" s="3">
        <v>44</v>
      </c>
      <c r="J50" s="16">
        <f t="shared" si="15"/>
        <v>0.21509929488030699</v>
      </c>
      <c r="K50" s="16">
        <f t="shared" si="16"/>
        <v>0.22033439012263464</v>
      </c>
      <c r="L50" s="16">
        <f t="shared" si="17"/>
        <v>0.3134105048312894</v>
      </c>
      <c r="M50" s="16">
        <f t="shared" si="18"/>
        <v>0.25115581016576882</v>
      </c>
      <c r="N50" s="89">
        <f t="shared" si="13"/>
        <v>0.99999999999999989</v>
      </c>
      <c r="P50" s="17">
        <f t="shared" si="7"/>
        <v>2.4204213772138772E-8</v>
      </c>
      <c r="Q50" s="17">
        <f t="shared" si="8"/>
        <v>2.9130658246723229E-8</v>
      </c>
      <c r="R50" s="17">
        <f t="shared" si="9"/>
        <v>3.0492611879928688E-8</v>
      </c>
      <c r="S50" s="17">
        <f t="shared" si="10"/>
        <v>3.5419056354513145E-8</v>
      </c>
      <c r="T50" s="56">
        <f t="shared" si="19"/>
        <v>1.1924654025330383E-7</v>
      </c>
    </row>
    <row r="51" spans="9:20" x14ac:dyDescent="0.25">
      <c r="I51" s="3">
        <v>45</v>
      </c>
      <c r="J51" s="16">
        <f t="shared" si="15"/>
        <v>0.21509928607106402</v>
      </c>
      <c r="K51" s="16">
        <f t="shared" si="16"/>
        <v>0.22033440064826093</v>
      </c>
      <c r="L51" s="16">
        <f t="shared" si="17"/>
        <v>0.31341051584231661</v>
      </c>
      <c r="M51" s="16">
        <f t="shared" si="18"/>
        <v>0.25115579743835825</v>
      </c>
      <c r="N51" s="89">
        <f t="shared" si="13"/>
        <v>0.99999999999999978</v>
      </c>
      <c r="P51" s="17">
        <f t="shared" si="7"/>
        <v>1.7279146696802528E-8</v>
      </c>
      <c r="Q51" s="17">
        <f t="shared" si="8"/>
        <v>2.0573581699379062E-8</v>
      </c>
      <c r="R51" s="17">
        <f t="shared" si="9"/>
        <v>2.1852511356001969E-8</v>
      </c>
      <c r="S51" s="17">
        <f t="shared" si="10"/>
        <v>2.5146946414089655E-8</v>
      </c>
      <c r="T51" s="56">
        <f t="shared" si="19"/>
        <v>8.4852186166273214E-8</v>
      </c>
    </row>
    <row r="52" spans="9:20" x14ac:dyDescent="0.25">
      <c r="I52" s="3">
        <v>46</v>
      </c>
      <c r="J52" s="16">
        <f t="shared" si="15"/>
        <v>0.21509929231064606</v>
      </c>
      <c r="K52" s="16">
        <f t="shared" si="16"/>
        <v>0.2203343931604044</v>
      </c>
      <c r="L52" s="16">
        <f t="shared" si="17"/>
        <v>0.31341050800627845</v>
      </c>
      <c r="M52" s="16">
        <f t="shared" si="18"/>
        <v>0.25115580652267089</v>
      </c>
      <c r="N52" s="89">
        <f t="shared" si="13"/>
        <v>0.99999999999999978</v>
      </c>
      <c r="P52" s="17">
        <f t="shared" si="7"/>
        <v>1.2383089748047027E-8</v>
      </c>
      <c r="Q52" s="17">
        <f t="shared" si="8"/>
        <v>1.46872747019966E-8</v>
      </c>
      <c r="R52" s="17">
        <f t="shared" si="9"/>
        <v>1.5545722931165074E-8</v>
      </c>
      <c r="S52" s="17">
        <f t="shared" si="10"/>
        <v>1.7849907885114646E-8</v>
      </c>
      <c r="T52" s="56">
        <f t="shared" si="19"/>
        <v>6.0465995266323347E-8</v>
      </c>
    </row>
    <row r="53" spans="9:20" x14ac:dyDescent="0.25">
      <c r="I53" s="48">
        <v>47</v>
      </c>
      <c r="J53" s="16">
        <f t="shared" si="15"/>
        <v>0.21509928787022445</v>
      </c>
      <c r="K53" s="16">
        <f t="shared" si="16"/>
        <v>0.22033439846404915</v>
      </c>
      <c r="L53" s="16">
        <f t="shared" si="17"/>
        <v>0.31341051360638483</v>
      </c>
      <c r="M53" s="16">
        <f t="shared" si="18"/>
        <v>0.25115580005934141</v>
      </c>
      <c r="N53" s="89">
        <f t="shared" si="13"/>
        <v>0.99999999999999978</v>
      </c>
      <c r="P53" s="17">
        <f t="shared" si="7"/>
        <v>8.8092429739727862E-9</v>
      </c>
      <c r="Q53" s="17">
        <f t="shared" si="8"/>
        <v>1.0525626287227752E-8</v>
      </c>
      <c r="R53" s="17">
        <f t="shared" si="9"/>
        <v>1.1011027201135448E-8</v>
      </c>
      <c r="S53" s="17">
        <f t="shared" si="10"/>
        <v>1.2727410569901565E-8</v>
      </c>
      <c r="T53" s="56">
        <f t="shared" si="19"/>
        <v>4.3073307032237551E-8</v>
      </c>
    </row>
    <row r="54" spans="9:20" x14ac:dyDescent="0.25">
      <c r="I54" s="3">
        <v>48</v>
      </c>
      <c r="J54" s="16">
        <f t="shared" si="15"/>
        <v>0.21509929104361805</v>
      </c>
      <c r="K54" s="16">
        <f t="shared" si="16"/>
        <v>0.22033439468969079</v>
      </c>
      <c r="L54" s="16">
        <f t="shared" si="17"/>
        <v>0.31341050961525407</v>
      </c>
      <c r="M54" s="16">
        <f t="shared" si="18"/>
        <v>0.25115580465143683</v>
      </c>
      <c r="N54" s="89">
        <f t="shared" si="13"/>
        <v>0.99999999999999978</v>
      </c>
      <c r="P54" s="17">
        <f t="shared" si="7"/>
        <v>6.2395820454863582E-9</v>
      </c>
      <c r="Q54" s="17">
        <f t="shared" si="8"/>
        <v>7.4878565292646471E-9</v>
      </c>
      <c r="R54" s="17">
        <f t="shared" si="9"/>
        <v>7.836038151687319E-9</v>
      </c>
      <c r="S54" s="17">
        <f t="shared" si="10"/>
        <v>9.0843126354656079E-9</v>
      </c>
      <c r="T54" s="56">
        <f t="shared" si="19"/>
        <v>3.0647789361903932E-8</v>
      </c>
    </row>
    <row r="55" spans="9:20" x14ac:dyDescent="0.25">
      <c r="I55" s="3">
        <v>49</v>
      </c>
      <c r="J55" s="16">
        <f t="shared" si="15"/>
        <v>0.21509928878197729</v>
      </c>
      <c r="K55" s="16">
        <f t="shared" si="16"/>
        <v>0.22033439738707533</v>
      </c>
      <c r="L55" s="16">
        <f t="shared" si="17"/>
        <v>0.31341051244913365</v>
      </c>
      <c r="M55" s="16">
        <f t="shared" si="18"/>
        <v>0.25115580138181343</v>
      </c>
      <c r="N55" s="89">
        <f t="shared" si="13"/>
        <v>0.99999999999999978</v>
      </c>
      <c r="O55" s="54"/>
      <c r="P55" s="55">
        <f t="shared" si="7"/>
        <v>4.4404216137383656E-9</v>
      </c>
      <c r="Q55" s="55">
        <f t="shared" si="8"/>
        <v>5.3036447456022984E-9</v>
      </c>
      <c r="R55" s="55">
        <f t="shared" si="9"/>
        <v>5.6001063786226268E-9</v>
      </c>
      <c r="S55" s="55">
        <f t="shared" si="10"/>
        <v>6.463329482730984E-9</v>
      </c>
      <c r="T55" s="57">
        <f t="shared" si="19"/>
        <v>2.1807502220694275E-8</v>
      </c>
    </row>
    <row r="56" spans="9:20" x14ac:dyDescent="0.25">
      <c r="I56" s="3">
        <v>50</v>
      </c>
      <c r="J56" s="16">
        <f t="shared" si="15"/>
        <v>0.2150992903878424</v>
      </c>
      <c r="K56" s="16">
        <f t="shared" si="16"/>
        <v>0.2203343954646807</v>
      </c>
      <c r="L56" s="16">
        <f t="shared" si="17"/>
        <v>0.31341051043421275</v>
      </c>
      <c r="M56" s="16">
        <f t="shared" si="18"/>
        <v>0.25115580371326396</v>
      </c>
      <c r="N56" s="89">
        <f t="shared" si="13"/>
        <v>0.99999999999999978</v>
      </c>
      <c r="P56" s="17">
        <f t="shared" si="7"/>
        <v>3.1733936034505916E-9</v>
      </c>
      <c r="Q56" s="17">
        <f t="shared" si="8"/>
        <v>3.7743583536364866E-9</v>
      </c>
      <c r="R56" s="17">
        <f t="shared" si="9"/>
        <v>3.9911307592177536E-9</v>
      </c>
      <c r="S56" s="17">
        <f t="shared" si="10"/>
        <v>4.5920954261369218E-9</v>
      </c>
      <c r="T56" s="56">
        <f t="shared" si="19"/>
        <v>1.5530978142441754E-8</v>
      </c>
    </row>
    <row r="57" spans="9:20" x14ac:dyDescent="0.25">
      <c r="P57" s="17">
        <f t="shared" si="7"/>
        <v>2.2616407635567271E-9</v>
      </c>
      <c r="Q57" s="17">
        <f t="shared" si="8"/>
        <v>2.6973845379529848E-9</v>
      </c>
      <c r="R57" s="17">
        <f t="shared" si="9"/>
        <v>2.8338795754478951E-9</v>
      </c>
      <c r="S57" s="17">
        <f t="shared" si="10"/>
        <v>3.2696234053553042E-9</v>
      </c>
      <c r="T57" s="56">
        <f t="shared" si="19"/>
        <v>1.1062528282312911E-8</v>
      </c>
    </row>
    <row r="58" spans="9:20" x14ac:dyDescent="0.25">
      <c r="P58" s="17">
        <f t="shared" si="7"/>
        <v>1.6058651075567809E-9</v>
      </c>
      <c r="Q58" s="17">
        <f t="shared" si="8"/>
        <v>1.9223946323698726E-9</v>
      </c>
      <c r="R58" s="17">
        <f t="shared" si="9"/>
        <v>2.0149208967978893E-9</v>
      </c>
      <c r="S58" s="17">
        <f t="shared" si="10"/>
        <v>2.3314505326332835E-9</v>
      </c>
      <c r="T58" s="56">
        <f t="shared" ref="T58" si="20">SUM(P58:S58)</f>
        <v>7.8746311693578264E-9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X58"/>
  <sheetViews>
    <sheetView zoomScaleNormal="100" workbookViewId="0">
      <pane ySplit="3" topLeftCell="A4" activePane="bottomLeft" state="frozen"/>
      <selection pane="bottomLeft"/>
    </sheetView>
  </sheetViews>
  <sheetFormatPr defaultRowHeight="15" x14ac:dyDescent="0.25"/>
  <cols>
    <col min="1" max="1" width="4.28515625" customWidth="1"/>
    <col min="2" max="2" width="11.42578125" customWidth="1"/>
    <col min="3" max="3" width="13.85546875" bestFit="1" customWidth="1"/>
    <col min="4" max="4" width="15.28515625" bestFit="1" customWidth="1"/>
    <col min="5" max="6" width="4.28515625" customWidth="1"/>
    <col min="7" max="7" width="11.42578125" style="58" customWidth="1"/>
    <col min="8" max="8" width="13.85546875" style="3" bestFit="1" customWidth="1"/>
    <col min="9" max="9" width="4.28515625" customWidth="1"/>
    <col min="10" max="10" width="11.42578125" style="58" customWidth="1"/>
    <col min="11" max="11" width="12.85546875" style="15" customWidth="1"/>
    <col min="12" max="12" width="4.28515625" customWidth="1"/>
    <col min="14" max="17" width="12" bestFit="1" customWidth="1"/>
    <col min="18" max="18" width="9.140625" customWidth="1"/>
    <col min="19" max="19" width="4.28515625" customWidth="1"/>
    <col min="20" max="20" width="9.5703125" bestFit="1" customWidth="1"/>
    <col min="24" max="24" width="11.5703125" bestFit="1" customWidth="1"/>
  </cols>
  <sheetData>
    <row r="1" spans="2:24" x14ac:dyDescent="0.25">
      <c r="P1" s="88"/>
    </row>
    <row r="2" spans="2:24" x14ac:dyDescent="0.25">
      <c r="B2" s="1" t="s">
        <v>9</v>
      </c>
      <c r="C2" s="53">
        <v>29</v>
      </c>
      <c r="G2" s="59" t="s">
        <v>23</v>
      </c>
      <c r="H2" s="53">
        <v>0.85</v>
      </c>
    </row>
    <row r="4" spans="2:24" x14ac:dyDescent="0.25">
      <c r="B4" s="10" t="s">
        <v>1</v>
      </c>
      <c r="C4" s="11" t="s">
        <v>0</v>
      </c>
      <c r="D4" s="11" t="s">
        <v>26</v>
      </c>
      <c r="F4" s="79" t="s">
        <v>56</v>
      </c>
      <c r="G4" s="80" t="s">
        <v>0</v>
      </c>
      <c r="H4" s="50" t="s">
        <v>25</v>
      </c>
      <c r="J4" s="65" t="s">
        <v>0</v>
      </c>
      <c r="K4" s="66" t="s">
        <v>21</v>
      </c>
      <c r="N4" s="2" t="s">
        <v>3</v>
      </c>
      <c r="O4" s="2" t="s">
        <v>4</v>
      </c>
      <c r="P4" s="2" t="s">
        <v>5</v>
      </c>
      <c r="Q4" s="2" t="s">
        <v>6</v>
      </c>
      <c r="R4" s="2" t="s">
        <v>11</v>
      </c>
    </row>
    <row r="5" spans="2:24" x14ac:dyDescent="0.25">
      <c r="B5" s="70" t="s">
        <v>27</v>
      </c>
      <c r="C5" s="71" t="s">
        <v>42</v>
      </c>
      <c r="D5" s="5">
        <v>1</v>
      </c>
      <c r="F5" s="6">
        <v>0</v>
      </c>
      <c r="G5" s="63" t="s">
        <v>42</v>
      </c>
      <c r="H5" s="7">
        <f>0</f>
        <v>0</v>
      </c>
      <c r="J5" s="60" t="s">
        <v>42</v>
      </c>
      <c r="K5" s="75" t="s">
        <v>27</v>
      </c>
      <c r="M5" s="47" t="s">
        <v>24</v>
      </c>
      <c r="N5" s="85">
        <f>1/$C$2</f>
        <v>3.4482758620689655E-2</v>
      </c>
      <c r="O5" s="85">
        <f>1/$C$2</f>
        <v>3.4482758620689655E-2</v>
      </c>
      <c r="P5" s="85">
        <f>1/$C$2</f>
        <v>3.4482758620689655E-2</v>
      </c>
      <c r="Q5" s="85">
        <f>1/$C$2</f>
        <v>3.4482758620689655E-2</v>
      </c>
      <c r="R5" s="49">
        <f>SUM(N5:Q5)</f>
        <v>0.13793103448275862</v>
      </c>
    </row>
    <row r="6" spans="2:24" x14ac:dyDescent="0.25">
      <c r="B6" s="62" t="s">
        <v>35</v>
      </c>
      <c r="C6" s="67" t="s">
        <v>47</v>
      </c>
      <c r="D6" s="7">
        <v>1</v>
      </c>
      <c r="F6" s="6">
        <v>1</v>
      </c>
      <c r="G6" s="63" t="s">
        <v>27</v>
      </c>
      <c r="H6" s="7">
        <f>D5</f>
        <v>1</v>
      </c>
      <c r="J6" s="61" t="s">
        <v>27</v>
      </c>
      <c r="K6" s="74" t="s">
        <v>54</v>
      </c>
      <c r="M6" s="1"/>
      <c r="N6" s="3"/>
      <c r="O6" s="3"/>
      <c r="P6" s="3"/>
      <c r="Q6" s="3"/>
      <c r="R6" s="44"/>
    </row>
    <row r="7" spans="2:24" x14ac:dyDescent="0.25">
      <c r="B7" s="62" t="s">
        <v>32</v>
      </c>
      <c r="C7" s="67" t="s">
        <v>33</v>
      </c>
      <c r="D7" s="7">
        <v>1</v>
      </c>
      <c r="F7" s="6">
        <v>2</v>
      </c>
      <c r="G7" s="67" t="s">
        <v>47</v>
      </c>
      <c r="H7" s="7">
        <f>0</f>
        <v>0</v>
      </c>
      <c r="J7" s="62" t="s">
        <v>47</v>
      </c>
      <c r="K7" s="68" t="s">
        <v>35</v>
      </c>
      <c r="M7" s="1" t="s">
        <v>10</v>
      </c>
      <c r="N7" s="2" t="s">
        <v>42</v>
      </c>
      <c r="O7" s="2" t="s">
        <v>27</v>
      </c>
      <c r="P7" s="2" t="s">
        <v>47</v>
      </c>
      <c r="Q7" s="2" t="s">
        <v>35</v>
      </c>
      <c r="R7" s="45" t="s">
        <v>11</v>
      </c>
      <c r="T7" s="2" t="s">
        <v>3</v>
      </c>
      <c r="U7" s="2" t="s">
        <v>4</v>
      </c>
      <c r="V7" s="2" t="s">
        <v>5</v>
      </c>
      <c r="W7" s="2" t="s">
        <v>6</v>
      </c>
      <c r="X7" s="45" t="s">
        <v>11</v>
      </c>
    </row>
    <row r="8" spans="2:24" x14ac:dyDescent="0.25">
      <c r="B8" s="62" t="s">
        <v>36</v>
      </c>
      <c r="C8" s="67" t="s">
        <v>48</v>
      </c>
      <c r="D8" s="7">
        <v>3</v>
      </c>
      <c r="F8" s="6">
        <v>3</v>
      </c>
      <c r="G8" s="67" t="s">
        <v>33</v>
      </c>
      <c r="H8" s="7">
        <f>D13</f>
        <v>1</v>
      </c>
      <c r="J8" s="62" t="s">
        <v>33</v>
      </c>
      <c r="K8" s="68" t="s">
        <v>32</v>
      </c>
      <c r="M8" s="3">
        <v>0</v>
      </c>
      <c r="N8" s="86">
        <f>N5</f>
        <v>3.4482758620689655E-2</v>
      </c>
      <c r="O8" s="86">
        <f>O5</f>
        <v>3.4482758620689655E-2</v>
      </c>
      <c r="P8" s="86">
        <f>P5</f>
        <v>3.4482758620689655E-2</v>
      </c>
      <c r="Q8" s="86">
        <f>Q5</f>
        <v>3.4482758620689655E-2</v>
      </c>
      <c r="R8" s="86">
        <f>SUM(N8:Q8)</f>
        <v>0.13793103448275862</v>
      </c>
    </row>
    <row r="9" spans="2:24" x14ac:dyDescent="0.25">
      <c r="B9" s="62" t="s">
        <v>60</v>
      </c>
      <c r="C9" s="67" t="s">
        <v>59</v>
      </c>
      <c r="D9" s="7">
        <v>2</v>
      </c>
      <c r="F9" s="6">
        <v>4</v>
      </c>
      <c r="G9" s="67" t="s">
        <v>48</v>
      </c>
      <c r="H9" s="7">
        <f>0</f>
        <v>0</v>
      </c>
      <c r="J9" s="62" t="s">
        <v>48</v>
      </c>
      <c r="K9" s="68" t="s">
        <v>36</v>
      </c>
      <c r="M9" s="3">
        <v>1</v>
      </c>
      <c r="N9" s="86">
        <f>(1-$H$2)*$N$5 + $H$2*($D$5*O8/$H$6)</f>
        <v>3.4482758620689655E-2</v>
      </c>
      <c r="O9" s="86">
        <f>(1-$H$2)*$O$5+H2*(D5*N8/($D$5))</f>
        <v>3.4482758620689655E-2</v>
      </c>
      <c r="P9" s="86">
        <f>(1-$H$2)*$P$5 + $H$2*($D$6*Q8/$H$12)</f>
        <v>3.4482758620689655E-2</v>
      </c>
      <c r="Q9" s="86">
        <f>(1-$H$2)*$Q$5</f>
        <v>5.1724137931034491E-3</v>
      </c>
      <c r="R9" s="86">
        <f>SUM(N9:Q9)</f>
        <v>0.10862068965517241</v>
      </c>
      <c r="T9" s="17">
        <f>ABS(N9-N8)</f>
        <v>0</v>
      </c>
      <c r="U9" s="17">
        <f t="shared" ref="T9:W24" si="0">ABS(O9-O8)</f>
        <v>0</v>
      </c>
      <c r="V9" s="17">
        <f t="shared" si="0"/>
        <v>0</v>
      </c>
      <c r="W9" s="17">
        <f t="shared" si="0"/>
        <v>2.9310344827586206E-2</v>
      </c>
      <c r="X9" s="56">
        <f>SUM(T9:W9)</f>
        <v>2.9310344827586206E-2</v>
      </c>
    </row>
    <row r="10" spans="2:24" x14ac:dyDescent="0.25">
      <c r="B10" s="62" t="s">
        <v>37</v>
      </c>
      <c r="C10" s="67" t="s">
        <v>38</v>
      </c>
      <c r="D10" s="7">
        <v>1</v>
      </c>
      <c r="F10" s="6">
        <v>5</v>
      </c>
      <c r="G10" s="67" t="s">
        <v>59</v>
      </c>
      <c r="H10" s="7">
        <f>D16</f>
        <v>2</v>
      </c>
      <c r="J10" s="62" t="s">
        <v>59</v>
      </c>
      <c r="K10" s="68" t="s">
        <v>60</v>
      </c>
      <c r="M10" s="3">
        <v>2</v>
      </c>
      <c r="N10" s="86">
        <f>(1-$H$2)*$N$5 + $H$2*($D$5*O9/$H$6)</f>
        <v>3.4482758620689655E-2</v>
      </c>
      <c r="O10" s="86">
        <f t="shared" ref="O10:O58" si="1">(1-$H$2)*$O$5</f>
        <v>5.1724137931034491E-3</v>
      </c>
      <c r="P10" s="86">
        <f t="shared" ref="P10:P58" si="2">(1-$H$2)*$P$5 + $H$2*($D$6*Q9/$H$12)</f>
        <v>9.5689655172413804E-3</v>
      </c>
      <c r="Q10" s="86">
        <f t="shared" ref="Q10:Q58" si="3">(1-$H$2)*$Q$5</f>
        <v>5.1724137931034491E-3</v>
      </c>
      <c r="R10" s="86">
        <f t="shared" ref="R10:R24" si="4">SUM(N10:Q10)</f>
        <v>5.4396551724137938E-2</v>
      </c>
      <c r="T10" s="17">
        <f>ABS(N10-N9)</f>
        <v>0</v>
      </c>
      <c r="U10" s="17">
        <f t="shared" si="0"/>
        <v>2.9310344827586206E-2</v>
      </c>
      <c r="V10" s="17">
        <f t="shared" si="0"/>
        <v>2.4913793103448274E-2</v>
      </c>
      <c r="W10" s="17">
        <f t="shared" si="0"/>
        <v>0</v>
      </c>
      <c r="X10" s="56">
        <f t="shared" ref="X10:X19" si="5">SUM(T10:W10)</f>
        <v>5.4224137931034477E-2</v>
      </c>
    </row>
    <row r="11" spans="2:24" x14ac:dyDescent="0.25">
      <c r="B11" s="62" t="s">
        <v>57</v>
      </c>
      <c r="C11" s="67" t="s">
        <v>36</v>
      </c>
      <c r="D11" s="7">
        <v>1</v>
      </c>
      <c r="F11" s="6">
        <v>6</v>
      </c>
      <c r="G11" s="67" t="s">
        <v>38</v>
      </c>
      <c r="H11" s="7">
        <f>D22</f>
        <v>3</v>
      </c>
      <c r="J11" s="62" t="s">
        <v>38</v>
      </c>
      <c r="K11" s="68" t="s">
        <v>37</v>
      </c>
      <c r="M11" s="3">
        <v>3</v>
      </c>
      <c r="N11" s="86">
        <f t="shared" ref="N11:N58" si="6">(1-$H$2)*$N$5 + $H$2*($D$5*O10/$H$6)</f>
        <v>9.5689655172413804E-3</v>
      </c>
      <c r="O11" s="86">
        <f t="shared" si="1"/>
        <v>5.1724137931034491E-3</v>
      </c>
      <c r="P11" s="86">
        <f t="shared" si="2"/>
        <v>9.5689655172413804E-3</v>
      </c>
      <c r="Q11" s="86">
        <f t="shared" si="3"/>
        <v>5.1724137931034491E-3</v>
      </c>
      <c r="R11" s="86">
        <f t="shared" si="4"/>
        <v>2.9482758620689657E-2</v>
      </c>
      <c r="T11" s="17">
        <f t="shared" si="0"/>
        <v>2.4913793103448274E-2</v>
      </c>
      <c r="U11" s="17">
        <f t="shared" si="0"/>
        <v>0</v>
      </c>
      <c r="V11" s="17">
        <f t="shared" si="0"/>
        <v>0</v>
      </c>
      <c r="W11" s="17">
        <f t="shared" si="0"/>
        <v>0</v>
      </c>
      <c r="X11" s="56">
        <f t="shared" si="5"/>
        <v>2.4913793103448274E-2</v>
      </c>
    </row>
    <row r="12" spans="2:24" x14ac:dyDescent="0.25">
      <c r="B12" s="62" t="s">
        <v>41</v>
      </c>
      <c r="C12" s="67" t="s">
        <v>51</v>
      </c>
      <c r="D12" s="7">
        <v>1</v>
      </c>
      <c r="F12" s="6">
        <v>7</v>
      </c>
      <c r="G12" s="67" t="s">
        <v>35</v>
      </c>
      <c r="H12" s="7">
        <f>D6</f>
        <v>1</v>
      </c>
      <c r="J12" s="62" t="s">
        <v>35</v>
      </c>
      <c r="K12" s="74" t="s">
        <v>54</v>
      </c>
      <c r="M12" s="3">
        <v>4</v>
      </c>
      <c r="N12" s="86">
        <f t="shared" si="6"/>
        <v>9.5689655172413804E-3</v>
      </c>
      <c r="O12" s="86">
        <f t="shared" si="1"/>
        <v>5.1724137931034491E-3</v>
      </c>
      <c r="P12" s="86">
        <f t="shared" si="2"/>
        <v>9.5689655172413804E-3</v>
      </c>
      <c r="Q12" s="86">
        <f t="shared" si="3"/>
        <v>5.1724137931034491E-3</v>
      </c>
      <c r="R12" s="86">
        <f t="shared" si="4"/>
        <v>2.9482758620689657E-2</v>
      </c>
      <c r="T12" s="17">
        <f t="shared" si="0"/>
        <v>0</v>
      </c>
      <c r="U12" s="17">
        <f t="shared" si="0"/>
        <v>0</v>
      </c>
      <c r="V12" s="17">
        <f t="shared" si="0"/>
        <v>0</v>
      </c>
      <c r="W12" s="17">
        <f t="shared" si="0"/>
        <v>0</v>
      </c>
      <c r="X12" s="56">
        <f t="shared" si="5"/>
        <v>0</v>
      </c>
    </row>
    <row r="13" spans="2:24" x14ac:dyDescent="0.25">
      <c r="B13" s="62" t="s">
        <v>28</v>
      </c>
      <c r="C13" s="67" t="s">
        <v>43</v>
      </c>
      <c r="D13" s="7">
        <v>1</v>
      </c>
      <c r="F13" s="6">
        <v>8</v>
      </c>
      <c r="G13" s="67" t="s">
        <v>36</v>
      </c>
      <c r="H13" s="7">
        <f>D8</f>
        <v>3</v>
      </c>
      <c r="J13" s="62" t="s">
        <v>36</v>
      </c>
      <c r="K13" s="68" t="s">
        <v>57</v>
      </c>
      <c r="M13" s="3">
        <v>5</v>
      </c>
      <c r="N13" s="86">
        <f t="shared" si="6"/>
        <v>9.5689655172413804E-3</v>
      </c>
      <c r="O13" s="86">
        <f t="shared" si="1"/>
        <v>5.1724137931034491E-3</v>
      </c>
      <c r="P13" s="86">
        <f t="shared" si="2"/>
        <v>9.5689655172413804E-3</v>
      </c>
      <c r="Q13" s="86">
        <f t="shared" si="3"/>
        <v>5.1724137931034491E-3</v>
      </c>
      <c r="R13" s="86">
        <f t="shared" si="4"/>
        <v>2.9482758620689657E-2</v>
      </c>
      <c r="T13" s="17">
        <f t="shared" si="0"/>
        <v>0</v>
      </c>
      <c r="U13" s="17">
        <f t="shared" si="0"/>
        <v>0</v>
      </c>
      <c r="V13" s="17">
        <f t="shared" si="0"/>
        <v>0</v>
      </c>
      <c r="W13" s="17">
        <f t="shared" si="0"/>
        <v>0</v>
      </c>
      <c r="X13" s="56">
        <f t="shared" si="5"/>
        <v>0</v>
      </c>
    </row>
    <row r="14" spans="2:24" x14ac:dyDescent="0.25">
      <c r="B14" s="62" t="s">
        <v>40</v>
      </c>
      <c r="C14" s="67" t="s">
        <v>50</v>
      </c>
      <c r="D14" s="7">
        <v>1</v>
      </c>
      <c r="F14" s="6">
        <v>9</v>
      </c>
      <c r="G14" s="67" t="s">
        <v>51</v>
      </c>
      <c r="H14" s="7">
        <v>0</v>
      </c>
      <c r="J14" s="62" t="s">
        <v>51</v>
      </c>
      <c r="K14" s="68" t="s">
        <v>41</v>
      </c>
      <c r="M14" s="3">
        <v>6</v>
      </c>
      <c r="N14" s="86">
        <f t="shared" si="6"/>
        <v>9.5689655172413804E-3</v>
      </c>
      <c r="O14" s="86">
        <f t="shared" si="1"/>
        <v>5.1724137931034491E-3</v>
      </c>
      <c r="P14" s="86">
        <f t="shared" si="2"/>
        <v>9.5689655172413804E-3</v>
      </c>
      <c r="Q14" s="86">
        <f t="shared" si="3"/>
        <v>5.1724137931034491E-3</v>
      </c>
      <c r="R14" s="86">
        <f t="shared" si="4"/>
        <v>2.9482758620689657E-2</v>
      </c>
      <c r="T14" s="17">
        <f t="shared" si="0"/>
        <v>0</v>
      </c>
      <c r="U14" s="17">
        <f t="shared" si="0"/>
        <v>0</v>
      </c>
      <c r="V14" s="17">
        <f t="shared" si="0"/>
        <v>0</v>
      </c>
      <c r="W14" s="17">
        <f t="shared" si="0"/>
        <v>0</v>
      </c>
      <c r="X14" s="56">
        <f t="shared" si="5"/>
        <v>0</v>
      </c>
    </row>
    <row r="15" spans="2:24" x14ac:dyDescent="0.25">
      <c r="B15" s="62" t="s">
        <v>34</v>
      </c>
      <c r="C15" s="67" t="s">
        <v>46</v>
      </c>
      <c r="D15" s="7">
        <v>1</v>
      </c>
      <c r="F15" s="6">
        <v>10</v>
      </c>
      <c r="G15" s="67" t="s">
        <v>52</v>
      </c>
      <c r="H15" s="7">
        <f>D18</f>
        <v>2</v>
      </c>
      <c r="J15" s="62" t="s">
        <v>52</v>
      </c>
      <c r="K15" s="74" t="s">
        <v>54</v>
      </c>
      <c r="M15" s="3">
        <v>7</v>
      </c>
      <c r="N15" s="86">
        <f t="shared" si="6"/>
        <v>9.5689655172413804E-3</v>
      </c>
      <c r="O15" s="86">
        <f t="shared" si="1"/>
        <v>5.1724137931034491E-3</v>
      </c>
      <c r="P15" s="86">
        <f t="shared" si="2"/>
        <v>9.5689655172413804E-3</v>
      </c>
      <c r="Q15" s="86">
        <f t="shared" si="3"/>
        <v>5.1724137931034491E-3</v>
      </c>
      <c r="R15" s="86">
        <f t="shared" si="4"/>
        <v>2.9482758620689657E-2</v>
      </c>
      <c r="T15" s="17">
        <f t="shared" si="0"/>
        <v>0</v>
      </c>
      <c r="U15" s="17">
        <f t="shared" si="0"/>
        <v>0</v>
      </c>
      <c r="V15" s="17">
        <f t="shared" si="0"/>
        <v>0</v>
      </c>
      <c r="W15" s="17">
        <f t="shared" si="0"/>
        <v>0</v>
      </c>
      <c r="X15" s="56">
        <f t="shared" si="5"/>
        <v>0</v>
      </c>
    </row>
    <row r="16" spans="2:24" x14ac:dyDescent="0.25">
      <c r="B16" s="62" t="s">
        <v>59</v>
      </c>
      <c r="C16" s="67" t="s">
        <v>30</v>
      </c>
      <c r="D16" s="7">
        <v>2</v>
      </c>
      <c r="F16" s="6">
        <v>11</v>
      </c>
      <c r="G16" s="63" t="s">
        <v>43</v>
      </c>
      <c r="H16" s="7">
        <v>0</v>
      </c>
      <c r="J16" s="61" t="s">
        <v>43</v>
      </c>
      <c r="K16" s="68" t="s">
        <v>28</v>
      </c>
      <c r="M16" s="3">
        <v>8</v>
      </c>
      <c r="N16" s="86">
        <f t="shared" si="6"/>
        <v>9.5689655172413804E-3</v>
      </c>
      <c r="O16" s="86">
        <f t="shared" si="1"/>
        <v>5.1724137931034491E-3</v>
      </c>
      <c r="P16" s="86">
        <f t="shared" si="2"/>
        <v>9.5689655172413804E-3</v>
      </c>
      <c r="Q16" s="86">
        <f t="shared" si="3"/>
        <v>5.1724137931034491E-3</v>
      </c>
      <c r="R16" s="86">
        <f t="shared" si="4"/>
        <v>2.9482758620689657E-2</v>
      </c>
      <c r="T16" s="17">
        <f t="shared" si="0"/>
        <v>0</v>
      </c>
      <c r="U16" s="17">
        <f t="shared" si="0"/>
        <v>0</v>
      </c>
      <c r="V16" s="17">
        <f t="shared" si="0"/>
        <v>0</v>
      </c>
      <c r="W16" s="17">
        <f t="shared" si="0"/>
        <v>0</v>
      </c>
      <c r="X16" s="56">
        <f t="shared" si="5"/>
        <v>0</v>
      </c>
    </row>
    <row r="17" spans="2:24" x14ac:dyDescent="0.25">
      <c r="B17" s="62" t="s">
        <v>29</v>
      </c>
      <c r="C17" s="67" t="s">
        <v>30</v>
      </c>
      <c r="D17" s="7">
        <v>1</v>
      </c>
      <c r="F17" s="6">
        <v>12</v>
      </c>
      <c r="G17" s="67" t="s">
        <v>50</v>
      </c>
      <c r="H17" s="7">
        <f>0</f>
        <v>0</v>
      </c>
      <c r="J17" s="62" t="s">
        <v>50</v>
      </c>
      <c r="K17" s="68" t="s">
        <v>40</v>
      </c>
      <c r="M17" s="3">
        <v>9</v>
      </c>
      <c r="N17" s="86">
        <f t="shared" si="6"/>
        <v>9.5689655172413804E-3</v>
      </c>
      <c r="O17" s="86">
        <f t="shared" si="1"/>
        <v>5.1724137931034491E-3</v>
      </c>
      <c r="P17" s="86">
        <f t="shared" si="2"/>
        <v>9.5689655172413804E-3</v>
      </c>
      <c r="Q17" s="86">
        <f t="shared" si="3"/>
        <v>5.1724137931034491E-3</v>
      </c>
      <c r="R17" s="86">
        <f t="shared" si="4"/>
        <v>2.9482758620689657E-2</v>
      </c>
      <c r="T17" s="17">
        <f t="shared" si="0"/>
        <v>0</v>
      </c>
      <c r="U17" s="17">
        <f t="shared" si="0"/>
        <v>0</v>
      </c>
      <c r="V17" s="17">
        <f t="shared" si="0"/>
        <v>0</v>
      </c>
      <c r="W17" s="17">
        <f t="shared" si="0"/>
        <v>0</v>
      </c>
      <c r="X17" s="56">
        <f t="shared" si="5"/>
        <v>0</v>
      </c>
    </row>
    <row r="18" spans="2:24" x14ac:dyDescent="0.25">
      <c r="B18" s="62" t="s">
        <v>52</v>
      </c>
      <c r="C18" s="67" t="s">
        <v>53</v>
      </c>
      <c r="D18" s="7">
        <v>2</v>
      </c>
      <c r="F18" s="6">
        <v>13</v>
      </c>
      <c r="G18" s="67" t="s">
        <v>46</v>
      </c>
      <c r="H18" s="7">
        <v>0</v>
      </c>
      <c r="J18" s="62" t="s">
        <v>46</v>
      </c>
      <c r="K18" s="68" t="s">
        <v>34</v>
      </c>
      <c r="M18" s="3">
        <v>10</v>
      </c>
      <c r="N18" s="86">
        <f t="shared" si="6"/>
        <v>9.5689655172413804E-3</v>
      </c>
      <c r="O18" s="86">
        <f t="shared" si="1"/>
        <v>5.1724137931034491E-3</v>
      </c>
      <c r="P18" s="86">
        <f t="shared" si="2"/>
        <v>9.5689655172413804E-3</v>
      </c>
      <c r="Q18" s="86">
        <f t="shared" si="3"/>
        <v>5.1724137931034491E-3</v>
      </c>
      <c r="R18" s="86">
        <f t="shared" si="4"/>
        <v>2.9482758620689657E-2</v>
      </c>
      <c r="T18" s="17">
        <f t="shared" si="0"/>
        <v>0</v>
      </c>
      <c r="U18" s="17">
        <f t="shared" si="0"/>
        <v>0</v>
      </c>
      <c r="V18" s="17">
        <f t="shared" si="0"/>
        <v>0</v>
      </c>
      <c r="W18" s="17">
        <f t="shared" si="0"/>
        <v>0</v>
      </c>
      <c r="X18" s="56">
        <f t="shared" si="5"/>
        <v>0</v>
      </c>
    </row>
    <row r="19" spans="2:24" x14ac:dyDescent="0.25">
      <c r="B19" s="62" t="s">
        <v>30</v>
      </c>
      <c r="C19" s="67" t="s">
        <v>31</v>
      </c>
      <c r="D19" s="7">
        <v>1</v>
      </c>
      <c r="F19" s="6">
        <v>14</v>
      </c>
      <c r="G19" s="67" t="s">
        <v>30</v>
      </c>
      <c r="H19" s="7">
        <f>D19</f>
        <v>1</v>
      </c>
      <c r="J19" s="62" t="s">
        <v>30</v>
      </c>
      <c r="K19" s="68" t="s">
        <v>58</v>
      </c>
      <c r="M19" s="3">
        <v>11</v>
      </c>
      <c r="N19" s="86">
        <f t="shared" si="6"/>
        <v>9.5689655172413804E-3</v>
      </c>
      <c r="O19" s="86">
        <f t="shared" si="1"/>
        <v>5.1724137931034491E-3</v>
      </c>
      <c r="P19" s="86">
        <f t="shared" si="2"/>
        <v>9.5689655172413804E-3</v>
      </c>
      <c r="Q19" s="86">
        <f t="shared" si="3"/>
        <v>5.1724137931034491E-3</v>
      </c>
      <c r="R19" s="86">
        <f t="shared" si="4"/>
        <v>2.9482758620689657E-2</v>
      </c>
      <c r="T19" s="17">
        <f t="shared" si="0"/>
        <v>0</v>
      </c>
      <c r="U19" s="17">
        <f t="shared" si="0"/>
        <v>0</v>
      </c>
      <c r="V19" s="17">
        <f t="shared" si="0"/>
        <v>0</v>
      </c>
      <c r="W19" s="17">
        <f t="shared" si="0"/>
        <v>0</v>
      </c>
      <c r="X19" s="56">
        <f t="shared" si="5"/>
        <v>0</v>
      </c>
    </row>
    <row r="20" spans="2:24" x14ac:dyDescent="0.25">
      <c r="B20" s="62" t="s">
        <v>33</v>
      </c>
      <c r="C20" s="67" t="s">
        <v>45</v>
      </c>
      <c r="D20" s="7">
        <v>1</v>
      </c>
      <c r="F20" s="6">
        <v>15</v>
      </c>
      <c r="G20" s="67" t="s">
        <v>34</v>
      </c>
      <c r="H20" s="7">
        <f>D15</f>
        <v>1</v>
      </c>
      <c r="J20" s="62" t="s">
        <v>34</v>
      </c>
      <c r="K20" s="74" t="s">
        <v>54</v>
      </c>
      <c r="M20" s="3">
        <v>12</v>
      </c>
      <c r="N20" s="86">
        <f t="shared" si="6"/>
        <v>9.5689655172413804E-3</v>
      </c>
      <c r="O20" s="86">
        <f t="shared" si="1"/>
        <v>5.1724137931034491E-3</v>
      </c>
      <c r="P20" s="86">
        <f t="shared" si="2"/>
        <v>9.5689655172413804E-3</v>
      </c>
      <c r="Q20" s="86">
        <f t="shared" si="3"/>
        <v>5.1724137931034491E-3</v>
      </c>
      <c r="R20" s="86">
        <f t="shared" si="4"/>
        <v>2.9482758620689657E-2</v>
      </c>
      <c r="T20" s="17">
        <f t="shared" si="0"/>
        <v>0</v>
      </c>
      <c r="U20" s="17">
        <f t="shared" si="0"/>
        <v>0</v>
      </c>
      <c r="V20" s="17">
        <f t="shared" si="0"/>
        <v>0</v>
      </c>
      <c r="W20" s="17">
        <f t="shared" si="0"/>
        <v>0</v>
      </c>
      <c r="X20" s="56">
        <f t="shared" ref="X20:X30" si="7">SUM(T20:W20)</f>
        <v>0</v>
      </c>
    </row>
    <row r="21" spans="2:24" x14ac:dyDescent="0.25">
      <c r="B21" s="62" t="s">
        <v>28</v>
      </c>
      <c r="C21" s="67" t="s">
        <v>44</v>
      </c>
      <c r="D21" s="7">
        <v>1</v>
      </c>
      <c r="F21" s="6">
        <v>16</v>
      </c>
      <c r="G21" s="67" t="s">
        <v>29</v>
      </c>
      <c r="H21" s="7">
        <f>D17</f>
        <v>1</v>
      </c>
      <c r="J21" s="62" t="s">
        <v>29</v>
      </c>
      <c r="K21" s="74" t="s">
        <v>54</v>
      </c>
      <c r="M21" s="3">
        <v>13</v>
      </c>
      <c r="N21" s="86">
        <f t="shared" si="6"/>
        <v>9.5689655172413804E-3</v>
      </c>
      <c r="O21" s="86">
        <f t="shared" si="1"/>
        <v>5.1724137931034491E-3</v>
      </c>
      <c r="P21" s="86">
        <f t="shared" si="2"/>
        <v>9.5689655172413804E-3</v>
      </c>
      <c r="Q21" s="86">
        <f t="shared" si="3"/>
        <v>5.1724137931034491E-3</v>
      </c>
      <c r="R21" s="86">
        <f t="shared" si="4"/>
        <v>2.9482758620689657E-2</v>
      </c>
      <c r="T21" s="17">
        <f t="shared" si="0"/>
        <v>0</v>
      </c>
      <c r="U21" s="17">
        <f t="shared" si="0"/>
        <v>0</v>
      </c>
      <c r="V21" s="17">
        <f t="shared" si="0"/>
        <v>0</v>
      </c>
      <c r="W21" s="17">
        <f t="shared" si="0"/>
        <v>0</v>
      </c>
      <c r="X21" s="56">
        <f t="shared" si="7"/>
        <v>0</v>
      </c>
    </row>
    <row r="22" spans="2:24" x14ac:dyDescent="0.25">
      <c r="B22" s="62" t="s">
        <v>38</v>
      </c>
      <c r="C22" s="67" t="s">
        <v>39</v>
      </c>
      <c r="D22" s="7">
        <v>3</v>
      </c>
      <c r="F22" s="6">
        <v>17</v>
      </c>
      <c r="G22" s="67" t="s">
        <v>53</v>
      </c>
      <c r="H22" s="7">
        <f>0</f>
        <v>0</v>
      </c>
      <c r="J22" s="62" t="s">
        <v>53</v>
      </c>
      <c r="K22" s="68" t="s">
        <v>52</v>
      </c>
      <c r="M22" s="3">
        <v>14</v>
      </c>
      <c r="N22" s="86">
        <f t="shared" si="6"/>
        <v>9.5689655172413804E-3</v>
      </c>
      <c r="O22" s="86">
        <f t="shared" si="1"/>
        <v>5.1724137931034491E-3</v>
      </c>
      <c r="P22" s="86">
        <f t="shared" si="2"/>
        <v>9.5689655172413804E-3</v>
      </c>
      <c r="Q22" s="86">
        <f t="shared" si="3"/>
        <v>5.1724137931034491E-3</v>
      </c>
      <c r="R22" s="86">
        <f t="shared" si="4"/>
        <v>2.9482758620689657E-2</v>
      </c>
      <c r="T22" s="17">
        <f t="shared" si="0"/>
        <v>0</v>
      </c>
      <c r="U22" s="17">
        <f t="shared" si="0"/>
        <v>0</v>
      </c>
      <c r="V22" s="17">
        <f t="shared" si="0"/>
        <v>0</v>
      </c>
      <c r="W22" s="17">
        <f t="shared" si="0"/>
        <v>0</v>
      </c>
      <c r="X22" s="56">
        <f t="shared" si="7"/>
        <v>0</v>
      </c>
    </row>
    <row r="23" spans="2:24" x14ac:dyDescent="0.25">
      <c r="B23" s="62" t="s">
        <v>39</v>
      </c>
      <c r="C23" s="67" t="s">
        <v>49</v>
      </c>
      <c r="D23" s="7">
        <v>2</v>
      </c>
      <c r="F23" s="6">
        <v>18</v>
      </c>
      <c r="G23" s="67" t="s">
        <v>60</v>
      </c>
      <c r="H23" s="7">
        <f>D9</f>
        <v>2</v>
      </c>
      <c r="J23" s="62" t="s">
        <v>60</v>
      </c>
      <c r="K23" s="68" t="s">
        <v>30</v>
      </c>
      <c r="M23" s="3">
        <v>15</v>
      </c>
      <c r="N23" s="86">
        <f t="shared" si="6"/>
        <v>9.5689655172413804E-3</v>
      </c>
      <c r="O23" s="86">
        <f t="shared" si="1"/>
        <v>5.1724137931034491E-3</v>
      </c>
      <c r="P23" s="86">
        <f t="shared" si="2"/>
        <v>9.5689655172413804E-3</v>
      </c>
      <c r="Q23" s="86">
        <f t="shared" si="3"/>
        <v>5.1724137931034491E-3</v>
      </c>
      <c r="R23" s="86">
        <f t="shared" si="4"/>
        <v>2.9482758620689657E-2</v>
      </c>
      <c r="T23" s="17">
        <f t="shared" si="0"/>
        <v>0</v>
      </c>
      <c r="U23" s="17">
        <f t="shared" si="0"/>
        <v>0</v>
      </c>
      <c r="V23" s="17">
        <f t="shared" si="0"/>
        <v>0</v>
      </c>
      <c r="W23" s="17">
        <f t="shared" si="0"/>
        <v>0</v>
      </c>
      <c r="X23" s="56">
        <f t="shared" si="7"/>
        <v>0</v>
      </c>
    </row>
    <row r="24" spans="2:24" x14ac:dyDescent="0.25">
      <c r="B24" s="76" t="s">
        <v>55</v>
      </c>
      <c r="C24" s="33">
        <v>19</v>
      </c>
      <c r="D24" s="77">
        <f>SUM(D5:D23)</f>
        <v>27</v>
      </c>
      <c r="F24" s="6">
        <v>19</v>
      </c>
      <c r="G24" s="67" t="s">
        <v>41</v>
      </c>
      <c r="H24" s="7">
        <f>D12</f>
        <v>1</v>
      </c>
      <c r="J24" s="62" t="s">
        <v>41</v>
      </c>
      <c r="K24" s="74" t="s">
        <v>54</v>
      </c>
      <c r="M24" s="3">
        <v>16</v>
      </c>
      <c r="N24" s="86">
        <f t="shared" si="6"/>
        <v>9.5689655172413804E-3</v>
      </c>
      <c r="O24" s="86">
        <f t="shared" si="1"/>
        <v>5.1724137931034491E-3</v>
      </c>
      <c r="P24" s="86">
        <f t="shared" si="2"/>
        <v>9.5689655172413804E-3</v>
      </c>
      <c r="Q24" s="86">
        <f t="shared" si="3"/>
        <v>5.1724137931034491E-3</v>
      </c>
      <c r="R24" s="86">
        <f t="shared" si="4"/>
        <v>2.9482758620689657E-2</v>
      </c>
      <c r="T24" s="17">
        <f t="shared" si="0"/>
        <v>0</v>
      </c>
      <c r="U24" s="17">
        <f t="shared" si="0"/>
        <v>0</v>
      </c>
      <c r="V24" s="17">
        <f t="shared" si="0"/>
        <v>0</v>
      </c>
      <c r="W24" s="17">
        <f t="shared" si="0"/>
        <v>0</v>
      </c>
      <c r="X24" s="56">
        <f t="shared" si="7"/>
        <v>0</v>
      </c>
    </row>
    <row r="25" spans="2:24" x14ac:dyDescent="0.25">
      <c r="F25" s="6">
        <v>20</v>
      </c>
      <c r="G25" s="63" t="s">
        <v>32</v>
      </c>
      <c r="H25" s="7">
        <f>D7</f>
        <v>1</v>
      </c>
      <c r="J25" s="61" t="s">
        <v>32</v>
      </c>
      <c r="K25" s="74" t="s">
        <v>54</v>
      </c>
      <c r="M25" s="3">
        <v>17</v>
      </c>
      <c r="N25" s="86">
        <f t="shared" si="6"/>
        <v>9.5689655172413804E-3</v>
      </c>
      <c r="O25" s="86">
        <f t="shared" si="1"/>
        <v>5.1724137931034491E-3</v>
      </c>
      <c r="P25" s="86">
        <f t="shared" si="2"/>
        <v>9.5689655172413804E-3</v>
      </c>
      <c r="Q25" s="86">
        <f t="shared" si="3"/>
        <v>5.1724137931034491E-3</v>
      </c>
      <c r="R25" s="86">
        <f t="shared" ref="R25:R47" si="8">SUM(N25:Q25)</f>
        <v>2.9482758620689657E-2</v>
      </c>
      <c r="T25" s="17">
        <f t="shared" ref="T25:W40" si="9">ABS(N25-N24)</f>
        <v>0</v>
      </c>
      <c r="U25" s="17">
        <f t="shared" si="9"/>
        <v>0</v>
      </c>
      <c r="V25" s="17">
        <f t="shared" si="9"/>
        <v>0</v>
      </c>
      <c r="W25" s="17">
        <f t="shared" si="9"/>
        <v>0</v>
      </c>
      <c r="X25" s="56">
        <f t="shared" si="7"/>
        <v>0</v>
      </c>
    </row>
    <row r="26" spans="2:24" x14ac:dyDescent="0.25">
      <c r="F26" s="6">
        <v>21</v>
      </c>
      <c r="G26" s="67" t="s">
        <v>28</v>
      </c>
      <c r="H26" s="7">
        <f>D13+D21</f>
        <v>2</v>
      </c>
      <c r="J26" s="62" t="s">
        <v>28</v>
      </c>
      <c r="K26" s="74" t="s">
        <v>54</v>
      </c>
      <c r="M26" s="3">
        <v>18</v>
      </c>
      <c r="N26" s="86">
        <f t="shared" si="6"/>
        <v>9.5689655172413804E-3</v>
      </c>
      <c r="O26" s="86">
        <f t="shared" si="1"/>
        <v>5.1724137931034491E-3</v>
      </c>
      <c r="P26" s="86">
        <f t="shared" si="2"/>
        <v>9.5689655172413804E-3</v>
      </c>
      <c r="Q26" s="86">
        <f t="shared" si="3"/>
        <v>5.1724137931034491E-3</v>
      </c>
      <c r="R26" s="86">
        <f t="shared" si="8"/>
        <v>2.9482758620689657E-2</v>
      </c>
      <c r="T26" s="17">
        <f t="shared" si="9"/>
        <v>0</v>
      </c>
      <c r="U26" s="17">
        <f t="shared" si="9"/>
        <v>0</v>
      </c>
      <c r="V26" s="17">
        <f t="shared" si="9"/>
        <v>0</v>
      </c>
      <c r="W26" s="17">
        <f t="shared" si="9"/>
        <v>0</v>
      </c>
      <c r="X26" s="56">
        <f t="shared" si="7"/>
        <v>0</v>
      </c>
    </row>
    <row r="27" spans="2:24" x14ac:dyDescent="0.25">
      <c r="F27" s="6">
        <v>22</v>
      </c>
      <c r="G27" s="67" t="s">
        <v>40</v>
      </c>
      <c r="H27" s="7">
        <f>D14</f>
        <v>1</v>
      </c>
      <c r="J27" s="62" t="s">
        <v>40</v>
      </c>
      <c r="K27" s="74" t="s">
        <v>54</v>
      </c>
      <c r="M27" s="3">
        <v>19</v>
      </c>
      <c r="N27" s="86">
        <f t="shared" si="6"/>
        <v>9.5689655172413804E-3</v>
      </c>
      <c r="O27" s="86">
        <f t="shared" si="1"/>
        <v>5.1724137931034491E-3</v>
      </c>
      <c r="P27" s="86">
        <f t="shared" si="2"/>
        <v>9.5689655172413804E-3</v>
      </c>
      <c r="Q27" s="86">
        <f t="shared" si="3"/>
        <v>5.1724137931034491E-3</v>
      </c>
      <c r="R27" s="86">
        <f t="shared" si="8"/>
        <v>2.9482758620689657E-2</v>
      </c>
      <c r="T27" s="17">
        <f t="shared" si="9"/>
        <v>0</v>
      </c>
      <c r="U27" s="17">
        <f t="shared" si="9"/>
        <v>0</v>
      </c>
      <c r="V27" s="17">
        <f t="shared" si="9"/>
        <v>0</v>
      </c>
      <c r="W27" s="17">
        <f t="shared" si="9"/>
        <v>0</v>
      </c>
      <c r="X27" s="56">
        <f t="shared" si="7"/>
        <v>0</v>
      </c>
    </row>
    <row r="28" spans="2:24" x14ac:dyDescent="0.25">
      <c r="F28" s="6">
        <v>23</v>
      </c>
      <c r="G28" s="67" t="s">
        <v>57</v>
      </c>
      <c r="H28" s="7">
        <f>D11</f>
        <v>1</v>
      </c>
      <c r="J28" s="62" t="s">
        <v>57</v>
      </c>
      <c r="K28" s="74" t="s">
        <v>54</v>
      </c>
      <c r="M28" s="3">
        <v>20</v>
      </c>
      <c r="N28" s="86">
        <f t="shared" si="6"/>
        <v>9.5689655172413804E-3</v>
      </c>
      <c r="O28" s="86">
        <f t="shared" si="1"/>
        <v>5.1724137931034491E-3</v>
      </c>
      <c r="P28" s="86">
        <f t="shared" si="2"/>
        <v>9.5689655172413804E-3</v>
      </c>
      <c r="Q28" s="86">
        <f t="shared" si="3"/>
        <v>5.1724137931034491E-3</v>
      </c>
      <c r="R28" s="86">
        <f t="shared" si="8"/>
        <v>2.9482758620689657E-2</v>
      </c>
      <c r="T28" s="17">
        <f t="shared" si="9"/>
        <v>0</v>
      </c>
      <c r="U28" s="17">
        <f t="shared" si="9"/>
        <v>0</v>
      </c>
      <c r="V28" s="17">
        <f t="shared" si="9"/>
        <v>0</v>
      </c>
      <c r="W28" s="17">
        <f t="shared" si="9"/>
        <v>0</v>
      </c>
      <c r="X28" s="56">
        <f t="shared" si="7"/>
        <v>0</v>
      </c>
    </row>
    <row r="29" spans="2:24" x14ac:dyDescent="0.25">
      <c r="F29" s="6">
        <v>24</v>
      </c>
      <c r="G29" s="63" t="s">
        <v>45</v>
      </c>
      <c r="H29" s="7">
        <f>0</f>
        <v>0</v>
      </c>
      <c r="J29" s="61" t="s">
        <v>45</v>
      </c>
      <c r="K29" s="68" t="s">
        <v>33</v>
      </c>
      <c r="M29" s="3">
        <v>21</v>
      </c>
      <c r="N29" s="86">
        <f t="shared" si="6"/>
        <v>9.5689655172413804E-3</v>
      </c>
      <c r="O29" s="86">
        <f t="shared" si="1"/>
        <v>5.1724137931034491E-3</v>
      </c>
      <c r="P29" s="86">
        <f t="shared" si="2"/>
        <v>9.5689655172413804E-3</v>
      </c>
      <c r="Q29" s="86">
        <f t="shared" si="3"/>
        <v>5.1724137931034491E-3</v>
      </c>
      <c r="R29" s="86">
        <f t="shared" si="8"/>
        <v>2.9482758620689657E-2</v>
      </c>
      <c r="T29" s="17">
        <f t="shared" si="9"/>
        <v>0</v>
      </c>
      <c r="U29" s="17">
        <f t="shared" si="9"/>
        <v>0</v>
      </c>
      <c r="V29" s="17">
        <f t="shared" si="9"/>
        <v>0</v>
      </c>
      <c r="W29" s="17">
        <f t="shared" si="9"/>
        <v>0</v>
      </c>
      <c r="X29" s="56">
        <f t="shared" si="7"/>
        <v>0</v>
      </c>
    </row>
    <row r="30" spans="2:24" x14ac:dyDescent="0.25">
      <c r="F30" s="6">
        <v>25</v>
      </c>
      <c r="G30" s="67" t="s">
        <v>44</v>
      </c>
      <c r="H30" s="7">
        <f>0</f>
        <v>0</v>
      </c>
      <c r="J30" s="62" t="s">
        <v>44</v>
      </c>
      <c r="K30" s="68" t="s">
        <v>28</v>
      </c>
      <c r="M30" s="3">
        <v>22</v>
      </c>
      <c r="N30" s="86">
        <f t="shared" si="6"/>
        <v>9.5689655172413804E-3</v>
      </c>
      <c r="O30" s="86">
        <f t="shared" si="1"/>
        <v>5.1724137931034491E-3</v>
      </c>
      <c r="P30" s="86">
        <f t="shared" si="2"/>
        <v>9.5689655172413804E-3</v>
      </c>
      <c r="Q30" s="86">
        <f t="shared" si="3"/>
        <v>5.1724137931034491E-3</v>
      </c>
      <c r="R30" s="86">
        <f t="shared" si="8"/>
        <v>2.9482758620689657E-2</v>
      </c>
      <c r="T30" s="17">
        <f t="shared" si="9"/>
        <v>0</v>
      </c>
      <c r="U30" s="17">
        <f t="shared" si="9"/>
        <v>0</v>
      </c>
      <c r="V30" s="17">
        <f t="shared" si="9"/>
        <v>0</v>
      </c>
      <c r="W30" s="17">
        <f t="shared" si="9"/>
        <v>0</v>
      </c>
      <c r="X30" s="56">
        <f t="shared" si="7"/>
        <v>0</v>
      </c>
    </row>
    <row r="31" spans="2:24" x14ac:dyDescent="0.25">
      <c r="F31" s="6">
        <v>26</v>
      </c>
      <c r="G31" s="67" t="s">
        <v>39</v>
      </c>
      <c r="H31" s="7">
        <f>D23</f>
        <v>2</v>
      </c>
      <c r="J31" s="62" t="s">
        <v>39</v>
      </c>
      <c r="K31" s="68" t="s">
        <v>38</v>
      </c>
      <c r="M31" s="3">
        <v>23</v>
      </c>
      <c r="N31" s="86">
        <f t="shared" si="6"/>
        <v>9.5689655172413804E-3</v>
      </c>
      <c r="O31" s="86">
        <f t="shared" si="1"/>
        <v>5.1724137931034491E-3</v>
      </c>
      <c r="P31" s="86">
        <f t="shared" si="2"/>
        <v>9.5689655172413804E-3</v>
      </c>
      <c r="Q31" s="86">
        <f t="shared" si="3"/>
        <v>5.1724137931034491E-3</v>
      </c>
      <c r="R31" s="86">
        <f t="shared" si="8"/>
        <v>2.9482758620689657E-2</v>
      </c>
      <c r="T31" s="17">
        <f t="shared" si="9"/>
        <v>0</v>
      </c>
      <c r="U31" s="17">
        <f t="shared" si="9"/>
        <v>0</v>
      </c>
      <c r="V31" s="17">
        <f t="shared" si="9"/>
        <v>0</v>
      </c>
      <c r="W31" s="17">
        <f t="shared" si="9"/>
        <v>0</v>
      </c>
      <c r="X31" s="56">
        <f>SUM(T31:W31)</f>
        <v>0</v>
      </c>
    </row>
    <row r="32" spans="2:24" x14ac:dyDescent="0.25">
      <c r="F32" s="6">
        <v>27</v>
      </c>
      <c r="G32" s="67" t="s">
        <v>37</v>
      </c>
      <c r="H32" s="7">
        <f>D10</f>
        <v>1</v>
      </c>
      <c r="J32" s="62" t="s">
        <v>37</v>
      </c>
      <c r="K32" s="74" t="s">
        <v>54</v>
      </c>
      <c r="M32" s="3">
        <v>24</v>
      </c>
      <c r="N32" s="86">
        <f t="shared" si="6"/>
        <v>9.5689655172413804E-3</v>
      </c>
      <c r="O32" s="86">
        <f t="shared" si="1"/>
        <v>5.1724137931034491E-3</v>
      </c>
      <c r="P32" s="86">
        <f t="shared" si="2"/>
        <v>9.5689655172413804E-3</v>
      </c>
      <c r="Q32" s="86">
        <f t="shared" si="3"/>
        <v>5.1724137931034491E-3</v>
      </c>
      <c r="R32" s="86">
        <f t="shared" si="8"/>
        <v>2.9482758620689657E-2</v>
      </c>
      <c r="T32" s="17">
        <f t="shared" si="9"/>
        <v>0</v>
      </c>
      <c r="U32" s="17">
        <f t="shared" si="9"/>
        <v>0</v>
      </c>
      <c r="V32" s="17">
        <f t="shared" si="9"/>
        <v>0</v>
      </c>
      <c r="W32" s="17">
        <f t="shared" si="9"/>
        <v>0</v>
      </c>
      <c r="X32" s="56">
        <f t="shared" ref="X32:X36" si="10">SUM(T32:W32)</f>
        <v>0</v>
      </c>
    </row>
    <row r="33" spans="6:24" x14ac:dyDescent="0.25">
      <c r="F33" s="8">
        <v>28</v>
      </c>
      <c r="G33" s="72" t="s">
        <v>49</v>
      </c>
      <c r="H33" s="9">
        <f>0</f>
        <v>0</v>
      </c>
      <c r="J33" s="64" t="s">
        <v>49</v>
      </c>
      <c r="K33" s="69" t="s">
        <v>39</v>
      </c>
      <c r="M33" s="3">
        <v>25</v>
      </c>
      <c r="N33" s="86">
        <f t="shared" si="6"/>
        <v>9.5689655172413804E-3</v>
      </c>
      <c r="O33" s="86">
        <f t="shared" si="1"/>
        <v>5.1724137931034491E-3</v>
      </c>
      <c r="P33" s="86">
        <f t="shared" si="2"/>
        <v>9.5689655172413804E-3</v>
      </c>
      <c r="Q33" s="86">
        <f t="shared" si="3"/>
        <v>5.1724137931034491E-3</v>
      </c>
      <c r="R33" s="86">
        <f t="shared" si="8"/>
        <v>2.9482758620689657E-2</v>
      </c>
      <c r="T33" s="17">
        <f t="shared" si="9"/>
        <v>0</v>
      </c>
      <c r="U33" s="17">
        <f t="shared" si="9"/>
        <v>0</v>
      </c>
      <c r="V33" s="17">
        <f t="shared" si="9"/>
        <v>0</v>
      </c>
      <c r="W33" s="17">
        <f t="shared" si="9"/>
        <v>0</v>
      </c>
      <c r="X33" s="56">
        <f t="shared" si="10"/>
        <v>0</v>
      </c>
    </row>
    <row r="34" spans="6:24" x14ac:dyDescent="0.25">
      <c r="H34" s="78">
        <f>SUM(H5:H33)</f>
        <v>27</v>
      </c>
      <c r="K34" s="73">
        <v>19</v>
      </c>
      <c r="M34" s="3">
        <v>26</v>
      </c>
      <c r="N34" s="86">
        <f t="shared" si="6"/>
        <v>9.5689655172413804E-3</v>
      </c>
      <c r="O34" s="86">
        <f t="shared" si="1"/>
        <v>5.1724137931034491E-3</v>
      </c>
      <c r="P34" s="86">
        <f t="shared" si="2"/>
        <v>9.5689655172413804E-3</v>
      </c>
      <c r="Q34" s="86">
        <f t="shared" si="3"/>
        <v>5.1724137931034491E-3</v>
      </c>
      <c r="R34" s="86">
        <f t="shared" si="8"/>
        <v>2.9482758620689657E-2</v>
      </c>
      <c r="T34" s="17">
        <f t="shared" si="9"/>
        <v>0</v>
      </c>
      <c r="U34" s="17">
        <f t="shared" si="9"/>
        <v>0</v>
      </c>
      <c r="V34" s="17">
        <f t="shared" si="9"/>
        <v>0</v>
      </c>
      <c r="W34" s="17">
        <f t="shared" si="9"/>
        <v>0</v>
      </c>
      <c r="X34" s="56">
        <f t="shared" si="10"/>
        <v>0</v>
      </c>
    </row>
    <row r="35" spans="6:24" x14ac:dyDescent="0.25">
      <c r="M35" s="3">
        <v>27</v>
      </c>
      <c r="N35" s="86">
        <f t="shared" si="6"/>
        <v>9.5689655172413804E-3</v>
      </c>
      <c r="O35" s="86">
        <f t="shared" si="1"/>
        <v>5.1724137931034491E-3</v>
      </c>
      <c r="P35" s="86">
        <f t="shared" si="2"/>
        <v>9.5689655172413804E-3</v>
      </c>
      <c r="Q35" s="86">
        <f t="shared" si="3"/>
        <v>5.1724137931034491E-3</v>
      </c>
      <c r="R35" s="86">
        <f t="shared" si="8"/>
        <v>2.9482758620689657E-2</v>
      </c>
      <c r="T35" s="17">
        <f t="shared" si="9"/>
        <v>0</v>
      </c>
      <c r="U35" s="17">
        <f t="shared" si="9"/>
        <v>0</v>
      </c>
      <c r="V35" s="17">
        <f t="shared" si="9"/>
        <v>0</v>
      </c>
      <c r="W35" s="17">
        <f t="shared" si="9"/>
        <v>0</v>
      </c>
      <c r="X35" s="56">
        <f t="shared" si="10"/>
        <v>0</v>
      </c>
    </row>
    <row r="36" spans="6:24" x14ac:dyDescent="0.25">
      <c r="M36" s="3">
        <v>28</v>
      </c>
      <c r="N36" s="86">
        <f t="shared" si="6"/>
        <v>9.5689655172413804E-3</v>
      </c>
      <c r="O36" s="86">
        <f t="shared" si="1"/>
        <v>5.1724137931034491E-3</v>
      </c>
      <c r="P36" s="86">
        <f t="shared" si="2"/>
        <v>9.5689655172413804E-3</v>
      </c>
      <c r="Q36" s="86">
        <f t="shared" si="3"/>
        <v>5.1724137931034491E-3</v>
      </c>
      <c r="R36" s="86">
        <f t="shared" si="8"/>
        <v>2.9482758620689657E-2</v>
      </c>
      <c r="T36" s="17">
        <f t="shared" si="9"/>
        <v>0</v>
      </c>
      <c r="U36" s="17">
        <f t="shared" si="9"/>
        <v>0</v>
      </c>
      <c r="V36" s="17">
        <f t="shared" si="9"/>
        <v>0</v>
      </c>
      <c r="W36" s="17">
        <f t="shared" si="9"/>
        <v>0</v>
      </c>
      <c r="X36" s="56">
        <f t="shared" si="10"/>
        <v>0</v>
      </c>
    </row>
    <row r="37" spans="6:24" x14ac:dyDescent="0.25">
      <c r="M37" s="3">
        <v>29</v>
      </c>
      <c r="N37" s="86">
        <f t="shared" si="6"/>
        <v>9.5689655172413804E-3</v>
      </c>
      <c r="O37" s="86">
        <f t="shared" si="1"/>
        <v>5.1724137931034491E-3</v>
      </c>
      <c r="P37" s="86">
        <f t="shared" si="2"/>
        <v>9.5689655172413804E-3</v>
      </c>
      <c r="Q37" s="86">
        <f t="shared" si="3"/>
        <v>5.1724137931034491E-3</v>
      </c>
      <c r="R37" s="86">
        <f t="shared" si="8"/>
        <v>2.9482758620689657E-2</v>
      </c>
      <c r="T37" s="17">
        <f t="shared" si="9"/>
        <v>0</v>
      </c>
      <c r="U37" s="17">
        <f t="shared" si="9"/>
        <v>0</v>
      </c>
      <c r="V37" s="17">
        <f t="shared" si="9"/>
        <v>0</v>
      </c>
      <c r="W37" s="17">
        <f t="shared" si="9"/>
        <v>0</v>
      </c>
      <c r="X37" s="56">
        <f>SUM(T37:W37)</f>
        <v>0</v>
      </c>
    </row>
    <row r="38" spans="6:24" x14ac:dyDescent="0.25">
      <c r="M38" s="3">
        <v>30</v>
      </c>
      <c r="N38" s="86">
        <f t="shared" si="6"/>
        <v>9.5689655172413804E-3</v>
      </c>
      <c r="O38" s="86">
        <f t="shared" si="1"/>
        <v>5.1724137931034491E-3</v>
      </c>
      <c r="P38" s="86">
        <f t="shared" si="2"/>
        <v>9.5689655172413804E-3</v>
      </c>
      <c r="Q38" s="86">
        <f t="shared" si="3"/>
        <v>5.1724137931034491E-3</v>
      </c>
      <c r="R38" s="86">
        <f t="shared" si="8"/>
        <v>2.9482758620689657E-2</v>
      </c>
      <c r="T38" s="17">
        <f t="shared" si="9"/>
        <v>0</v>
      </c>
      <c r="U38" s="17">
        <f t="shared" si="9"/>
        <v>0</v>
      </c>
      <c r="V38" s="17">
        <f t="shared" si="9"/>
        <v>0</v>
      </c>
      <c r="W38" s="17">
        <f t="shared" si="9"/>
        <v>0</v>
      </c>
      <c r="X38" s="56">
        <f t="shared" ref="X38:X47" si="11">SUM(T38:W38)</f>
        <v>0</v>
      </c>
    </row>
    <row r="39" spans="6:24" x14ac:dyDescent="0.25">
      <c r="M39" s="3">
        <v>31</v>
      </c>
      <c r="N39" s="86">
        <f t="shared" si="6"/>
        <v>9.5689655172413804E-3</v>
      </c>
      <c r="O39" s="86">
        <f t="shared" si="1"/>
        <v>5.1724137931034491E-3</v>
      </c>
      <c r="P39" s="86">
        <f t="shared" si="2"/>
        <v>9.5689655172413804E-3</v>
      </c>
      <c r="Q39" s="86">
        <f t="shared" si="3"/>
        <v>5.1724137931034491E-3</v>
      </c>
      <c r="R39" s="86">
        <f t="shared" si="8"/>
        <v>2.9482758620689657E-2</v>
      </c>
      <c r="T39" s="17">
        <f t="shared" si="9"/>
        <v>0</v>
      </c>
      <c r="U39" s="17">
        <f t="shared" si="9"/>
        <v>0</v>
      </c>
      <c r="V39" s="17">
        <f t="shared" si="9"/>
        <v>0</v>
      </c>
      <c r="W39" s="17">
        <f t="shared" si="9"/>
        <v>0</v>
      </c>
      <c r="X39" s="56">
        <f t="shared" si="11"/>
        <v>0</v>
      </c>
    </row>
    <row r="40" spans="6:24" x14ac:dyDescent="0.25">
      <c r="M40" s="3">
        <v>32</v>
      </c>
      <c r="N40" s="86">
        <f t="shared" si="6"/>
        <v>9.5689655172413804E-3</v>
      </c>
      <c r="O40" s="86">
        <f t="shared" si="1"/>
        <v>5.1724137931034491E-3</v>
      </c>
      <c r="P40" s="86">
        <f t="shared" si="2"/>
        <v>9.5689655172413804E-3</v>
      </c>
      <c r="Q40" s="86">
        <f t="shared" si="3"/>
        <v>5.1724137931034491E-3</v>
      </c>
      <c r="R40" s="86">
        <f t="shared" si="8"/>
        <v>2.9482758620689657E-2</v>
      </c>
      <c r="T40" s="17">
        <f t="shared" si="9"/>
        <v>0</v>
      </c>
      <c r="U40" s="17">
        <f t="shared" si="9"/>
        <v>0</v>
      </c>
      <c r="V40" s="17">
        <f t="shared" si="9"/>
        <v>0</v>
      </c>
      <c r="W40" s="17">
        <f t="shared" si="9"/>
        <v>0</v>
      </c>
      <c r="X40" s="56">
        <f t="shared" si="11"/>
        <v>0</v>
      </c>
    </row>
    <row r="41" spans="6:24" x14ac:dyDescent="0.25">
      <c r="M41" s="3">
        <v>33</v>
      </c>
      <c r="N41" s="86">
        <f t="shared" si="6"/>
        <v>9.5689655172413804E-3</v>
      </c>
      <c r="O41" s="86">
        <f t="shared" si="1"/>
        <v>5.1724137931034491E-3</v>
      </c>
      <c r="P41" s="86">
        <f t="shared" si="2"/>
        <v>9.5689655172413804E-3</v>
      </c>
      <c r="Q41" s="86">
        <f t="shared" si="3"/>
        <v>5.1724137931034491E-3</v>
      </c>
      <c r="R41" s="86">
        <f t="shared" si="8"/>
        <v>2.9482758620689657E-2</v>
      </c>
      <c r="T41" s="17">
        <f t="shared" ref="T41:W56" si="12">ABS(N41-N40)</f>
        <v>0</v>
      </c>
      <c r="U41" s="17">
        <f t="shared" si="12"/>
        <v>0</v>
      </c>
      <c r="V41" s="17">
        <f t="shared" si="12"/>
        <v>0</v>
      </c>
      <c r="W41" s="17">
        <f t="shared" si="12"/>
        <v>0</v>
      </c>
      <c r="X41" s="56">
        <f t="shared" si="11"/>
        <v>0</v>
      </c>
    </row>
    <row r="42" spans="6:24" x14ac:dyDescent="0.25">
      <c r="M42" s="3">
        <v>34</v>
      </c>
      <c r="N42" s="86">
        <f t="shared" si="6"/>
        <v>9.5689655172413804E-3</v>
      </c>
      <c r="O42" s="86">
        <f t="shared" si="1"/>
        <v>5.1724137931034491E-3</v>
      </c>
      <c r="P42" s="86">
        <f t="shared" si="2"/>
        <v>9.5689655172413804E-3</v>
      </c>
      <c r="Q42" s="86">
        <f t="shared" si="3"/>
        <v>5.1724137931034491E-3</v>
      </c>
      <c r="R42" s="86">
        <f t="shared" si="8"/>
        <v>2.9482758620689657E-2</v>
      </c>
      <c r="T42" s="17">
        <f t="shared" si="12"/>
        <v>0</v>
      </c>
      <c r="U42" s="17">
        <f t="shared" si="12"/>
        <v>0</v>
      </c>
      <c r="V42" s="17">
        <f t="shared" si="12"/>
        <v>0</v>
      </c>
      <c r="W42" s="17">
        <f t="shared" si="12"/>
        <v>0</v>
      </c>
      <c r="X42" s="56">
        <f t="shared" si="11"/>
        <v>0</v>
      </c>
    </row>
    <row r="43" spans="6:24" x14ac:dyDescent="0.25">
      <c r="M43" s="3">
        <v>35</v>
      </c>
      <c r="N43" s="86">
        <f t="shared" si="6"/>
        <v>9.5689655172413804E-3</v>
      </c>
      <c r="O43" s="86">
        <f t="shared" si="1"/>
        <v>5.1724137931034491E-3</v>
      </c>
      <c r="P43" s="86">
        <f t="shared" si="2"/>
        <v>9.5689655172413804E-3</v>
      </c>
      <c r="Q43" s="86">
        <f t="shared" si="3"/>
        <v>5.1724137931034491E-3</v>
      </c>
      <c r="R43" s="86">
        <f t="shared" si="8"/>
        <v>2.9482758620689657E-2</v>
      </c>
      <c r="T43" s="17">
        <f t="shared" si="12"/>
        <v>0</v>
      </c>
      <c r="U43" s="17">
        <f t="shared" si="12"/>
        <v>0</v>
      </c>
      <c r="V43" s="17">
        <f t="shared" si="12"/>
        <v>0</v>
      </c>
      <c r="W43" s="17">
        <f t="shared" si="12"/>
        <v>0</v>
      </c>
      <c r="X43" s="56">
        <f t="shared" si="11"/>
        <v>0</v>
      </c>
    </row>
    <row r="44" spans="6:24" x14ac:dyDescent="0.25">
      <c r="M44" s="3">
        <v>36</v>
      </c>
      <c r="N44" s="86">
        <f t="shared" si="6"/>
        <v>9.5689655172413804E-3</v>
      </c>
      <c r="O44" s="86">
        <f t="shared" si="1"/>
        <v>5.1724137931034491E-3</v>
      </c>
      <c r="P44" s="86">
        <f t="shared" si="2"/>
        <v>9.5689655172413804E-3</v>
      </c>
      <c r="Q44" s="86">
        <f t="shared" si="3"/>
        <v>5.1724137931034491E-3</v>
      </c>
      <c r="R44" s="86">
        <f t="shared" si="8"/>
        <v>2.9482758620689657E-2</v>
      </c>
      <c r="T44" s="17">
        <f t="shared" si="12"/>
        <v>0</v>
      </c>
      <c r="U44" s="17">
        <f t="shared" si="12"/>
        <v>0</v>
      </c>
      <c r="V44" s="17">
        <f t="shared" si="12"/>
        <v>0</v>
      </c>
      <c r="W44" s="17">
        <f t="shared" si="12"/>
        <v>0</v>
      </c>
      <c r="X44" s="56">
        <f t="shared" si="11"/>
        <v>0</v>
      </c>
    </row>
    <row r="45" spans="6:24" x14ac:dyDescent="0.25">
      <c r="M45" s="3">
        <v>37</v>
      </c>
      <c r="N45" s="86">
        <f t="shared" si="6"/>
        <v>9.5689655172413804E-3</v>
      </c>
      <c r="O45" s="86">
        <f t="shared" si="1"/>
        <v>5.1724137931034491E-3</v>
      </c>
      <c r="P45" s="86">
        <f t="shared" si="2"/>
        <v>9.5689655172413804E-3</v>
      </c>
      <c r="Q45" s="86">
        <f t="shared" si="3"/>
        <v>5.1724137931034491E-3</v>
      </c>
      <c r="R45" s="86">
        <f t="shared" si="8"/>
        <v>2.9482758620689657E-2</v>
      </c>
      <c r="T45" s="17">
        <f t="shared" si="12"/>
        <v>0</v>
      </c>
      <c r="U45" s="17">
        <f t="shared" si="12"/>
        <v>0</v>
      </c>
      <c r="V45" s="17">
        <f t="shared" si="12"/>
        <v>0</v>
      </c>
      <c r="W45" s="17">
        <f t="shared" si="12"/>
        <v>0</v>
      </c>
      <c r="X45" s="56">
        <f t="shared" si="11"/>
        <v>0</v>
      </c>
    </row>
    <row r="46" spans="6:24" x14ac:dyDescent="0.25">
      <c r="M46" s="3">
        <v>38</v>
      </c>
      <c r="N46" s="86">
        <f t="shared" si="6"/>
        <v>9.5689655172413804E-3</v>
      </c>
      <c r="O46" s="86">
        <f t="shared" si="1"/>
        <v>5.1724137931034491E-3</v>
      </c>
      <c r="P46" s="86">
        <f t="shared" si="2"/>
        <v>9.5689655172413804E-3</v>
      </c>
      <c r="Q46" s="86">
        <f t="shared" si="3"/>
        <v>5.1724137931034491E-3</v>
      </c>
      <c r="R46" s="86">
        <f t="shared" si="8"/>
        <v>2.9482758620689657E-2</v>
      </c>
      <c r="T46" s="17">
        <f t="shared" si="12"/>
        <v>0</v>
      </c>
      <c r="U46" s="17">
        <f t="shared" si="12"/>
        <v>0</v>
      </c>
      <c r="V46" s="17">
        <f t="shared" si="12"/>
        <v>0</v>
      </c>
      <c r="W46" s="17">
        <f t="shared" si="12"/>
        <v>0</v>
      </c>
      <c r="X46" s="56">
        <f t="shared" si="11"/>
        <v>0</v>
      </c>
    </row>
    <row r="47" spans="6:24" x14ac:dyDescent="0.25">
      <c r="M47" s="3">
        <v>39</v>
      </c>
      <c r="N47" s="86">
        <f t="shared" si="6"/>
        <v>9.5689655172413804E-3</v>
      </c>
      <c r="O47" s="86">
        <f t="shared" si="1"/>
        <v>5.1724137931034491E-3</v>
      </c>
      <c r="P47" s="86">
        <f t="shared" si="2"/>
        <v>9.5689655172413804E-3</v>
      </c>
      <c r="Q47" s="86">
        <f t="shared" si="3"/>
        <v>5.1724137931034491E-3</v>
      </c>
      <c r="R47" s="86">
        <f t="shared" si="8"/>
        <v>2.9482758620689657E-2</v>
      </c>
      <c r="T47" s="17">
        <f t="shared" si="12"/>
        <v>0</v>
      </c>
      <c r="U47" s="17">
        <f t="shared" si="12"/>
        <v>0</v>
      </c>
      <c r="V47" s="17">
        <f t="shared" si="12"/>
        <v>0</v>
      </c>
      <c r="W47" s="17">
        <f t="shared" si="12"/>
        <v>0</v>
      </c>
      <c r="X47" s="56">
        <f t="shared" si="11"/>
        <v>0</v>
      </c>
    </row>
    <row r="48" spans="6:24" x14ac:dyDescent="0.25">
      <c r="M48" s="3">
        <v>40</v>
      </c>
      <c r="N48" s="86">
        <f t="shared" si="6"/>
        <v>9.5689655172413804E-3</v>
      </c>
      <c r="O48" s="86">
        <f t="shared" si="1"/>
        <v>5.1724137931034491E-3</v>
      </c>
      <c r="P48" s="86">
        <f t="shared" si="2"/>
        <v>9.5689655172413804E-3</v>
      </c>
      <c r="Q48" s="86">
        <f t="shared" si="3"/>
        <v>5.1724137931034491E-3</v>
      </c>
      <c r="R48" s="86">
        <f t="shared" ref="R48:R58" si="13">SUM(N48:Q48)</f>
        <v>2.9482758620689657E-2</v>
      </c>
      <c r="T48" s="17">
        <f t="shared" si="12"/>
        <v>0</v>
      </c>
      <c r="U48" s="17">
        <f t="shared" si="12"/>
        <v>0</v>
      </c>
      <c r="V48" s="17">
        <f t="shared" si="12"/>
        <v>0</v>
      </c>
      <c r="W48" s="17">
        <f t="shared" si="12"/>
        <v>0</v>
      </c>
      <c r="X48" s="56">
        <f t="shared" ref="X48:X58" si="14">SUM(T48:W48)</f>
        <v>0</v>
      </c>
    </row>
    <row r="49" spans="13:24" x14ac:dyDescent="0.25">
      <c r="M49" s="3">
        <v>41</v>
      </c>
      <c r="N49" s="86">
        <f t="shared" si="6"/>
        <v>9.5689655172413804E-3</v>
      </c>
      <c r="O49" s="86">
        <f t="shared" si="1"/>
        <v>5.1724137931034491E-3</v>
      </c>
      <c r="P49" s="86">
        <f t="shared" si="2"/>
        <v>9.5689655172413804E-3</v>
      </c>
      <c r="Q49" s="86">
        <f t="shared" si="3"/>
        <v>5.1724137931034491E-3</v>
      </c>
      <c r="R49" s="86">
        <f t="shared" si="13"/>
        <v>2.9482758620689657E-2</v>
      </c>
      <c r="T49" s="17">
        <f t="shared" si="12"/>
        <v>0</v>
      </c>
      <c r="U49" s="17">
        <f t="shared" si="12"/>
        <v>0</v>
      </c>
      <c r="V49" s="17">
        <f t="shared" si="12"/>
        <v>0</v>
      </c>
      <c r="W49" s="17">
        <f t="shared" si="12"/>
        <v>0</v>
      </c>
      <c r="X49" s="56">
        <f t="shared" si="14"/>
        <v>0</v>
      </c>
    </row>
    <row r="50" spans="13:24" x14ac:dyDescent="0.25">
      <c r="M50" s="3">
        <v>42</v>
      </c>
      <c r="N50" s="86">
        <f t="shared" si="6"/>
        <v>9.5689655172413804E-3</v>
      </c>
      <c r="O50" s="86">
        <f t="shared" si="1"/>
        <v>5.1724137931034491E-3</v>
      </c>
      <c r="P50" s="86">
        <f t="shared" si="2"/>
        <v>9.5689655172413804E-3</v>
      </c>
      <c r="Q50" s="86">
        <f t="shared" si="3"/>
        <v>5.1724137931034491E-3</v>
      </c>
      <c r="R50" s="86">
        <f t="shared" si="13"/>
        <v>2.9482758620689657E-2</v>
      </c>
      <c r="T50" s="17">
        <f t="shared" si="12"/>
        <v>0</v>
      </c>
      <c r="U50" s="17">
        <f t="shared" si="12"/>
        <v>0</v>
      </c>
      <c r="V50" s="17">
        <f t="shared" si="12"/>
        <v>0</v>
      </c>
      <c r="W50" s="17">
        <f t="shared" si="12"/>
        <v>0</v>
      </c>
      <c r="X50" s="56">
        <f t="shared" si="14"/>
        <v>0</v>
      </c>
    </row>
    <row r="51" spans="13:24" x14ac:dyDescent="0.25">
      <c r="M51" s="3">
        <v>43</v>
      </c>
      <c r="N51" s="86">
        <f t="shared" si="6"/>
        <v>9.5689655172413804E-3</v>
      </c>
      <c r="O51" s="86">
        <f t="shared" si="1"/>
        <v>5.1724137931034491E-3</v>
      </c>
      <c r="P51" s="86">
        <f t="shared" si="2"/>
        <v>9.5689655172413804E-3</v>
      </c>
      <c r="Q51" s="86">
        <f t="shared" si="3"/>
        <v>5.1724137931034491E-3</v>
      </c>
      <c r="R51" s="86">
        <f t="shared" si="13"/>
        <v>2.9482758620689657E-2</v>
      </c>
      <c r="T51" s="17">
        <f t="shared" si="12"/>
        <v>0</v>
      </c>
      <c r="U51" s="17">
        <f t="shared" si="12"/>
        <v>0</v>
      </c>
      <c r="V51" s="17">
        <f t="shared" si="12"/>
        <v>0</v>
      </c>
      <c r="W51" s="17">
        <f t="shared" si="12"/>
        <v>0</v>
      </c>
      <c r="X51" s="56">
        <f t="shared" si="14"/>
        <v>0</v>
      </c>
    </row>
    <row r="52" spans="13:24" x14ac:dyDescent="0.25">
      <c r="M52" s="3">
        <v>44</v>
      </c>
      <c r="N52" s="86">
        <f t="shared" si="6"/>
        <v>9.5689655172413804E-3</v>
      </c>
      <c r="O52" s="86">
        <f t="shared" si="1"/>
        <v>5.1724137931034491E-3</v>
      </c>
      <c r="P52" s="86">
        <f t="shared" si="2"/>
        <v>9.5689655172413804E-3</v>
      </c>
      <c r="Q52" s="86">
        <f t="shared" si="3"/>
        <v>5.1724137931034491E-3</v>
      </c>
      <c r="R52" s="86">
        <f t="shared" si="13"/>
        <v>2.9482758620689657E-2</v>
      </c>
      <c r="T52" s="17">
        <f t="shared" si="12"/>
        <v>0</v>
      </c>
      <c r="U52" s="17">
        <f t="shared" si="12"/>
        <v>0</v>
      </c>
      <c r="V52" s="17">
        <f t="shared" si="12"/>
        <v>0</v>
      </c>
      <c r="W52" s="17">
        <f t="shared" si="12"/>
        <v>0</v>
      </c>
      <c r="X52" s="56">
        <f t="shared" si="14"/>
        <v>0</v>
      </c>
    </row>
    <row r="53" spans="13:24" x14ac:dyDescent="0.25">
      <c r="M53" s="3">
        <v>45</v>
      </c>
      <c r="N53" s="86">
        <f t="shared" si="6"/>
        <v>9.5689655172413804E-3</v>
      </c>
      <c r="O53" s="86">
        <f t="shared" si="1"/>
        <v>5.1724137931034491E-3</v>
      </c>
      <c r="P53" s="86">
        <f t="shared" si="2"/>
        <v>9.5689655172413804E-3</v>
      </c>
      <c r="Q53" s="86">
        <f t="shared" si="3"/>
        <v>5.1724137931034491E-3</v>
      </c>
      <c r="R53" s="86">
        <f t="shared" si="13"/>
        <v>2.9482758620689657E-2</v>
      </c>
      <c r="T53" s="17">
        <f t="shared" si="12"/>
        <v>0</v>
      </c>
      <c r="U53" s="17">
        <f t="shared" si="12"/>
        <v>0</v>
      </c>
      <c r="V53" s="17">
        <f t="shared" si="12"/>
        <v>0</v>
      </c>
      <c r="W53" s="17">
        <f t="shared" si="12"/>
        <v>0</v>
      </c>
      <c r="X53" s="56">
        <f t="shared" si="14"/>
        <v>0</v>
      </c>
    </row>
    <row r="54" spans="13:24" x14ac:dyDescent="0.25">
      <c r="M54" s="3">
        <v>46</v>
      </c>
      <c r="N54" s="86">
        <f t="shared" si="6"/>
        <v>9.5689655172413804E-3</v>
      </c>
      <c r="O54" s="86">
        <f t="shared" si="1"/>
        <v>5.1724137931034491E-3</v>
      </c>
      <c r="P54" s="86">
        <f t="shared" si="2"/>
        <v>9.5689655172413804E-3</v>
      </c>
      <c r="Q54" s="86">
        <f t="shared" si="3"/>
        <v>5.1724137931034491E-3</v>
      </c>
      <c r="R54" s="86">
        <f t="shared" si="13"/>
        <v>2.9482758620689657E-2</v>
      </c>
      <c r="T54" s="17">
        <f t="shared" si="12"/>
        <v>0</v>
      </c>
      <c r="U54" s="17">
        <f t="shared" si="12"/>
        <v>0</v>
      </c>
      <c r="V54" s="17">
        <f t="shared" si="12"/>
        <v>0</v>
      </c>
      <c r="W54" s="17">
        <f t="shared" si="12"/>
        <v>0</v>
      </c>
      <c r="X54" s="56">
        <f t="shared" si="14"/>
        <v>0</v>
      </c>
    </row>
    <row r="55" spans="13:24" x14ac:dyDescent="0.25">
      <c r="M55" s="81">
        <v>47</v>
      </c>
      <c r="N55" s="87">
        <f t="shared" si="6"/>
        <v>9.5689655172413804E-3</v>
      </c>
      <c r="O55" s="87">
        <f t="shared" si="1"/>
        <v>5.1724137931034491E-3</v>
      </c>
      <c r="P55" s="87">
        <f t="shared" si="2"/>
        <v>9.5689655172413804E-3</v>
      </c>
      <c r="Q55" s="87">
        <f t="shared" si="3"/>
        <v>5.1724137931034491E-3</v>
      </c>
      <c r="R55" s="87">
        <f t="shared" si="13"/>
        <v>2.9482758620689657E-2</v>
      </c>
      <c r="S55" s="82"/>
      <c r="T55" s="83">
        <f t="shared" si="12"/>
        <v>0</v>
      </c>
      <c r="U55" s="83">
        <f t="shared" si="12"/>
        <v>0</v>
      </c>
      <c r="V55" s="83">
        <f t="shared" si="12"/>
        <v>0</v>
      </c>
      <c r="W55" s="83">
        <f t="shared" si="12"/>
        <v>0</v>
      </c>
      <c r="X55" s="84">
        <f t="shared" si="14"/>
        <v>0</v>
      </c>
    </row>
    <row r="56" spans="13:24" x14ac:dyDescent="0.25">
      <c r="M56" s="3">
        <v>48</v>
      </c>
      <c r="N56" s="86">
        <f t="shared" si="6"/>
        <v>9.5689655172413804E-3</v>
      </c>
      <c r="O56" s="86">
        <f t="shared" si="1"/>
        <v>5.1724137931034491E-3</v>
      </c>
      <c r="P56" s="86">
        <f t="shared" si="2"/>
        <v>9.5689655172413804E-3</v>
      </c>
      <c r="Q56" s="86">
        <f t="shared" si="3"/>
        <v>5.1724137931034491E-3</v>
      </c>
      <c r="R56" s="86">
        <f t="shared" si="13"/>
        <v>2.9482758620689657E-2</v>
      </c>
      <c r="T56" s="17">
        <f t="shared" si="12"/>
        <v>0</v>
      </c>
      <c r="U56" s="17">
        <f t="shared" si="12"/>
        <v>0</v>
      </c>
      <c r="V56" s="17">
        <f t="shared" si="12"/>
        <v>0</v>
      </c>
      <c r="W56" s="17">
        <f t="shared" si="12"/>
        <v>0</v>
      </c>
      <c r="X56" s="56">
        <f t="shared" si="14"/>
        <v>0</v>
      </c>
    </row>
    <row r="57" spans="13:24" x14ac:dyDescent="0.25">
      <c r="M57" s="3">
        <v>49</v>
      </c>
      <c r="N57" s="86">
        <f t="shared" si="6"/>
        <v>9.5689655172413804E-3</v>
      </c>
      <c r="O57" s="86">
        <f t="shared" si="1"/>
        <v>5.1724137931034491E-3</v>
      </c>
      <c r="P57" s="86">
        <f t="shared" si="2"/>
        <v>9.5689655172413804E-3</v>
      </c>
      <c r="Q57" s="86">
        <f t="shared" si="3"/>
        <v>5.1724137931034491E-3</v>
      </c>
      <c r="R57" s="86">
        <f t="shared" si="13"/>
        <v>2.9482758620689657E-2</v>
      </c>
      <c r="T57" s="17">
        <f t="shared" ref="T57:W58" si="15">ABS(N57-N56)</f>
        <v>0</v>
      </c>
      <c r="U57" s="17">
        <f t="shared" si="15"/>
        <v>0</v>
      </c>
      <c r="V57" s="17">
        <f t="shared" si="15"/>
        <v>0</v>
      </c>
      <c r="W57" s="17">
        <f t="shared" si="15"/>
        <v>0</v>
      </c>
      <c r="X57" s="56">
        <f t="shared" si="14"/>
        <v>0</v>
      </c>
    </row>
    <row r="58" spans="13:24" x14ac:dyDescent="0.25">
      <c r="M58" s="3">
        <v>50</v>
      </c>
      <c r="N58" s="86">
        <f t="shared" si="6"/>
        <v>9.5689655172413804E-3</v>
      </c>
      <c r="O58" s="86">
        <f t="shared" si="1"/>
        <v>5.1724137931034491E-3</v>
      </c>
      <c r="P58" s="86">
        <f t="shared" si="2"/>
        <v>9.5689655172413804E-3</v>
      </c>
      <c r="Q58" s="86">
        <f t="shared" si="3"/>
        <v>5.1724137931034491E-3</v>
      </c>
      <c r="R58" s="86">
        <f t="shared" si="13"/>
        <v>2.9482758620689657E-2</v>
      </c>
      <c r="T58" s="17">
        <f t="shared" si="15"/>
        <v>0</v>
      </c>
      <c r="U58" s="17">
        <f t="shared" si="15"/>
        <v>0</v>
      </c>
      <c r="V58" s="17">
        <f t="shared" si="15"/>
        <v>0</v>
      </c>
      <c r="W58" s="17">
        <f t="shared" si="15"/>
        <v>0</v>
      </c>
      <c r="X58" s="56">
        <f t="shared" si="14"/>
        <v>0</v>
      </c>
    </row>
  </sheetData>
  <autoFilter ref="B4:D24" xr:uid="{00000000-0009-0000-0000-000002000000}">
    <sortState xmlns:xlrd2="http://schemas.microsoft.com/office/spreadsheetml/2017/richdata2" ref="B5:D24">
      <sortCondition ref="C4:C24"/>
    </sortState>
  </autoFilter>
  <pageMargins left="0.7" right="0.7" top="0.75" bottom="0.75" header="0.3" footer="0.3"/>
  <pageSetup orientation="portrait" r:id="rId1"/>
  <ignoredErrors>
    <ignoredError sqref="H6 H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E1</vt:lpstr>
      <vt:lpstr>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Segura</dc:creator>
  <cp:lastModifiedBy>Andres Segura</cp:lastModifiedBy>
  <dcterms:created xsi:type="dcterms:W3CDTF">2018-06-21T19:54:20Z</dcterms:created>
  <dcterms:modified xsi:type="dcterms:W3CDTF">2019-05-06T20:48:35Z</dcterms:modified>
</cp:coreProperties>
</file>