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GitHub\Locational-investment-signals\Input data\"/>
    </mc:Choice>
  </mc:AlternateContent>
  <xr:revisionPtr revIDLastSave="0" documentId="8_{F8E08D4C-1CC1-4B7D-A1B1-3702802D53A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ost" sheetId="2" r:id="rId1"/>
    <sheet name="timeseries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4" i="6" l="1"/>
  <c r="C44" i="2"/>
  <c r="O44" i="6" l="1"/>
  <c r="P44" i="6"/>
  <c r="Q44" i="6"/>
  <c r="Q43" i="6" l="1"/>
  <c r="N36" i="6" s="1"/>
  <c r="N43" i="6"/>
  <c r="M35" i="6" s="1"/>
  <c r="P43" i="6"/>
  <c r="N35" i="6" s="1"/>
  <c r="O43" i="6"/>
  <c r="M36" i="6" s="1"/>
  <c r="C45" i="2" l="1"/>
  <c r="C37" i="2"/>
  <c r="P6" i="2" l="1"/>
  <c r="C41" i="2" l="1"/>
  <c r="O5" i="2" l="1"/>
  <c r="C32" i="2"/>
  <c r="H7" i="2"/>
  <c r="P7" i="2" l="1"/>
  <c r="P5" i="2"/>
  <c r="O6" i="2"/>
</calcChain>
</file>

<file path=xl/sharedStrings.xml><?xml version="1.0" encoding="utf-8"?>
<sst xmlns="http://schemas.openxmlformats.org/spreadsheetml/2006/main" count="68" uniqueCount="48">
  <si>
    <t>Availability</t>
  </si>
  <si>
    <t>Life-Time</t>
  </si>
  <si>
    <t>CO2 price (€/t)</t>
  </si>
  <si>
    <t xml:space="preserve"> </t>
  </si>
  <si>
    <t>load</t>
  </si>
  <si>
    <t>wind</t>
  </si>
  <si>
    <t>solar</t>
  </si>
  <si>
    <t>cost_fix</t>
  </si>
  <si>
    <t>cost_var</t>
  </si>
  <si>
    <t>WACC = Disc. rate</t>
  </si>
  <si>
    <t>Annuity Factor</t>
  </si>
  <si>
    <t>CO2 content
(t/MWh_t)</t>
  </si>
  <si>
    <t>Fuel cost
(€/MWh_t)</t>
  </si>
  <si>
    <t>coal</t>
  </si>
  <si>
    <t>naturalgas</t>
  </si>
  <si>
    <t>Variable costs (€/MWh_e)</t>
  </si>
  <si>
    <t>Cost parameters (calculated in Excel)</t>
  </si>
  <si>
    <t>Investment 
(€/kW)</t>
  </si>
  <si>
    <t>Efficiency (MWh_e/MWh_t)</t>
  </si>
  <si>
    <t>LCOE</t>
  </si>
  <si>
    <t>FLH</t>
  </si>
  <si>
    <t>Full costs by FLH in €/kWa</t>
  </si>
  <si>
    <t>Cost parameters</t>
  </si>
  <si>
    <t>Costs by FLH and base price</t>
  </si>
  <si>
    <t>Scalar parameters</t>
  </si>
  <si>
    <t>north</t>
  </si>
  <si>
    <t>south</t>
  </si>
  <si>
    <t>AFC
(€/kW)</t>
  </si>
  <si>
    <t>in %</t>
  </si>
  <si>
    <t>Cost of transmission extension</t>
  </si>
  <si>
    <t>Cost for Südlink (€)</t>
  </si>
  <si>
    <t>Length of Südlink (km)</t>
  </si>
  <si>
    <t>Capacity of Südlink (MW)</t>
  </si>
  <si>
    <t>Cost (€/MW)</t>
  </si>
  <si>
    <t>Lifetime (y)</t>
  </si>
  <si>
    <t>Annulized costs</t>
  </si>
  <si>
    <t>Additional costs in southern region</t>
  </si>
  <si>
    <t>cost_add_var_s</t>
  </si>
  <si>
    <t>cost_add_fix_s</t>
  </si>
  <si>
    <t>CPF</t>
  </si>
  <si>
    <t>base</t>
  </si>
  <si>
    <t>peak</t>
  </si>
  <si>
    <t>200€ per km per year</t>
  </si>
  <si>
    <t>in MW</t>
  </si>
  <si>
    <t>Wind</t>
  </si>
  <si>
    <t>Solar</t>
  </si>
  <si>
    <t>North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</si>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</sst>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_-* #,##0\ _€_-;\-* #,##0\ _€_-;_-* &quot;-&quot;??\ _€_-;_-@_-"/>
    <numFmt numFmtId="166" formatCode="0.0"/>
    <numFmt numFmtId="167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7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Border="1"/>
    <xf numFmtId="0" fontId="3" fillId="4" borderId="9" xfId="0" applyFont="1" applyFill="1" applyBorder="1" applyAlignment="1">
      <alignment horizontal="right" vertical="center"/>
    </xf>
    <xf numFmtId="0" fontId="2" fillId="4" borderId="11" xfId="0" applyFont="1" applyFill="1" applyBorder="1" applyAlignment="1">
      <alignment horizontal="right" vertical="center" wrapText="1"/>
    </xf>
    <xf numFmtId="0" fontId="2" fillId="4" borderId="9" xfId="0" applyFont="1" applyFill="1" applyBorder="1" applyAlignment="1">
      <alignment horizontal="right" vertical="center" wrapText="1"/>
    </xf>
    <xf numFmtId="165" fontId="0" fillId="3" borderId="0" xfId="1" applyNumberFormat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2" fontId="0" fillId="3" borderId="0" xfId="0" applyNumberFormat="1" applyFill="1" applyBorder="1" applyAlignment="1">
      <alignment horizontal="right"/>
    </xf>
    <xf numFmtId="1" fontId="0" fillId="2" borderId="0" xfId="0" applyNumberFormat="1" applyFill="1"/>
    <xf numFmtId="1" fontId="0" fillId="2" borderId="4" xfId="0" applyNumberFormat="1" applyFill="1" applyBorder="1"/>
    <xf numFmtId="1" fontId="0" fillId="2" borderId="5" xfId="0" applyNumberFormat="1" applyFill="1" applyBorder="1"/>
    <xf numFmtId="1" fontId="0" fillId="2" borderId="6" xfId="0" applyNumberFormat="1" applyFill="1" applyBorder="1"/>
    <xf numFmtId="1" fontId="0" fillId="2" borderId="8" xfId="0" applyNumberFormat="1" applyFill="1" applyBorder="1"/>
    <xf numFmtId="0" fontId="2" fillId="5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right" vertical="center" wrapText="1"/>
    </xf>
    <xf numFmtId="0" fontId="1" fillId="5" borderId="6" xfId="0" applyFont="1" applyFill="1" applyBorder="1" applyAlignment="1">
      <alignment horizontal="right" vertical="center"/>
    </xf>
    <xf numFmtId="0" fontId="1" fillId="5" borderId="7" xfId="0" applyFont="1" applyFill="1" applyBorder="1" applyAlignment="1">
      <alignment horizontal="right" vertical="center" wrapText="1"/>
    </xf>
    <xf numFmtId="0" fontId="1" fillId="5" borderId="4" xfId="0" applyFont="1" applyFill="1" applyBorder="1" applyAlignment="1">
      <alignment horizontal="right" vertical="center" wrapText="1"/>
    </xf>
    <xf numFmtId="0" fontId="2" fillId="5" borderId="9" xfId="0" applyFont="1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166" fontId="1" fillId="2" borderId="12" xfId="0" applyNumberFormat="1" applyFont="1" applyFill="1" applyBorder="1" applyAlignment="1">
      <alignment vertical="center"/>
    </xf>
    <xf numFmtId="0" fontId="0" fillId="5" borderId="6" xfId="0" applyFill="1" applyBorder="1"/>
    <xf numFmtId="0" fontId="0" fillId="5" borderId="8" xfId="0" applyFill="1" applyBorder="1"/>
    <xf numFmtId="0" fontId="1" fillId="5" borderId="6" xfId="0" applyFont="1" applyFill="1" applyBorder="1" applyAlignment="1">
      <alignment vertical="center"/>
    </xf>
    <xf numFmtId="0" fontId="2" fillId="5" borderId="13" xfId="0" applyFont="1" applyFill="1" applyBorder="1" applyAlignment="1">
      <alignment horizontal="right" vertical="center"/>
    </xf>
    <xf numFmtId="0" fontId="4" fillId="5" borderId="4" xfId="0" applyFont="1" applyFill="1" applyBorder="1"/>
    <xf numFmtId="0" fontId="1" fillId="5" borderId="2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9" fontId="0" fillId="3" borderId="5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0" fontId="4" fillId="5" borderId="14" xfId="0" applyFont="1" applyFill="1" applyBorder="1"/>
    <xf numFmtId="0" fontId="1" fillId="5" borderId="0" xfId="0" applyFont="1" applyFill="1" applyBorder="1" applyAlignment="1">
      <alignment horizontal="right" vertical="center" wrapText="1"/>
    </xf>
    <xf numFmtId="1" fontId="4" fillId="3" borderId="0" xfId="0" applyNumberFormat="1" applyFont="1" applyFill="1" applyBorder="1" applyAlignment="1">
      <alignment horizontal="right" vertical="center"/>
    </xf>
    <xf numFmtId="11" fontId="0" fillId="2" borderId="0" xfId="0" applyNumberFormat="1" applyFill="1"/>
    <xf numFmtId="1" fontId="4" fillId="3" borderId="4" xfId="0" applyNumberFormat="1" applyFont="1" applyFill="1" applyBorder="1" applyAlignment="1">
      <alignment horizontal="right" vertical="center"/>
    </xf>
    <xf numFmtId="166" fontId="1" fillId="2" borderId="14" xfId="0" applyNumberFormat="1" applyFont="1" applyFill="1" applyBorder="1" applyAlignment="1">
      <alignment vertical="center"/>
    </xf>
    <xf numFmtId="164" fontId="0" fillId="2" borderId="0" xfId="1" applyFont="1" applyFill="1"/>
    <xf numFmtId="0" fontId="0" fillId="0" borderId="15" xfId="0" applyBorder="1"/>
    <xf numFmtId="0" fontId="0" fillId="2" borderId="15" xfId="0" applyFill="1" applyBorder="1" applyAlignment="1">
      <alignment vertical="center"/>
    </xf>
    <xf numFmtId="1" fontId="0" fillId="0" borderId="15" xfId="0" applyNumberFormat="1" applyBorder="1"/>
    <xf numFmtId="0" fontId="0" fillId="3" borderId="15" xfId="0" applyFill="1" applyBorder="1" applyAlignment="1">
      <alignment vertical="center"/>
    </xf>
    <xf numFmtId="0" fontId="6" fillId="3" borderId="15" xfId="0" applyFont="1" applyFill="1" applyBorder="1" applyAlignment="1">
      <alignment horizontal="center" vertical="top"/>
    </xf>
    <xf numFmtId="0" fontId="4" fillId="3" borderId="15" xfId="0" applyFont="1" applyFill="1" applyBorder="1" applyAlignment="1">
      <alignment horizontal="center"/>
    </xf>
    <xf numFmtId="1" fontId="0" fillId="2" borderId="15" xfId="0" applyNumberFormat="1" applyFill="1" applyBorder="1" applyAlignment="1">
      <alignment vertical="center"/>
    </xf>
    <xf numFmtId="167" fontId="0" fillId="2" borderId="15" xfId="0" applyNumberFormat="1" applyFill="1" applyBorder="1" applyAlignment="1">
      <alignment vertical="center"/>
    </xf>
    <xf numFmtId="9" fontId="0" fillId="0" borderId="15" xfId="2" applyFont="1" applyBorder="1"/>
    <xf numFmtId="0" fontId="1" fillId="3" borderId="15" xfId="0" applyFont="1" applyFill="1" applyBorder="1" applyAlignment="1">
      <alignment horizontal="center"/>
    </xf>
    <xf numFmtId="0" fontId="1" fillId="3" borderId="15" xfId="0" applyFont="1" applyFill="1" applyBorder="1" applyAlignment="1">
      <alignment vertical="center"/>
    </xf>
    <xf numFmtId="9" fontId="7" fillId="0" borderId="16" xfId="2" applyFont="1" applyBorder="1" applyAlignment="1">
      <alignment horizontal="right" vertical="center"/>
    </xf>
    <xf numFmtId="9" fontId="7" fillId="0" borderId="17" xfId="2" applyFont="1" applyBorder="1" applyAlignment="1">
      <alignment horizontal="right" vertical="center"/>
    </xf>
    <xf numFmtId="9" fontId="7" fillId="0" borderId="17" xfId="2" applyFont="1" applyBorder="1" applyAlignment="1">
      <alignment horizontal="right" vertical="center" wrapText="1"/>
    </xf>
    <xf numFmtId="9" fontId="7" fillId="0" borderId="18" xfId="2" applyFont="1" applyBorder="1" applyAlignment="1">
      <alignment horizontal="right" vertical="center"/>
    </xf>
    <xf numFmtId="9" fontId="7" fillId="0" borderId="19" xfId="2" applyFont="1" applyBorder="1" applyAlignment="1">
      <alignment horizontal="right" vertical="center"/>
    </xf>
    <xf numFmtId="9" fontId="7" fillId="0" borderId="19" xfId="2" applyFont="1" applyBorder="1" applyAlignment="1">
      <alignment horizontal="right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7" xfId="0" applyFont="1" applyFill="1" applyBorder="1" applyAlignment="1" applyProtection="1">
      <alignment horizontal="right" vertical="center" wrapText="1"/>
      <protection locked="0"/>
    </xf>
    <xf numFmtId="0" fontId="1" fillId="5" borderId="8" xfId="0" applyFont="1" applyFill="1" applyBorder="1" applyAlignment="1" applyProtection="1">
      <alignment horizontal="right" vertical="center" wrapText="1"/>
      <protection locked="0"/>
    </xf>
    <xf numFmtId="0" fontId="1" fillId="2" borderId="15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Screening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1500023148148147"/>
          <c:y val="9.7222222222222224E-2"/>
          <c:w val="0.82449837962962957"/>
          <c:h val="0.79537839020122481"/>
        </c:manualLayout>
      </c:layout>
      <c:scatterChart>
        <c:scatterStyle val="lineMarker"/>
        <c:varyColors val="0"/>
        <c:ser>
          <c:idx val="0"/>
          <c:order val="0"/>
          <c:tx>
            <c:strRef>
              <c:f>cost!#REF!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5574-472F-BC19-EE5096CCBE39}"/>
              </c:ext>
            </c:extLst>
          </c:dPt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2-4073-AC87-652E4D799065}"/>
            </c:ext>
          </c:extLst>
        </c:ser>
        <c:ser>
          <c:idx val="1"/>
          <c:order val="1"/>
          <c:tx>
            <c:strRef>
              <c:f>cost!$B$5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cost!$O$5:$P$5</c:f>
              <c:numCache>
                <c:formatCode>0</c:formatCode>
                <c:ptCount val="2"/>
                <c:pt idx="0">
                  <c:v>95</c:v>
                </c:pt>
                <c:pt idx="1">
                  <c:v>603.07999999999993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2-4073-AC87-652E4D799065}"/>
            </c:ext>
          </c:extLst>
        </c:ser>
        <c:ser>
          <c:idx val="2"/>
          <c:order val="2"/>
          <c:tx>
            <c:strRef>
              <c:f>cost!$B$6</c:f>
              <c:strCache>
                <c:ptCount val="1"/>
                <c:pt idx="0">
                  <c:v>peak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cost!$O$6:$P$6</c:f>
              <c:numCache>
                <c:formatCode>0</c:formatCode>
                <c:ptCount val="2"/>
                <c:pt idx="0">
                  <c:v>40</c:v>
                </c:pt>
                <c:pt idx="1">
                  <c:v>679.48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2-4073-AC87-652E4D799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27951"/>
        <c:axId val="589632111"/>
      </c:scatterChart>
      <c:valAx>
        <c:axId val="589627951"/>
        <c:scaling>
          <c:orientation val="minMax"/>
          <c:max val="876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89632111"/>
        <c:crosses val="autoZero"/>
        <c:crossBetween val="midCat"/>
        <c:majorUnit val="1000"/>
      </c:valAx>
      <c:valAx>
        <c:axId val="589632111"/>
        <c:scaling>
          <c:orientation val="minMax"/>
          <c:max val="69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8962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D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8.1478473000246188E-2"/>
          <c:y val="0.16606170726874936"/>
          <c:w val="0.89622853476675512"/>
          <c:h val="0.62765559901204071"/>
        </c:manualLayout>
      </c:layout>
      <c:lineChart>
        <c:grouping val="standard"/>
        <c:varyColors val="0"/>
        <c:ser>
          <c:idx val="0"/>
          <c:order val="0"/>
          <c:tx>
            <c:strRef>
              <c:f>timeseries!$F$2:$F$3</c:f>
              <c:strCache>
                <c:ptCount val="2"/>
                <c:pt idx="0">
                  <c:v>wind</c:v>
                </c:pt>
                <c:pt idx="1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timeseries!$F$4:$F$27</c:f>
              <c:numCache>
                <c:formatCode>General</c:formatCode>
                <c:ptCount val="24"/>
                <c:pt idx="0">
                  <c:v>0.57999999999999996</c:v>
                </c:pt>
                <c:pt idx="1">
                  <c:v>0.51</c:v>
                </c:pt>
                <c:pt idx="2">
                  <c:v>0.4</c:v>
                </c:pt>
                <c:pt idx="3">
                  <c:v>0.33</c:v>
                </c:pt>
                <c:pt idx="4">
                  <c:v>0.24</c:v>
                </c:pt>
                <c:pt idx="5">
                  <c:v>0.22</c:v>
                </c:pt>
                <c:pt idx="6">
                  <c:v>0.23</c:v>
                </c:pt>
                <c:pt idx="7">
                  <c:v>0.24</c:v>
                </c:pt>
                <c:pt idx="8">
                  <c:v>0.2</c:v>
                </c:pt>
                <c:pt idx="9">
                  <c:v>0.15</c:v>
                </c:pt>
                <c:pt idx="10">
                  <c:v>0.11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0.13</c:v>
                </c:pt>
                <c:pt idx="15">
                  <c:v>0.16</c:v>
                </c:pt>
                <c:pt idx="16">
                  <c:v>0.18</c:v>
                </c:pt>
                <c:pt idx="17">
                  <c:v>0.28999999999999998</c:v>
                </c:pt>
                <c:pt idx="18">
                  <c:v>0.36</c:v>
                </c:pt>
                <c:pt idx="19">
                  <c:v>0.45</c:v>
                </c:pt>
                <c:pt idx="20">
                  <c:v>0.36</c:v>
                </c:pt>
                <c:pt idx="21">
                  <c:v>0.28000000000000003</c:v>
                </c:pt>
                <c:pt idx="22">
                  <c:v>0.23</c:v>
                </c:pt>
                <c:pt idx="23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0-4235-B59E-0EBF0790ED63}"/>
            </c:ext>
          </c:extLst>
        </c:ser>
        <c:ser>
          <c:idx val="1"/>
          <c:order val="1"/>
          <c:tx>
            <c:strRef>
              <c:f>timeseries!$G$2:$G$3</c:f>
              <c:strCache>
                <c:ptCount val="2"/>
                <c:pt idx="0">
                  <c:v>solar</c:v>
                </c:pt>
                <c:pt idx="1">
                  <c:v>north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timeseries!$G$4:$G$27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0.12</c:v>
                </c:pt>
                <c:pt idx="4">
                  <c:v>0.25</c:v>
                </c:pt>
                <c:pt idx="5">
                  <c:v>0.31</c:v>
                </c:pt>
                <c:pt idx="6">
                  <c:v>0.32</c:v>
                </c:pt>
                <c:pt idx="7">
                  <c:v>0.26</c:v>
                </c:pt>
                <c:pt idx="8">
                  <c:v>0.09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0.03</c:v>
                </c:pt>
                <c:pt idx="15">
                  <c:v>0.13</c:v>
                </c:pt>
                <c:pt idx="16">
                  <c:v>0.25</c:v>
                </c:pt>
                <c:pt idx="17">
                  <c:v>0.32</c:v>
                </c:pt>
                <c:pt idx="18">
                  <c:v>0.28000000000000003</c:v>
                </c:pt>
                <c:pt idx="19">
                  <c:v>0.13</c:v>
                </c:pt>
                <c:pt idx="20">
                  <c:v>0.04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0-4235-B59E-0EBF0790ED63}"/>
            </c:ext>
          </c:extLst>
        </c:ser>
        <c:ser>
          <c:idx val="2"/>
          <c:order val="2"/>
          <c:tx>
            <c:strRef>
              <c:f>timeseries!$H$2:$H$3</c:f>
              <c:strCache>
                <c:ptCount val="2"/>
                <c:pt idx="0">
                  <c:v>wind</c:v>
                </c:pt>
                <c:pt idx="1">
                  <c:v>south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timeseries!$H$4:$H$27</c:f>
              <c:numCache>
                <c:formatCode>General</c:formatCode>
                <c:ptCount val="24"/>
                <c:pt idx="0">
                  <c:v>0.51</c:v>
                </c:pt>
                <c:pt idx="1">
                  <c:v>0.42</c:v>
                </c:pt>
                <c:pt idx="2">
                  <c:v>0.33</c:v>
                </c:pt>
                <c:pt idx="3">
                  <c:v>0.18</c:v>
                </c:pt>
                <c:pt idx="4">
                  <c:v>0.15</c:v>
                </c:pt>
                <c:pt idx="5">
                  <c:v>0.12</c:v>
                </c:pt>
                <c:pt idx="6">
                  <c:v>0.08</c:v>
                </c:pt>
                <c:pt idx="7">
                  <c:v>0.15</c:v>
                </c:pt>
                <c:pt idx="8">
                  <c:v>0.17</c:v>
                </c:pt>
                <c:pt idx="9">
                  <c:v>0.15</c:v>
                </c:pt>
                <c:pt idx="10">
                  <c:v>0.13</c:v>
                </c:pt>
                <c:pt idx="11">
                  <c:v>0.05</c:v>
                </c:pt>
                <c:pt idx="12">
                  <c:v>0.05</c:v>
                </c:pt>
                <c:pt idx="13">
                  <c:v>0.1</c:v>
                </c:pt>
                <c:pt idx="14">
                  <c:v>0.11</c:v>
                </c:pt>
                <c:pt idx="15">
                  <c:v>0.15</c:v>
                </c:pt>
                <c:pt idx="16">
                  <c:v>0.17</c:v>
                </c:pt>
                <c:pt idx="17">
                  <c:v>0.21</c:v>
                </c:pt>
                <c:pt idx="18">
                  <c:v>0.31</c:v>
                </c:pt>
                <c:pt idx="19">
                  <c:v>0.37</c:v>
                </c:pt>
                <c:pt idx="20">
                  <c:v>0.32</c:v>
                </c:pt>
                <c:pt idx="21">
                  <c:v>0.18</c:v>
                </c:pt>
                <c:pt idx="22">
                  <c:v>0.13</c:v>
                </c:pt>
                <c:pt idx="23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50-4235-B59E-0EBF0790ED63}"/>
            </c:ext>
          </c:extLst>
        </c:ser>
        <c:ser>
          <c:idx val="3"/>
          <c:order val="3"/>
          <c:tx>
            <c:strRef>
              <c:f>timeseries!$I$2:$I$3</c:f>
              <c:strCache>
                <c:ptCount val="2"/>
                <c:pt idx="0">
                  <c:v>solar</c:v>
                </c:pt>
                <c:pt idx="1">
                  <c:v>south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timeseries!$I$4:$I$27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0.13</c:v>
                </c:pt>
                <c:pt idx="5">
                  <c:v>0.23</c:v>
                </c:pt>
                <c:pt idx="6">
                  <c:v>0.21</c:v>
                </c:pt>
                <c:pt idx="7">
                  <c:v>0.12</c:v>
                </c:pt>
                <c:pt idx="8">
                  <c:v>0.04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0.04</c:v>
                </c:pt>
                <c:pt idx="15">
                  <c:v>0.18</c:v>
                </c:pt>
                <c:pt idx="16">
                  <c:v>0.39</c:v>
                </c:pt>
                <c:pt idx="17">
                  <c:v>0.45</c:v>
                </c:pt>
                <c:pt idx="18">
                  <c:v>0.42</c:v>
                </c:pt>
                <c:pt idx="19">
                  <c:v>0.38</c:v>
                </c:pt>
                <c:pt idx="20">
                  <c:v>0.15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50-4235-B59E-0EBF0790E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296207"/>
        <c:axId val="509294543"/>
      </c:lineChart>
      <c:catAx>
        <c:axId val="50929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294543"/>
        <c:crosses val="autoZero"/>
        <c:auto val="1"/>
        <c:lblAlgn val="ctr"/>
        <c:lblOffset val="100"/>
        <c:noMultiLvlLbl val="0"/>
      </c:catAx>
      <c:valAx>
        <c:axId val="50929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29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timeseries!$C$3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timeseries!$C$4:$C$51</c:f>
              <c:numCache>
                <c:formatCode>0</c:formatCode>
                <c:ptCount val="48"/>
                <c:pt idx="0">
                  <c:v>15532.8</c:v>
                </c:pt>
                <c:pt idx="1">
                  <c:v>17064.96</c:v>
                </c:pt>
                <c:pt idx="2">
                  <c:v>15186.420000000002</c:v>
                </c:pt>
                <c:pt idx="3">
                  <c:v>21223.5</c:v>
                </c:pt>
                <c:pt idx="4">
                  <c:v>21433.03</c:v>
                </c:pt>
                <c:pt idx="5">
                  <c:v>22447.5</c:v>
                </c:pt>
                <c:pt idx="6">
                  <c:v>20421.52</c:v>
                </c:pt>
                <c:pt idx="7">
                  <c:v>24444</c:v>
                </c:pt>
                <c:pt idx="8">
                  <c:v>24780.9</c:v>
                </c:pt>
                <c:pt idx="9">
                  <c:v>21190.2</c:v>
                </c:pt>
                <c:pt idx="10">
                  <c:v>20720.04</c:v>
                </c:pt>
                <c:pt idx="11">
                  <c:v>20171.55</c:v>
                </c:pt>
                <c:pt idx="12">
                  <c:v>16868.52</c:v>
                </c:pt>
                <c:pt idx="13">
                  <c:v>18546.28</c:v>
                </c:pt>
                <c:pt idx="14">
                  <c:v>20102.16</c:v>
                </c:pt>
                <c:pt idx="15">
                  <c:v>27601.199999999997</c:v>
                </c:pt>
                <c:pt idx="16">
                  <c:v>23764.3</c:v>
                </c:pt>
                <c:pt idx="17">
                  <c:v>23438.240000000002</c:v>
                </c:pt>
                <c:pt idx="18">
                  <c:v>21522.240000000002</c:v>
                </c:pt>
                <c:pt idx="19">
                  <c:v>19314.3</c:v>
                </c:pt>
                <c:pt idx="20">
                  <c:v>21009.120000000003</c:v>
                </c:pt>
                <c:pt idx="21">
                  <c:v>19848.32</c:v>
                </c:pt>
                <c:pt idx="22">
                  <c:v>17854.14</c:v>
                </c:pt>
                <c:pt idx="23">
                  <c:v>14758.5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0-4288-911D-BAF4A7FBA9FF}"/>
            </c:ext>
          </c:extLst>
        </c:ser>
        <c:ser>
          <c:idx val="1"/>
          <c:order val="1"/>
          <c:tx>
            <c:strRef>
              <c:f>timeseries!$D$3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timeseries!$D$4:$D$51</c:f>
              <c:numCache>
                <c:formatCode>0</c:formatCode>
                <c:ptCount val="48"/>
                <c:pt idx="0">
                  <c:v>36243.199999999997</c:v>
                </c:pt>
                <c:pt idx="1">
                  <c:v>34647.040000000001</c:v>
                </c:pt>
                <c:pt idx="2">
                  <c:v>41059.58</c:v>
                </c:pt>
                <c:pt idx="3">
                  <c:v>49521.5</c:v>
                </c:pt>
                <c:pt idx="4">
                  <c:v>52473.97</c:v>
                </c:pt>
                <c:pt idx="5">
                  <c:v>52377.5</c:v>
                </c:pt>
                <c:pt idx="6">
                  <c:v>52512.479999999996</c:v>
                </c:pt>
                <c:pt idx="7">
                  <c:v>45396</c:v>
                </c:pt>
                <c:pt idx="8">
                  <c:v>48104.1</c:v>
                </c:pt>
                <c:pt idx="9">
                  <c:v>49443.8</c:v>
                </c:pt>
                <c:pt idx="10">
                  <c:v>42067.96</c:v>
                </c:pt>
                <c:pt idx="11">
                  <c:v>37461.449999999997</c:v>
                </c:pt>
                <c:pt idx="12">
                  <c:v>29988.48</c:v>
                </c:pt>
                <c:pt idx="13">
                  <c:v>30259.72</c:v>
                </c:pt>
                <c:pt idx="14">
                  <c:v>39021.839999999997</c:v>
                </c:pt>
                <c:pt idx="15">
                  <c:v>39718.800000000003</c:v>
                </c:pt>
                <c:pt idx="16">
                  <c:v>44133.7</c:v>
                </c:pt>
                <c:pt idx="17">
                  <c:v>45497.759999999995</c:v>
                </c:pt>
                <c:pt idx="18">
                  <c:v>45734.759999999995</c:v>
                </c:pt>
                <c:pt idx="19">
                  <c:v>45066.7</c:v>
                </c:pt>
                <c:pt idx="20">
                  <c:v>42654.879999999997</c:v>
                </c:pt>
                <c:pt idx="21">
                  <c:v>42177.68</c:v>
                </c:pt>
                <c:pt idx="22">
                  <c:v>39739.86</c:v>
                </c:pt>
                <c:pt idx="23">
                  <c:v>34436.5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F0-4288-911D-BAF4A7FBA9FF}"/>
            </c:ext>
          </c:extLst>
        </c:ser>
        <c:ser>
          <c:idx val="2"/>
          <c:order val="2"/>
          <c:tx>
            <c:strRef>
              <c:f>timeseries!#REF!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timeseries!#REF!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F0-4288-911D-BAF4A7FBA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309103"/>
        <c:axId val="509307439"/>
      </c:lineChart>
      <c:catAx>
        <c:axId val="50930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307439"/>
        <c:crosses val="autoZero"/>
        <c:auto val="1"/>
        <c:lblAlgn val="ctr"/>
        <c:lblOffset val="100"/>
        <c:noMultiLvlLbl val="0"/>
      </c:catAx>
      <c:valAx>
        <c:axId val="50930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30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403411</xdr:colOff>
      <xdr:row>1</xdr:row>
      <xdr:rowOff>4483</xdr:rowOff>
    </xdr:from>
    <xdr:to>
      <xdr:col>21</xdr:col>
      <xdr:colOff>778940</xdr:colOff>
      <xdr:row>11</xdr:row>
      <xdr:rowOff>6812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0.05392</cdr:y>
    </cdr:from>
    <cdr:to>
      <cdr:x>0.1703</cdr:x>
      <cdr:y>0.14542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47916"/>
          <a:ext cx="770964" cy="2510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€/kWa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86425</xdr:colOff>
      <xdr:row>0</xdr:row>
      <xdr:rowOff>0</xdr:rowOff>
    </xdr:from>
    <xdr:to>
      <xdr:col>18</xdr:col>
      <xdr:colOff>389411</xdr:colOff>
      <xdr:row>15</xdr:row>
      <xdr:rowOff>6268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E5312-BEF3-410C-8EF8-341C8D8F6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86427</xdr:colOff>
      <xdr:row>15</xdr:row>
      <xdr:rowOff>110342</xdr:rowOff>
    </xdr:from>
    <xdr:to>
      <xdr:col>18</xdr:col>
      <xdr:colOff>389413</xdr:colOff>
      <xdr:row>30</xdr:row>
      <xdr:rowOff>151905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1B464C-240D-485E-877F-B039F06DE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topLeftCell="D1" zoomScale="85" zoomScaleNormal="85" workbookViewId="0">
      <selection activeCell="H7" sqref="H7"/>
    </sheetView>
  </sheetViews>
  <sheetFormatPr defaultColWidth="11.453125" defaultRowHeight="14.5" x14ac:dyDescent="0.35"/>
  <cols>
    <col min="1" max="1" width="2.1796875" style="1" customWidth="1"/>
    <col min="2" max="2" width="15.81640625" style="1" customWidth="1"/>
    <col min="3" max="3" width="14.453125" style="1" customWidth="1"/>
    <col min="4" max="4" width="17.1796875" style="1" customWidth="1"/>
    <col min="5" max="5" width="18.6328125" style="1" bestFit="1" customWidth="1"/>
    <col min="6" max="6" width="14.453125" style="1" customWidth="1"/>
    <col min="7" max="8" width="16.81640625" style="1" customWidth="1"/>
    <col min="9" max="9" width="3.1796875" style="1" customWidth="1"/>
    <col min="10" max="12" width="15.81640625" style="1" customWidth="1"/>
    <col min="13" max="13" width="3.1796875" style="1" customWidth="1"/>
    <col min="14" max="14" width="11.81640625" style="1" customWidth="1"/>
    <col min="15" max="16384" width="11.453125" style="1"/>
  </cols>
  <sheetData>
    <row r="1" spans="1:16" x14ac:dyDescent="0.35">
      <c r="A1" s="1" t="s">
        <v>3</v>
      </c>
    </row>
    <row r="2" spans="1:16" s="2" customFormat="1" ht="24" customHeight="1" x14ac:dyDescent="0.35">
      <c r="B2" s="16" t="s">
        <v>22</v>
      </c>
      <c r="C2" s="17"/>
      <c r="D2" s="17"/>
      <c r="E2" s="17"/>
      <c r="F2" s="17"/>
      <c r="G2" s="16" t="s">
        <v>16</v>
      </c>
      <c r="H2" s="17"/>
      <c r="I2" s="1"/>
      <c r="J2" s="1"/>
      <c r="K2" s="1"/>
      <c r="L2" s="1"/>
      <c r="M2" s="1"/>
      <c r="N2" s="31" t="s">
        <v>23</v>
      </c>
      <c r="O2" s="29"/>
      <c r="P2" s="30"/>
    </row>
    <row r="3" spans="1:16" s="2" customFormat="1" ht="35.5" customHeight="1" x14ac:dyDescent="0.35">
      <c r="B3" s="18"/>
      <c r="C3" s="19" t="s">
        <v>17</v>
      </c>
      <c r="D3" s="19" t="s">
        <v>18</v>
      </c>
      <c r="E3" s="19" t="s">
        <v>12</v>
      </c>
      <c r="F3" s="19" t="s">
        <v>11</v>
      </c>
      <c r="G3" s="20" t="s">
        <v>27</v>
      </c>
      <c r="H3" s="39" t="s">
        <v>15</v>
      </c>
      <c r="I3" s="1"/>
      <c r="J3" s="1" t="s">
        <v>36</v>
      </c>
      <c r="K3" s="1"/>
      <c r="L3" s="1"/>
      <c r="M3" s="1"/>
      <c r="N3" s="26"/>
      <c r="O3" s="64" t="s">
        <v>21</v>
      </c>
      <c r="P3" s="65"/>
    </row>
    <row r="4" spans="1:16" s="2" customFormat="1" ht="16.25" customHeight="1" x14ac:dyDescent="0.35">
      <c r="B4" s="4"/>
      <c r="C4" s="5"/>
      <c r="D4" s="5"/>
      <c r="E4" s="5"/>
      <c r="F4" s="5"/>
      <c r="G4" s="6" t="s">
        <v>7</v>
      </c>
      <c r="H4" s="5" t="s">
        <v>8</v>
      </c>
      <c r="I4" s="1"/>
      <c r="J4" s="1" t="s">
        <v>37</v>
      </c>
      <c r="K4" s="1" t="s">
        <v>38</v>
      </c>
      <c r="L4" s="1"/>
      <c r="M4" s="1"/>
      <c r="N4" s="27" t="s">
        <v>20</v>
      </c>
      <c r="O4" s="24">
        <v>0</v>
      </c>
      <c r="P4" s="25">
        <v>8760</v>
      </c>
    </row>
    <row r="5" spans="1:16" ht="16.25" customHeight="1" x14ac:dyDescent="0.35">
      <c r="B5" s="38" t="s">
        <v>40</v>
      </c>
      <c r="C5" s="7">
        <v>2000</v>
      </c>
      <c r="D5" s="10">
        <v>0.45</v>
      </c>
      <c r="E5" s="8">
        <v>12</v>
      </c>
      <c r="F5" s="10">
        <v>0.32</v>
      </c>
      <c r="G5" s="42">
        <v>95</v>
      </c>
      <c r="H5" s="40">
        <v>58</v>
      </c>
      <c r="N5" s="28" t="s">
        <v>13</v>
      </c>
      <c r="O5" s="12">
        <f>G5</f>
        <v>95</v>
      </c>
      <c r="P5" s="13">
        <f t="shared" ref="P5" si="0">G5+H5*$P$4/1000</f>
        <v>603.07999999999993</v>
      </c>
    </row>
    <row r="6" spans="1:16" ht="16.25" customHeight="1" x14ac:dyDescent="0.35">
      <c r="B6" s="38" t="s">
        <v>41</v>
      </c>
      <c r="C6" s="7">
        <v>1700</v>
      </c>
      <c r="D6" s="10">
        <v>0.6</v>
      </c>
      <c r="E6" s="9">
        <v>30</v>
      </c>
      <c r="F6" s="10">
        <v>0.27</v>
      </c>
      <c r="G6" s="42">
        <v>40</v>
      </c>
      <c r="H6" s="40">
        <v>73</v>
      </c>
      <c r="N6" s="28" t="s">
        <v>14</v>
      </c>
      <c r="O6" s="14">
        <f>G6</f>
        <v>40</v>
      </c>
      <c r="P6" s="15">
        <f>G6+H6*$P$4/1000</f>
        <v>679.48</v>
      </c>
    </row>
    <row r="7" spans="1:16" ht="16.25" customHeight="1" x14ac:dyDescent="0.35">
      <c r="B7" s="38" t="s">
        <v>5</v>
      </c>
      <c r="C7" s="7">
        <v>1100</v>
      </c>
      <c r="D7" s="10">
        <v>1</v>
      </c>
      <c r="E7" s="9">
        <v>0</v>
      </c>
      <c r="F7" s="10">
        <v>0</v>
      </c>
      <c r="G7" s="42">
        <v>80</v>
      </c>
      <c r="H7" s="40">
        <f>E7/D7+F7/D7*$C$33</f>
        <v>0</v>
      </c>
      <c r="N7" s="28" t="s">
        <v>5</v>
      </c>
      <c r="O7" s="62" t="s">
        <v>19</v>
      </c>
      <c r="P7" s="23" t="e">
        <f>G7*1000/#REF!</f>
        <v>#REF!</v>
      </c>
    </row>
    <row r="8" spans="1:16" ht="16.25" customHeight="1" x14ac:dyDescent="0.35">
      <c r="B8" s="38" t="s">
        <v>6</v>
      </c>
      <c r="C8" s="7"/>
      <c r="D8" s="10"/>
      <c r="E8" s="9"/>
      <c r="F8" s="10"/>
      <c r="G8" s="42">
        <v>46</v>
      </c>
      <c r="H8" s="40">
        <v>0</v>
      </c>
      <c r="N8" s="28"/>
      <c r="O8" s="63"/>
      <c r="P8" s="43"/>
    </row>
    <row r="9" spans="1:16" ht="25.25" customHeight="1" x14ac:dyDescent="0.35">
      <c r="O9" s="2"/>
    </row>
    <row r="13" spans="1:16" x14ac:dyDescent="0.35">
      <c r="D13" s="11"/>
      <c r="E13" s="11"/>
    </row>
    <row r="16" spans="1:16" x14ac:dyDescent="0.35">
      <c r="H16" s="2"/>
      <c r="N16" s="2"/>
    </row>
    <row r="25" spans="2:4" x14ac:dyDescent="0.35">
      <c r="D25" s="41"/>
    </row>
    <row r="28" spans="2:4" x14ac:dyDescent="0.35">
      <c r="B28" s="21" t="s">
        <v>24</v>
      </c>
      <c r="C28" s="22"/>
    </row>
    <row r="29" spans="2:4" x14ac:dyDescent="0.35">
      <c r="B29" s="32" t="s">
        <v>0</v>
      </c>
      <c r="C29" s="33">
        <v>1</v>
      </c>
    </row>
    <row r="30" spans="2:4" x14ac:dyDescent="0.35">
      <c r="B30" s="32" t="s">
        <v>9</v>
      </c>
      <c r="C30" s="34">
        <v>0.05</v>
      </c>
    </row>
    <row r="31" spans="2:4" x14ac:dyDescent="0.35">
      <c r="B31" s="32" t="s">
        <v>1</v>
      </c>
      <c r="C31" s="35">
        <v>25</v>
      </c>
    </row>
    <row r="32" spans="2:4" x14ac:dyDescent="0.35">
      <c r="B32" s="32" t="s">
        <v>10</v>
      </c>
      <c r="C32" s="34">
        <f>C30*(1+C30)^C31/((1+C30)^C31-1)</f>
        <v>7.0952457299229624E-2</v>
      </c>
    </row>
    <row r="33" spans="2:5" x14ac:dyDescent="0.35">
      <c r="B33" s="36" t="s">
        <v>2</v>
      </c>
      <c r="C33" s="37">
        <v>25</v>
      </c>
    </row>
    <row r="35" spans="2:5" x14ac:dyDescent="0.35">
      <c r="B35" s="3"/>
      <c r="C35" s="3"/>
    </row>
    <row r="36" spans="2:5" x14ac:dyDescent="0.35">
      <c r="B36" s="1" t="s">
        <v>29</v>
      </c>
    </row>
    <row r="37" spans="2:5" x14ac:dyDescent="0.35">
      <c r="B37" s="1" t="s">
        <v>30</v>
      </c>
      <c r="C37" s="11">
        <f>10000000000</f>
        <v>10000000000</v>
      </c>
    </row>
    <row r="38" spans="2:5" x14ac:dyDescent="0.35">
      <c r="B38" s="1" t="s">
        <v>31</v>
      </c>
      <c r="C38" s="11">
        <v>700</v>
      </c>
    </row>
    <row r="39" spans="2:5" x14ac:dyDescent="0.35">
      <c r="B39" s="1" t="s">
        <v>32</v>
      </c>
      <c r="C39" s="11">
        <v>4000</v>
      </c>
      <c r="E39" s="44"/>
    </row>
    <row r="40" spans="2:5" x14ac:dyDescent="0.35">
      <c r="C40" s="11"/>
    </row>
    <row r="41" spans="2:5" x14ac:dyDescent="0.35">
      <c r="B41" s="1" t="s">
        <v>33</v>
      </c>
      <c r="C41" s="44">
        <f>C37/C39</f>
        <v>2500000</v>
      </c>
      <c r="E41" s="1">
        <v>1250000</v>
      </c>
    </row>
    <row r="42" spans="2:5" x14ac:dyDescent="0.35">
      <c r="B42" s="1" t="s">
        <v>34</v>
      </c>
      <c r="C42" s="11">
        <v>40</v>
      </c>
    </row>
    <row r="43" spans="2:5" x14ac:dyDescent="0.35">
      <c r="C43" s="11"/>
    </row>
    <row r="44" spans="2:5" x14ac:dyDescent="0.35">
      <c r="B44" s="1" t="s">
        <v>35</v>
      </c>
      <c r="C44" s="11">
        <f>C41*$C$30*(1+$C$30)^C42/((1+$C$30)^C42-1)</f>
        <v>145695.4029150875</v>
      </c>
    </row>
    <row r="45" spans="2:5" x14ac:dyDescent="0.35">
      <c r="C45" s="1">
        <f>C44/700</f>
        <v>208.13628987869643</v>
      </c>
    </row>
    <row r="47" spans="2:5" x14ac:dyDescent="0.35">
      <c r="C47" s="1" t="s">
        <v>42</v>
      </c>
    </row>
  </sheetData>
  <mergeCells count="2">
    <mergeCell ref="O7:O8"/>
    <mergeCell ref="O3:P3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2839-4BDE-4B18-A7A4-A5F1FDEE19B7}">
  <dimension ref="B1:Y95"/>
  <sheetViews>
    <sheetView tabSelected="1" zoomScale="70" zoomScaleNormal="70" workbookViewId="0">
      <selection activeCell="X21" sqref="X21"/>
    </sheetView>
  </sheetViews>
  <sheetFormatPr defaultRowHeight="14.5" x14ac:dyDescent="0.35"/>
  <cols>
    <col min="1" max="4" width="8.7265625" style="45"/>
    <col min="5" max="5" width="2.90625" style="45" customWidth="1"/>
    <col min="6" max="16384" width="8.7265625" style="45"/>
  </cols>
  <sheetData>
    <row r="1" spans="2:25" x14ac:dyDescent="0.35">
      <c r="C1" s="66" t="s">
        <v>43</v>
      </c>
      <c r="D1" s="66"/>
      <c r="E1" s="46"/>
      <c r="F1" s="66" t="s">
        <v>28</v>
      </c>
      <c r="G1" s="66"/>
      <c r="H1" s="66"/>
      <c r="I1" s="66"/>
    </row>
    <row r="2" spans="2:25" x14ac:dyDescent="0.35">
      <c r="C2" s="54" t="s">
        <v>4</v>
      </c>
      <c r="D2" s="54" t="s">
        <v>4</v>
      </c>
      <c r="E2" s="48"/>
      <c r="F2" s="49" t="s">
        <v>5</v>
      </c>
      <c r="G2" s="49" t="s">
        <v>6</v>
      </c>
      <c r="H2" s="49" t="s">
        <v>5</v>
      </c>
      <c r="I2" s="49" t="s">
        <v>6</v>
      </c>
    </row>
    <row r="3" spans="2:25" x14ac:dyDescent="0.35">
      <c r="C3" s="54" t="s">
        <v>25</v>
      </c>
      <c r="D3" s="55" t="s">
        <v>26</v>
      </c>
      <c r="E3" s="50"/>
      <c r="F3" s="49" t="s">
        <v>25</v>
      </c>
      <c r="G3" s="49" t="s">
        <v>25</v>
      </c>
      <c r="H3" s="49" t="s">
        <v>26</v>
      </c>
      <c r="I3" s="49" t="s">
        <v>26</v>
      </c>
    </row>
    <row r="4" spans="2:25" ht="15" thickBot="1" x14ac:dyDescent="0.4">
      <c r="B4" s="45">
        <v>1</v>
      </c>
      <c r="C4" s="47">
        <v>15532.8</v>
      </c>
      <c r="D4" s="47">
        <v>36243.199999999997</v>
      </c>
      <c r="E4" s="45">
        <v>1</v>
      </c>
      <c r="F4" s="45">
        <v>0.57999999999999996</v>
      </c>
      <c r="G4" s="45">
        <v>0</v>
      </c>
      <c r="H4" s="45">
        <v>0.51</v>
      </c>
      <c r="I4" s="45">
        <v>0</v>
      </c>
    </row>
    <row r="5" spans="2:25" ht="15" thickBot="1" x14ac:dyDescent="0.4">
      <c r="B5" s="45">
        <v>2</v>
      </c>
      <c r="C5" s="47">
        <v>17064.96</v>
      </c>
      <c r="D5" s="47">
        <v>34647.040000000001</v>
      </c>
      <c r="E5" s="45">
        <v>2</v>
      </c>
      <c r="F5" s="45">
        <v>0.51</v>
      </c>
      <c r="G5" s="45">
        <v>0</v>
      </c>
      <c r="H5" s="45">
        <v>0.42</v>
      </c>
      <c r="I5" s="45">
        <v>0</v>
      </c>
      <c r="V5" s="56"/>
      <c r="W5" s="57"/>
      <c r="X5" s="58"/>
      <c r="Y5" s="57"/>
    </row>
    <row r="6" spans="2:25" ht="15" thickBot="1" x14ac:dyDescent="0.4">
      <c r="B6" s="45">
        <v>3</v>
      </c>
      <c r="C6" s="47">
        <v>15186.420000000002</v>
      </c>
      <c r="D6" s="47">
        <v>41059.58</v>
      </c>
      <c r="E6" s="45">
        <v>3</v>
      </c>
      <c r="F6" s="45">
        <v>0.4</v>
      </c>
      <c r="G6" s="45">
        <v>0.03</v>
      </c>
      <c r="H6" s="45">
        <v>0.33</v>
      </c>
      <c r="I6" s="45">
        <v>0</v>
      </c>
      <c r="V6" s="59"/>
      <c r="W6" s="60"/>
      <c r="X6" s="61"/>
      <c r="Y6" s="60"/>
    </row>
    <row r="7" spans="2:25" ht="15" thickBot="1" x14ac:dyDescent="0.4">
      <c r="B7" s="45">
        <v>4</v>
      </c>
      <c r="C7" s="47">
        <v>21223.5</v>
      </c>
      <c r="D7" s="47">
        <v>49521.5</v>
      </c>
      <c r="E7" s="45">
        <v>4</v>
      </c>
      <c r="F7" s="45">
        <v>0.33</v>
      </c>
      <c r="G7" s="45">
        <v>0.12</v>
      </c>
      <c r="H7" s="45">
        <v>0.18</v>
      </c>
      <c r="I7" s="45">
        <v>0.02</v>
      </c>
      <c r="V7" s="59"/>
      <c r="W7" s="60"/>
      <c r="X7" s="61"/>
      <c r="Y7" s="60"/>
    </row>
    <row r="8" spans="2:25" ht="15" thickBot="1" x14ac:dyDescent="0.4">
      <c r="B8" s="45">
        <v>5</v>
      </c>
      <c r="C8" s="47">
        <v>21433.03</v>
      </c>
      <c r="D8" s="47">
        <v>52473.97</v>
      </c>
      <c r="E8" s="45">
        <v>5</v>
      </c>
      <c r="F8" s="45">
        <v>0.24</v>
      </c>
      <c r="G8" s="45">
        <v>0.25</v>
      </c>
      <c r="H8" s="45">
        <v>0.15</v>
      </c>
      <c r="I8" s="45">
        <v>0.13</v>
      </c>
      <c r="V8" s="59"/>
      <c r="W8" s="60"/>
      <c r="X8" s="61"/>
      <c r="Y8" s="60"/>
    </row>
    <row r="9" spans="2:25" ht="15" thickBot="1" x14ac:dyDescent="0.4">
      <c r="B9" s="45">
        <v>6</v>
      </c>
      <c r="C9" s="47">
        <v>22447.5</v>
      </c>
      <c r="D9" s="47">
        <v>52377.5</v>
      </c>
      <c r="E9" s="45">
        <v>6</v>
      </c>
      <c r="F9" s="45">
        <v>0.22</v>
      </c>
      <c r="G9" s="45">
        <v>0.31</v>
      </c>
      <c r="H9" s="45">
        <v>0.12</v>
      </c>
      <c r="I9" s="45">
        <v>0.23</v>
      </c>
      <c r="V9" s="59"/>
      <c r="W9" s="60"/>
      <c r="X9" s="61"/>
      <c r="Y9" s="60"/>
    </row>
    <row r="10" spans="2:25" ht="15" thickBot="1" x14ac:dyDescent="0.4">
      <c r="B10" s="45">
        <v>7</v>
      </c>
      <c r="C10" s="47">
        <v>20421.52</v>
      </c>
      <c r="D10" s="47">
        <v>52512.479999999996</v>
      </c>
      <c r="E10" s="45">
        <v>7</v>
      </c>
      <c r="F10" s="45">
        <v>0.23</v>
      </c>
      <c r="G10" s="45">
        <v>0.32</v>
      </c>
      <c r="H10" s="45">
        <v>0.08</v>
      </c>
      <c r="I10" s="45">
        <v>0.21</v>
      </c>
      <c r="V10" s="59"/>
      <c r="W10" s="60"/>
      <c r="X10" s="61"/>
      <c r="Y10" s="60"/>
    </row>
    <row r="11" spans="2:25" ht="15" thickBot="1" x14ac:dyDescent="0.4">
      <c r="B11" s="45">
        <v>8</v>
      </c>
      <c r="C11" s="47">
        <v>24444</v>
      </c>
      <c r="D11" s="47">
        <v>45396</v>
      </c>
      <c r="E11" s="45">
        <v>8</v>
      </c>
      <c r="F11" s="45">
        <v>0.24</v>
      </c>
      <c r="G11" s="45">
        <v>0.26</v>
      </c>
      <c r="H11" s="45">
        <v>0.15</v>
      </c>
      <c r="I11" s="45">
        <v>0.12</v>
      </c>
      <c r="V11" s="59"/>
      <c r="W11" s="60"/>
      <c r="X11" s="61"/>
      <c r="Y11" s="60"/>
    </row>
    <row r="12" spans="2:25" ht="15" thickBot="1" x14ac:dyDescent="0.4">
      <c r="B12" s="45">
        <v>9</v>
      </c>
      <c r="C12" s="47">
        <v>24780.9</v>
      </c>
      <c r="D12" s="47">
        <v>48104.1</v>
      </c>
      <c r="E12" s="45">
        <v>9</v>
      </c>
      <c r="F12" s="45">
        <v>0.2</v>
      </c>
      <c r="G12" s="45">
        <v>0.09</v>
      </c>
      <c r="H12" s="45">
        <v>0.17</v>
      </c>
      <c r="I12" s="45">
        <v>0.04</v>
      </c>
      <c r="V12" s="59"/>
      <c r="W12" s="60"/>
      <c r="X12" s="61"/>
      <c r="Y12" s="60"/>
    </row>
    <row r="13" spans="2:25" ht="15" thickBot="1" x14ac:dyDescent="0.4">
      <c r="B13" s="45">
        <v>10</v>
      </c>
      <c r="C13" s="47">
        <v>21190.2</v>
      </c>
      <c r="D13" s="47">
        <v>49443.8</v>
      </c>
      <c r="E13" s="45">
        <v>10</v>
      </c>
      <c r="F13" s="45">
        <v>0.15</v>
      </c>
      <c r="G13" s="45">
        <v>0</v>
      </c>
      <c r="H13" s="45">
        <v>0.15</v>
      </c>
      <c r="I13" s="45">
        <v>0</v>
      </c>
      <c r="V13" s="59"/>
      <c r="W13" s="60"/>
      <c r="X13" s="61"/>
      <c r="Y13" s="60"/>
    </row>
    <row r="14" spans="2:25" ht="15" thickBot="1" x14ac:dyDescent="0.4">
      <c r="B14" s="45">
        <v>11</v>
      </c>
      <c r="C14" s="47">
        <v>20720.04</v>
      </c>
      <c r="D14" s="47">
        <v>42067.96</v>
      </c>
      <c r="E14" s="45">
        <v>11</v>
      </c>
      <c r="F14" s="45">
        <v>0.11</v>
      </c>
      <c r="G14" s="45">
        <v>0</v>
      </c>
      <c r="H14" s="45">
        <v>0.13</v>
      </c>
      <c r="I14" s="45">
        <v>0</v>
      </c>
      <c r="K14" s="45" t="s">
        <v>3</v>
      </c>
      <c r="V14" s="59"/>
      <c r="W14" s="60"/>
      <c r="X14" s="61"/>
      <c r="Y14" s="60"/>
    </row>
    <row r="15" spans="2:25" ht="15" thickBot="1" x14ac:dyDescent="0.4">
      <c r="B15" s="45">
        <v>12</v>
      </c>
      <c r="C15" s="47">
        <v>20171.55</v>
      </c>
      <c r="D15" s="47">
        <v>37461.449999999997</v>
      </c>
      <c r="E15" s="45">
        <v>12</v>
      </c>
      <c r="F15" s="45">
        <v>0.06</v>
      </c>
      <c r="G15" s="45">
        <v>0</v>
      </c>
      <c r="H15" s="45">
        <v>0.05</v>
      </c>
      <c r="I15" s="45">
        <v>0</v>
      </c>
      <c r="V15" s="59"/>
      <c r="W15" s="60"/>
      <c r="X15" s="61"/>
      <c r="Y15" s="60"/>
    </row>
    <row r="16" spans="2:25" ht="15" thickBot="1" x14ac:dyDescent="0.4">
      <c r="B16" s="45">
        <v>13</v>
      </c>
      <c r="C16" s="47">
        <v>16868.52</v>
      </c>
      <c r="D16" s="47">
        <v>29988.48</v>
      </c>
      <c r="E16" s="45">
        <v>13</v>
      </c>
      <c r="F16" s="45">
        <v>7.0000000000000007E-2</v>
      </c>
      <c r="G16" s="45">
        <v>0</v>
      </c>
      <c r="H16" s="45">
        <v>0.05</v>
      </c>
      <c r="I16" s="45">
        <v>0</v>
      </c>
      <c r="V16" s="59"/>
      <c r="W16" s="60"/>
      <c r="X16" s="61"/>
      <c r="Y16" s="60"/>
    </row>
    <row r="17" spans="2:25" ht="15" thickBot="1" x14ac:dyDescent="0.4">
      <c r="B17" s="45">
        <v>14</v>
      </c>
      <c r="C17" s="47">
        <v>18546.28</v>
      </c>
      <c r="D17" s="47">
        <v>30259.72</v>
      </c>
      <c r="E17" s="45">
        <v>14</v>
      </c>
      <c r="F17" s="45">
        <v>0.08</v>
      </c>
      <c r="G17" s="45">
        <v>0</v>
      </c>
      <c r="H17" s="45">
        <v>0.1</v>
      </c>
      <c r="I17" s="45">
        <v>0</v>
      </c>
      <c r="V17" s="59"/>
      <c r="W17" s="60"/>
      <c r="X17" s="61"/>
      <c r="Y17" s="60"/>
    </row>
    <row r="18" spans="2:25" ht="15" thickBot="1" x14ac:dyDescent="0.4">
      <c r="B18" s="45">
        <v>15</v>
      </c>
      <c r="C18" s="47">
        <v>20102.16</v>
      </c>
      <c r="D18" s="47">
        <v>39021.839999999997</v>
      </c>
      <c r="E18" s="45">
        <v>15</v>
      </c>
      <c r="F18" s="45">
        <v>0.13</v>
      </c>
      <c r="G18" s="45">
        <v>0.03</v>
      </c>
      <c r="H18" s="45">
        <v>0.11</v>
      </c>
      <c r="I18" s="45">
        <v>0.04</v>
      </c>
      <c r="V18" s="59"/>
      <c r="W18" s="60"/>
      <c r="X18" s="61"/>
      <c r="Y18" s="60"/>
    </row>
    <row r="19" spans="2:25" ht="15" thickBot="1" x14ac:dyDescent="0.4">
      <c r="B19" s="45">
        <v>16</v>
      </c>
      <c r="C19" s="47">
        <v>27601.199999999997</v>
      </c>
      <c r="D19" s="47">
        <v>39718.800000000003</v>
      </c>
      <c r="E19" s="45">
        <v>16</v>
      </c>
      <c r="F19" s="45">
        <v>0.16</v>
      </c>
      <c r="G19" s="45">
        <v>0.13</v>
      </c>
      <c r="H19" s="45">
        <v>0.15</v>
      </c>
      <c r="I19" s="45">
        <v>0.18</v>
      </c>
      <c r="V19" s="59"/>
      <c r="W19" s="60"/>
      <c r="X19" s="61"/>
      <c r="Y19" s="60"/>
    </row>
    <row r="20" spans="2:25" ht="15" thickBot="1" x14ac:dyDescent="0.4">
      <c r="B20" s="45">
        <v>17</v>
      </c>
      <c r="C20" s="47">
        <v>23764.3</v>
      </c>
      <c r="D20" s="47">
        <v>44133.7</v>
      </c>
      <c r="E20" s="45">
        <v>17</v>
      </c>
      <c r="F20" s="45">
        <v>0.18</v>
      </c>
      <c r="G20" s="45">
        <v>0.25</v>
      </c>
      <c r="H20" s="45">
        <v>0.17</v>
      </c>
      <c r="I20" s="45">
        <v>0.39</v>
      </c>
      <c r="V20" s="59"/>
      <c r="W20" s="60"/>
      <c r="X20" s="61"/>
      <c r="Y20" s="60"/>
    </row>
    <row r="21" spans="2:25" ht="15" thickBot="1" x14ac:dyDescent="0.4">
      <c r="B21" s="45">
        <v>18</v>
      </c>
      <c r="C21" s="47">
        <v>23438.240000000002</v>
      </c>
      <c r="D21" s="47">
        <v>45497.759999999995</v>
      </c>
      <c r="E21" s="45">
        <v>18</v>
      </c>
      <c r="F21" s="45">
        <v>0.28999999999999998</v>
      </c>
      <c r="G21" s="45">
        <v>0.32</v>
      </c>
      <c r="H21" s="45">
        <v>0.21</v>
      </c>
      <c r="I21" s="45">
        <v>0.45</v>
      </c>
      <c r="V21" s="59"/>
      <c r="W21" s="60"/>
      <c r="X21" s="61"/>
      <c r="Y21" s="60"/>
    </row>
    <row r="22" spans="2:25" ht="15" thickBot="1" x14ac:dyDescent="0.4">
      <c r="B22" s="45">
        <v>19</v>
      </c>
      <c r="C22" s="47">
        <v>21522.240000000002</v>
      </c>
      <c r="D22" s="47">
        <v>45734.759999999995</v>
      </c>
      <c r="E22" s="45">
        <v>19</v>
      </c>
      <c r="F22" s="45">
        <v>0.36</v>
      </c>
      <c r="G22" s="45">
        <v>0.28000000000000003</v>
      </c>
      <c r="H22" s="45">
        <v>0.31</v>
      </c>
      <c r="I22" s="45">
        <v>0.42</v>
      </c>
      <c r="V22" s="59"/>
      <c r="W22" s="60"/>
      <c r="X22" s="61"/>
      <c r="Y22" s="60"/>
    </row>
    <row r="23" spans="2:25" ht="15" thickBot="1" x14ac:dyDescent="0.4">
      <c r="B23" s="45">
        <v>20</v>
      </c>
      <c r="C23" s="47">
        <v>19314.3</v>
      </c>
      <c r="D23" s="47">
        <v>45066.7</v>
      </c>
      <c r="E23" s="45">
        <v>20</v>
      </c>
      <c r="F23" s="45">
        <v>0.45</v>
      </c>
      <c r="G23" s="45">
        <v>0.13</v>
      </c>
      <c r="H23" s="45">
        <v>0.37</v>
      </c>
      <c r="I23" s="45">
        <v>0.38</v>
      </c>
      <c r="V23" s="59"/>
      <c r="W23" s="60"/>
      <c r="X23" s="61"/>
      <c r="Y23" s="60"/>
    </row>
    <row r="24" spans="2:25" ht="15" thickBot="1" x14ac:dyDescent="0.4">
      <c r="B24" s="45">
        <v>21</v>
      </c>
      <c r="C24" s="47">
        <v>21009.120000000003</v>
      </c>
      <c r="D24" s="47">
        <v>42654.879999999997</v>
      </c>
      <c r="E24" s="45">
        <v>21</v>
      </c>
      <c r="F24" s="45">
        <v>0.36</v>
      </c>
      <c r="G24" s="45">
        <v>0.04</v>
      </c>
      <c r="H24" s="45">
        <v>0.32</v>
      </c>
      <c r="I24" s="45">
        <v>0.15</v>
      </c>
      <c r="V24" s="59"/>
      <c r="W24" s="60"/>
      <c r="X24" s="61"/>
      <c r="Y24" s="60"/>
    </row>
    <row r="25" spans="2:25" ht="15" thickBot="1" x14ac:dyDescent="0.4">
      <c r="B25" s="45">
        <v>22</v>
      </c>
      <c r="C25" s="47">
        <v>19848.32</v>
      </c>
      <c r="D25" s="47">
        <v>42177.68</v>
      </c>
      <c r="E25" s="45">
        <v>22</v>
      </c>
      <c r="F25" s="45">
        <v>0.28000000000000003</v>
      </c>
      <c r="G25" s="45">
        <v>0</v>
      </c>
      <c r="H25" s="45">
        <v>0.18</v>
      </c>
      <c r="I25" s="45">
        <v>0.01</v>
      </c>
      <c r="V25" s="59"/>
      <c r="W25" s="60"/>
      <c r="X25" s="61"/>
      <c r="Y25" s="60"/>
    </row>
    <row r="26" spans="2:25" ht="15" thickBot="1" x14ac:dyDescent="0.4">
      <c r="B26" s="45">
        <v>23</v>
      </c>
      <c r="C26" s="47">
        <v>17854.14</v>
      </c>
      <c r="D26" s="47">
        <v>39739.86</v>
      </c>
      <c r="E26" s="45">
        <v>23</v>
      </c>
      <c r="F26" s="45">
        <v>0.23</v>
      </c>
      <c r="G26" s="45">
        <v>0</v>
      </c>
      <c r="H26" s="45">
        <v>0.13</v>
      </c>
      <c r="I26" s="45">
        <v>0</v>
      </c>
      <c r="V26" s="59"/>
      <c r="W26" s="60"/>
      <c r="X26" s="61"/>
      <c r="Y26" s="60"/>
    </row>
    <row r="27" spans="2:25" ht="15" thickBot="1" x14ac:dyDescent="0.4">
      <c r="B27" s="45">
        <v>24</v>
      </c>
      <c r="C27" s="47">
        <v>14758.5</v>
      </c>
      <c r="D27" s="47">
        <v>34436.5</v>
      </c>
      <c r="E27" s="45">
        <v>24</v>
      </c>
      <c r="F27" s="45">
        <v>0.18</v>
      </c>
      <c r="G27" s="45">
        <v>0</v>
      </c>
      <c r="H27" s="45">
        <v>0.11</v>
      </c>
      <c r="I27" s="45">
        <v>0</v>
      </c>
      <c r="V27" s="59"/>
      <c r="W27" s="60"/>
      <c r="X27" s="61"/>
      <c r="Y27" s="60"/>
    </row>
    <row r="28" spans="2:25" ht="15" thickBot="1" x14ac:dyDescent="0.4">
      <c r="C28" s="47"/>
      <c r="D28" s="47"/>
      <c r="V28" s="59"/>
      <c r="W28" s="60"/>
      <c r="X28" s="61"/>
      <c r="Y28" s="60"/>
    </row>
    <row r="29" spans="2:25" x14ac:dyDescent="0.35">
      <c r="C29" s="47"/>
      <c r="D29" s="47"/>
    </row>
    <row r="30" spans="2:25" x14ac:dyDescent="0.35">
      <c r="C30" s="47"/>
      <c r="D30" s="47"/>
    </row>
    <row r="31" spans="2:25" x14ac:dyDescent="0.35">
      <c r="C31" s="47"/>
      <c r="D31" s="47"/>
    </row>
    <row r="32" spans="2:25" x14ac:dyDescent="0.35">
      <c r="C32" s="47"/>
      <c r="D32" s="47"/>
    </row>
    <row r="33" spans="3:17" x14ac:dyDescent="0.35">
      <c r="C33" s="47"/>
      <c r="D33" s="47"/>
    </row>
    <row r="34" spans="3:17" x14ac:dyDescent="0.35">
      <c r="C34" s="47"/>
      <c r="D34" s="47"/>
      <c r="M34" s="45" t="s">
        <v>46</v>
      </c>
      <c r="N34" s="45" t="s">
        <v>47</v>
      </c>
    </row>
    <row r="35" spans="3:17" x14ac:dyDescent="0.35">
      <c r="C35" s="47"/>
      <c r="D35" s="47"/>
      <c r="L35" s="45" t="s">
        <v>44</v>
      </c>
      <c r="M35" s="47">
        <f>N43</f>
        <v>2204.6000000000004</v>
      </c>
      <c r="N35" s="47">
        <f>P43</f>
        <v>1697.2499999999998</v>
      </c>
    </row>
    <row r="36" spans="3:17" x14ac:dyDescent="0.35">
      <c r="C36" s="47"/>
      <c r="D36" s="47"/>
      <c r="L36" s="45" t="s">
        <v>45</v>
      </c>
      <c r="M36" s="47">
        <f>O43</f>
        <v>934.39999999999986</v>
      </c>
      <c r="N36" s="47">
        <f>Q43</f>
        <v>1011.0499999999998</v>
      </c>
    </row>
    <row r="37" spans="3:17" x14ac:dyDescent="0.35">
      <c r="C37" s="47"/>
      <c r="D37" s="47"/>
    </row>
    <row r="38" spans="3:17" x14ac:dyDescent="0.35">
      <c r="C38" s="47"/>
      <c r="D38" s="47"/>
    </row>
    <row r="39" spans="3:17" x14ac:dyDescent="0.35">
      <c r="C39" s="47"/>
      <c r="D39" s="47"/>
    </row>
    <row r="40" spans="3:17" x14ac:dyDescent="0.35">
      <c r="C40" s="47"/>
      <c r="D40" s="47"/>
    </row>
    <row r="41" spans="3:17" x14ac:dyDescent="0.35">
      <c r="C41" s="47"/>
      <c r="D41" s="47"/>
      <c r="N41" s="49" t="s">
        <v>5</v>
      </c>
      <c r="O41" s="49" t="s">
        <v>6</v>
      </c>
      <c r="P41" s="49" t="s">
        <v>5</v>
      </c>
      <c r="Q41" s="49" t="s">
        <v>6</v>
      </c>
    </row>
    <row r="42" spans="3:17" x14ac:dyDescent="0.35">
      <c r="C42" s="47"/>
      <c r="D42" s="47"/>
      <c r="N42" s="49" t="s">
        <v>25</v>
      </c>
      <c r="O42" s="49" t="s">
        <v>25</v>
      </c>
      <c r="P42" s="49" t="s">
        <v>26</v>
      </c>
      <c r="Q42" s="49" t="s">
        <v>26</v>
      </c>
    </row>
    <row r="43" spans="3:17" x14ac:dyDescent="0.35">
      <c r="C43" s="47"/>
      <c r="D43" s="47"/>
      <c r="L43" s="46" t="s">
        <v>20</v>
      </c>
      <c r="N43" s="51">
        <f>(8760*N44)</f>
        <v>2204.6000000000004</v>
      </c>
      <c r="O43" s="51">
        <f t="shared" ref="O43:Q43" si="0">(8760*O44)</f>
        <v>934.39999999999986</v>
      </c>
      <c r="P43" s="51">
        <f t="shared" si="0"/>
        <v>1697.2499999999998</v>
      </c>
      <c r="Q43" s="51">
        <f t="shared" si="0"/>
        <v>1011.0499999999998</v>
      </c>
    </row>
    <row r="44" spans="3:17" x14ac:dyDescent="0.35">
      <c r="C44" s="47"/>
      <c r="D44" s="47"/>
      <c r="L44" s="46" t="s">
        <v>39</v>
      </c>
      <c r="N44" s="52">
        <f>AVERAGE(F4:F27)</f>
        <v>0.25166666666666671</v>
      </c>
      <c r="O44" s="52">
        <f>AVERAGE(G4:G27)</f>
        <v>0.10666666666666665</v>
      </c>
      <c r="P44" s="52">
        <f>AVERAGE(H4:H27)</f>
        <v>0.19374999999999998</v>
      </c>
      <c r="Q44" s="52">
        <f>AVERAGE(I4:I27)</f>
        <v>0.11541666666666665</v>
      </c>
    </row>
    <row r="45" spans="3:17" x14ac:dyDescent="0.35">
      <c r="C45" s="47"/>
      <c r="D45" s="47"/>
    </row>
    <row r="46" spans="3:17" x14ac:dyDescent="0.35">
      <c r="C46" s="47"/>
      <c r="D46" s="47"/>
      <c r="N46" s="45">
        <v>2200</v>
      </c>
      <c r="P46" s="45">
        <v>1700</v>
      </c>
    </row>
    <row r="47" spans="3:17" x14ac:dyDescent="0.35">
      <c r="C47" s="47"/>
      <c r="D47" s="47"/>
    </row>
    <row r="48" spans="3:17" x14ac:dyDescent="0.35">
      <c r="C48" s="47"/>
      <c r="D48" s="47"/>
    </row>
    <row r="49" spans="3:9" x14ac:dyDescent="0.35">
      <c r="C49" s="47"/>
      <c r="D49" s="47"/>
    </row>
    <row r="50" spans="3:9" x14ac:dyDescent="0.35">
      <c r="C50" s="47"/>
      <c r="D50" s="47"/>
    </row>
    <row r="51" spans="3:9" x14ac:dyDescent="0.35">
      <c r="C51" s="47"/>
      <c r="D51" s="47"/>
    </row>
    <row r="52" spans="3:9" x14ac:dyDescent="0.35">
      <c r="C52" s="47"/>
      <c r="D52" s="47"/>
    </row>
    <row r="53" spans="3:9" x14ac:dyDescent="0.35">
      <c r="C53" s="47"/>
    </row>
    <row r="54" spans="3:9" x14ac:dyDescent="0.35">
      <c r="C54" s="47"/>
    </row>
    <row r="55" spans="3:9" x14ac:dyDescent="0.35">
      <c r="C55" s="47"/>
    </row>
    <row r="56" spans="3:9" x14ac:dyDescent="0.35">
      <c r="C56" s="47"/>
      <c r="D56" s="47"/>
      <c r="F56" s="53"/>
      <c r="G56" s="53"/>
      <c r="H56" s="53"/>
      <c r="I56" s="53"/>
    </row>
    <row r="57" spans="3:9" x14ac:dyDescent="0.35">
      <c r="C57" s="47"/>
      <c r="D57" s="47"/>
      <c r="F57" s="53"/>
      <c r="G57" s="53"/>
      <c r="H57" s="53"/>
      <c r="I57" s="53"/>
    </row>
    <row r="58" spans="3:9" x14ac:dyDescent="0.35">
      <c r="C58" s="47"/>
      <c r="D58" s="47"/>
      <c r="F58" s="53"/>
      <c r="G58" s="53"/>
      <c r="H58" s="53"/>
      <c r="I58" s="53"/>
    </row>
    <row r="59" spans="3:9" x14ac:dyDescent="0.35">
      <c r="C59" s="47"/>
      <c r="D59" s="47"/>
      <c r="F59" s="53"/>
      <c r="G59" s="53"/>
      <c r="H59" s="53"/>
      <c r="I59" s="53"/>
    </row>
    <row r="60" spans="3:9" x14ac:dyDescent="0.35">
      <c r="C60" s="47"/>
      <c r="D60" s="47"/>
      <c r="F60" s="53"/>
      <c r="G60" s="53"/>
      <c r="H60" s="53"/>
      <c r="I60" s="53"/>
    </row>
    <row r="61" spans="3:9" x14ac:dyDescent="0.35">
      <c r="C61" s="47"/>
      <c r="D61" s="47"/>
      <c r="F61" s="53"/>
      <c r="G61" s="53"/>
      <c r="H61" s="53"/>
      <c r="I61" s="53"/>
    </row>
    <row r="62" spans="3:9" x14ac:dyDescent="0.35">
      <c r="C62" s="47"/>
      <c r="D62" s="47"/>
      <c r="F62" s="53"/>
      <c r="G62" s="53"/>
      <c r="H62" s="53"/>
      <c r="I62" s="53"/>
    </row>
    <row r="63" spans="3:9" x14ac:dyDescent="0.35">
      <c r="C63" s="47"/>
      <c r="D63" s="47"/>
      <c r="F63" s="53"/>
      <c r="G63" s="53"/>
      <c r="H63" s="53"/>
      <c r="I63" s="53"/>
    </row>
    <row r="64" spans="3:9" x14ac:dyDescent="0.35">
      <c r="C64" s="47"/>
      <c r="D64" s="47"/>
      <c r="F64" s="53"/>
      <c r="G64" s="53"/>
      <c r="H64" s="53"/>
      <c r="I64" s="53"/>
    </row>
    <row r="65" spans="3:9" x14ac:dyDescent="0.35">
      <c r="C65" s="47"/>
      <c r="D65" s="47"/>
      <c r="F65" s="53"/>
      <c r="G65" s="53"/>
      <c r="H65" s="53"/>
      <c r="I65" s="53"/>
    </row>
    <row r="66" spans="3:9" x14ac:dyDescent="0.35">
      <c r="C66" s="47"/>
      <c r="D66" s="47"/>
      <c r="F66" s="53"/>
      <c r="G66" s="53"/>
      <c r="H66" s="53"/>
      <c r="I66" s="53"/>
    </row>
    <row r="67" spans="3:9" x14ac:dyDescent="0.35">
      <c r="C67" s="47"/>
      <c r="D67" s="47"/>
      <c r="F67" s="53"/>
      <c r="G67" s="53"/>
      <c r="H67" s="53"/>
      <c r="I67" s="53"/>
    </row>
    <row r="68" spans="3:9" x14ac:dyDescent="0.35">
      <c r="C68" s="47"/>
      <c r="D68" s="47"/>
      <c r="F68" s="53"/>
      <c r="G68" s="53"/>
      <c r="H68" s="53"/>
      <c r="I68" s="53"/>
    </row>
    <row r="69" spans="3:9" x14ac:dyDescent="0.35">
      <c r="C69" s="47"/>
      <c r="D69" s="47"/>
      <c r="F69" s="53"/>
      <c r="G69" s="53"/>
      <c r="H69" s="53"/>
      <c r="I69" s="53"/>
    </row>
    <row r="70" spans="3:9" x14ac:dyDescent="0.35">
      <c r="C70" s="47"/>
      <c r="D70" s="47"/>
      <c r="F70" s="53"/>
      <c r="G70" s="53"/>
      <c r="H70" s="53"/>
      <c r="I70" s="53"/>
    </row>
    <row r="71" spans="3:9" x14ac:dyDescent="0.35">
      <c r="C71" s="47"/>
      <c r="D71" s="47"/>
      <c r="F71" s="53"/>
      <c r="G71" s="53"/>
      <c r="H71" s="53"/>
      <c r="I71" s="53"/>
    </row>
    <row r="72" spans="3:9" x14ac:dyDescent="0.35">
      <c r="C72" s="47"/>
      <c r="D72" s="47"/>
      <c r="F72" s="53"/>
      <c r="G72" s="53"/>
      <c r="H72" s="53"/>
      <c r="I72" s="53"/>
    </row>
    <row r="73" spans="3:9" x14ac:dyDescent="0.35">
      <c r="C73" s="47"/>
      <c r="D73" s="47"/>
      <c r="F73" s="53"/>
      <c r="G73" s="53"/>
      <c r="H73" s="53"/>
      <c r="I73" s="53"/>
    </row>
    <row r="74" spans="3:9" x14ac:dyDescent="0.35">
      <c r="C74" s="47"/>
      <c r="D74" s="47"/>
      <c r="F74" s="53"/>
      <c r="G74" s="53"/>
      <c r="H74" s="53"/>
      <c r="I74" s="53"/>
    </row>
    <row r="75" spans="3:9" x14ac:dyDescent="0.35">
      <c r="C75" s="47"/>
      <c r="D75" s="47"/>
      <c r="F75" s="53"/>
      <c r="G75" s="53"/>
      <c r="H75" s="53"/>
      <c r="I75" s="53"/>
    </row>
    <row r="76" spans="3:9" x14ac:dyDescent="0.35">
      <c r="C76" s="47"/>
      <c r="D76" s="47"/>
      <c r="F76" s="53"/>
      <c r="G76" s="53"/>
      <c r="H76" s="53"/>
      <c r="I76" s="53"/>
    </row>
    <row r="77" spans="3:9" x14ac:dyDescent="0.35">
      <c r="C77" s="47"/>
      <c r="D77" s="47"/>
      <c r="F77" s="53"/>
      <c r="G77" s="53"/>
      <c r="H77" s="53"/>
      <c r="I77" s="53"/>
    </row>
    <row r="78" spans="3:9" x14ac:dyDescent="0.35">
      <c r="C78" s="47"/>
      <c r="D78" s="47"/>
      <c r="F78" s="53"/>
      <c r="G78" s="53"/>
      <c r="H78" s="53"/>
      <c r="I78" s="53"/>
    </row>
    <row r="79" spans="3:9" x14ac:dyDescent="0.35">
      <c r="C79" s="47"/>
      <c r="D79" s="47"/>
      <c r="F79" s="53"/>
      <c r="G79" s="53"/>
      <c r="H79" s="53"/>
      <c r="I79" s="53"/>
    </row>
    <row r="80" spans="3:9" x14ac:dyDescent="0.35">
      <c r="C80" s="47"/>
      <c r="D80" s="47"/>
      <c r="F80" s="53"/>
      <c r="G80" s="53"/>
      <c r="H80" s="53"/>
      <c r="I80" s="53"/>
    </row>
    <row r="81" spans="3:9" x14ac:dyDescent="0.35">
      <c r="C81" s="47"/>
      <c r="D81" s="47"/>
      <c r="F81" s="53"/>
      <c r="G81" s="53"/>
      <c r="H81" s="53"/>
      <c r="I81" s="53"/>
    </row>
    <row r="82" spans="3:9" x14ac:dyDescent="0.35">
      <c r="C82" s="47"/>
      <c r="D82" s="47"/>
      <c r="F82" s="53"/>
      <c r="G82" s="53"/>
      <c r="H82" s="53"/>
      <c r="I82" s="53"/>
    </row>
    <row r="83" spans="3:9" x14ac:dyDescent="0.35">
      <c r="C83" s="47"/>
      <c r="D83" s="47"/>
      <c r="F83" s="53"/>
      <c r="G83" s="53"/>
      <c r="H83" s="53"/>
      <c r="I83" s="53"/>
    </row>
    <row r="84" spans="3:9" x14ac:dyDescent="0.35">
      <c r="C84" s="47"/>
      <c r="D84" s="47"/>
      <c r="F84" s="53"/>
      <c r="G84" s="53"/>
      <c r="H84" s="53"/>
      <c r="I84" s="53"/>
    </row>
    <row r="85" spans="3:9" x14ac:dyDescent="0.35">
      <c r="C85" s="47"/>
      <c r="D85" s="47"/>
      <c r="F85" s="53"/>
      <c r="G85" s="53"/>
      <c r="H85" s="53"/>
      <c r="I85" s="53"/>
    </row>
    <row r="86" spans="3:9" x14ac:dyDescent="0.35">
      <c r="C86" s="47"/>
      <c r="D86" s="47"/>
      <c r="F86" s="53"/>
      <c r="G86" s="53"/>
      <c r="H86" s="53"/>
      <c r="I86" s="53"/>
    </row>
    <row r="87" spans="3:9" x14ac:dyDescent="0.35">
      <c r="C87" s="47"/>
      <c r="D87" s="47"/>
      <c r="F87" s="53"/>
      <c r="G87" s="53"/>
      <c r="H87" s="53"/>
      <c r="I87" s="53"/>
    </row>
    <row r="88" spans="3:9" x14ac:dyDescent="0.35">
      <c r="C88" s="47"/>
      <c r="D88" s="47"/>
      <c r="F88" s="53"/>
      <c r="G88" s="53"/>
      <c r="H88" s="53"/>
      <c r="I88" s="53"/>
    </row>
    <row r="89" spans="3:9" x14ac:dyDescent="0.35">
      <c r="C89" s="47"/>
      <c r="D89" s="47"/>
      <c r="F89" s="53"/>
      <c r="G89" s="53"/>
      <c r="H89" s="53"/>
      <c r="I89" s="53"/>
    </row>
    <row r="90" spans="3:9" x14ac:dyDescent="0.35">
      <c r="C90" s="47"/>
      <c r="D90" s="47"/>
      <c r="F90" s="53"/>
      <c r="G90" s="53"/>
      <c r="H90" s="53"/>
      <c r="I90" s="53"/>
    </row>
    <row r="91" spans="3:9" x14ac:dyDescent="0.35">
      <c r="C91" s="47"/>
      <c r="D91" s="47"/>
      <c r="F91" s="53"/>
      <c r="G91" s="53"/>
      <c r="H91" s="53"/>
      <c r="I91" s="53"/>
    </row>
    <row r="92" spans="3:9" x14ac:dyDescent="0.35">
      <c r="C92" s="47"/>
      <c r="D92" s="47"/>
      <c r="F92" s="53"/>
      <c r="G92" s="53"/>
      <c r="H92" s="53"/>
      <c r="I92" s="53"/>
    </row>
    <row r="93" spans="3:9" x14ac:dyDescent="0.35">
      <c r="C93" s="47"/>
      <c r="D93" s="47"/>
      <c r="F93" s="53"/>
      <c r="G93" s="53"/>
      <c r="H93" s="53"/>
      <c r="I93" s="53"/>
    </row>
    <row r="94" spans="3:9" x14ac:dyDescent="0.35">
      <c r="C94" s="47"/>
      <c r="D94" s="47"/>
      <c r="F94" s="53"/>
      <c r="G94" s="53"/>
      <c r="H94" s="53"/>
      <c r="I94" s="53"/>
    </row>
    <row r="95" spans="3:9" x14ac:dyDescent="0.35">
      <c r="C95" s="47"/>
      <c r="D95" s="47"/>
      <c r="F95" s="53"/>
      <c r="G95" s="53"/>
      <c r="H95" s="53"/>
      <c r="I95" s="53"/>
    </row>
  </sheetData>
  <mergeCells count="2">
    <mergeCell ref="C1:D1"/>
    <mergeCell ref="F1:I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</vt:lpstr>
      <vt:lpstr>timeseries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Anselm Eicke</dc:creator>
  <cp:lastModifiedBy>Anselm Eicke</cp:lastModifiedBy>
  <dcterms:created xsi:type="dcterms:W3CDTF">2016-06-13T10:35:42Z</dcterms:created>
  <dcterms:modified xsi:type="dcterms:W3CDTF">2022-01-18T23:07:20Z</dcterms:modified>
</cp:coreProperties>
</file>