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0" yWindow="100" windowWidth="14100" windowHeight="4340" activeTab="1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D19" i="2" l="1"/>
  <c r="D27" i="2"/>
  <c r="E5" i="2"/>
  <c r="D20" i="2" l="1"/>
  <c r="E11" i="2"/>
  <c r="D33" i="2" l="1"/>
  <c r="D36" i="2"/>
  <c r="D37" i="2" s="1"/>
  <c r="D21" i="2"/>
  <c r="D18" i="2"/>
  <c r="D34" i="2"/>
  <c r="D7" i="1"/>
  <c r="C9" i="1"/>
  <c r="C6" i="1"/>
  <c r="C4" i="1"/>
  <c r="C3" i="1"/>
  <c r="E37" i="2" l="1"/>
  <c r="E6" i="2"/>
  <c r="E36" i="2"/>
  <c r="C7" i="1"/>
  <c r="E23" i="2"/>
  <c r="E7" i="2" l="1"/>
  <c r="D22" i="2" s="1"/>
  <c r="F23" i="2" s="1"/>
  <c r="D23" i="2" l="1"/>
  <c r="D24" i="2" s="1"/>
</calcChain>
</file>

<file path=xl/sharedStrings.xml><?xml version="1.0" encoding="utf-8"?>
<sst xmlns="http://schemas.openxmlformats.org/spreadsheetml/2006/main" count="32" uniqueCount="31">
  <si>
    <t xml:space="preserve">microTokensStaked = </t>
  </si>
  <si>
    <t xml:space="preserve">mircroTokensInLink = </t>
  </si>
  <si>
    <t xml:space="preserve">latesPriceEth = </t>
  </si>
  <si>
    <t xml:space="preserve">latesPriceLink = </t>
  </si>
  <si>
    <t xml:space="preserve">microTokensToUsd = </t>
  </si>
  <si>
    <t xml:space="preserve">microTokensTo Link = </t>
  </si>
  <si>
    <t xml:space="preserve">amounOfLinkForLending = </t>
  </si>
  <si>
    <t>function amountOfCurrencyForLending(_user, _lendingPercent = 45)</t>
  </si>
  <si>
    <t>function  repay()</t>
  </si>
  <si>
    <t>function totalDebtCalculationOfLendingCurrency()</t>
  </si>
  <si>
    <t xml:space="preserve">initialTime = </t>
  </si>
  <si>
    <t xml:space="preserve">currenTime = </t>
  </si>
  <si>
    <t xml:space="preserve">deltaTime = </t>
  </si>
  <si>
    <t xml:space="preserve">_days = </t>
  </si>
  <si>
    <t xml:space="preserve">amountOfLending = </t>
  </si>
  <si>
    <t>function setInterestRateForDebt()</t>
  </si>
  <si>
    <t xml:space="preserve">interestRateForDebt = </t>
  </si>
  <si>
    <t xml:space="preserve">totalDebtAmount = </t>
  </si>
  <si>
    <t>This are microlinks</t>
  </si>
  <si>
    <t>Como va tu caso:</t>
  </si>
  <si>
    <t>Demandaste</t>
  </si>
  <si>
    <t>Alguien mas ya demando</t>
  </si>
  <si>
    <t>como es el proceso</t>
  </si>
  <si>
    <t>como en que tiempo te van a resolver con la demanda</t>
  </si>
  <si>
    <t>que costo tiene una demanda asi</t>
  </si>
  <si>
    <t>Y si no gana</t>
  </si>
  <si>
    <t>jorge serrato</t>
  </si>
  <si>
    <t>jorge salcedo</t>
  </si>
  <si>
    <t>angeles</t>
  </si>
  <si>
    <t>influencer</t>
  </si>
  <si>
    <t>esmeralda asesor de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</si>
</sst>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0"/>
    <numFmt numFmtId="165" formatCode="0.000000000000"/>
    <numFmt numFmtId="166" formatCode="0.000"/>
    <numFmt numFmtId="168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66" fontId="0" fillId="0" borderId="0" xfId="0" applyNumberFormat="1"/>
    <xf numFmtId="10" fontId="0" fillId="0" borderId="0" xfId="1" applyNumberFormat="1" applyFont="1"/>
    <xf numFmtId="2" fontId="0" fillId="0" borderId="0" xfId="1" applyNumberFormat="1" applyFont="1"/>
    <xf numFmtId="0" fontId="0" fillId="0" borderId="1" xfId="0" applyBorder="1"/>
    <xf numFmtId="2" fontId="0" fillId="0" borderId="1" xfId="0" applyNumberFormat="1" applyBorder="1"/>
    <xf numFmtId="168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9"/>
  <sheetViews>
    <sheetView workbookViewId="0">
      <selection activeCell="D7" sqref="D7"/>
    </sheetView>
  </sheetViews>
  <sheetFormatPr baseColWidth="10" defaultRowHeight="14.5" x14ac:dyDescent="0.35"/>
  <cols>
    <col min="3" max="3" width="32.7265625" bestFit="1" customWidth="1"/>
    <col min="4" max="4" width="11.81640625" bestFit="1" customWidth="1"/>
  </cols>
  <sheetData>
    <row r="3" spans="3:4" x14ac:dyDescent="0.35">
      <c r="C3">
        <f>180*24*60*60</f>
        <v>15552000</v>
      </c>
    </row>
    <row r="4" spans="3:4" x14ac:dyDescent="0.35">
      <c r="C4">
        <f>180*24*60*60 + 24*60*60</f>
        <v>15638400</v>
      </c>
    </row>
    <row r="6" spans="3:4" x14ac:dyDescent="0.35">
      <c r="C6">
        <f>(C4-C3)</f>
        <v>86400</v>
      </c>
    </row>
    <row r="7" spans="3:4" x14ac:dyDescent="0.35">
      <c r="C7" s="4">
        <f>C6/(24*60*60)</f>
        <v>1</v>
      </c>
      <c r="D7" s="2">
        <f>C7/(24*60*60)</f>
        <v>1.1574074074074073E-5</v>
      </c>
    </row>
    <row r="9" spans="3:4" x14ac:dyDescent="0.35">
      <c r="C9">
        <f>100*(1*10^5+15*(C6*10^5/(24*60*60))/(100*360))</f>
        <v>10004166.666666668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F37"/>
  <sheetViews>
    <sheetView tabSelected="1" topLeftCell="A10" workbookViewId="0">
      <selection activeCell="E15" sqref="E15"/>
    </sheetView>
  </sheetViews>
  <sheetFormatPr baseColWidth="10" defaultRowHeight="14.5" x14ac:dyDescent="0.35"/>
  <cols>
    <col min="1" max="1" width="9.7265625" customWidth="1"/>
    <col min="2" max="2" width="6.54296875" customWidth="1"/>
    <col min="3" max="3" width="12.54296875" customWidth="1"/>
    <col min="4" max="4" width="26.6328125" bestFit="1" customWidth="1"/>
    <col min="5" max="5" width="22.54296875" bestFit="1" customWidth="1"/>
    <col min="6" max="6" width="11.81640625" bestFit="1" customWidth="1"/>
    <col min="7" max="7" width="11.1796875" bestFit="1" customWidth="1"/>
  </cols>
  <sheetData>
    <row r="4" spans="2:6" x14ac:dyDescent="0.35">
      <c r="B4" s="5" t="s">
        <v>7</v>
      </c>
    </row>
    <row r="5" spans="2:6" x14ac:dyDescent="0.35">
      <c r="C5" t="s">
        <v>0</v>
      </c>
      <c r="E5">
        <f>10^10*0 + 1300000</f>
        <v>1300000</v>
      </c>
    </row>
    <row r="6" spans="2:6" x14ac:dyDescent="0.35">
      <c r="C6" t="s">
        <v>1</v>
      </c>
      <c r="E6" s="1">
        <f>D37</f>
        <v>1625</v>
      </c>
    </row>
    <row r="7" spans="2:6" x14ac:dyDescent="0.35">
      <c r="C7" t="s">
        <v>6</v>
      </c>
      <c r="E7" s="7">
        <f>E6*70/100</f>
        <v>1137.5</v>
      </c>
      <c r="F7" t="s">
        <v>18</v>
      </c>
    </row>
    <row r="10" spans="2:6" x14ac:dyDescent="0.35">
      <c r="B10" s="5" t="s">
        <v>8</v>
      </c>
    </row>
    <row r="11" spans="2:6" x14ac:dyDescent="0.35">
      <c r="C11" t="s">
        <v>0</v>
      </c>
      <c r="E11" s="4">
        <f>E5</f>
        <v>1300000</v>
      </c>
    </row>
    <row r="17" spans="2:6" x14ac:dyDescent="0.35">
      <c r="B17" s="5" t="s">
        <v>9</v>
      </c>
    </row>
    <row r="18" spans="2:6" x14ac:dyDescent="0.35">
      <c r="C18" s="6" t="s">
        <v>10</v>
      </c>
      <c r="D18">
        <f>24*60*60</f>
        <v>86400</v>
      </c>
      <c r="F18">
        <v>1668048788</v>
      </c>
    </row>
    <row r="19" spans="2:6" ht="15" thickBot="1" x14ac:dyDescent="0.4">
      <c r="C19" s="6" t="s">
        <v>11</v>
      </c>
      <c r="D19">
        <f>24*60*60 + 1*60*60</f>
        <v>90000</v>
      </c>
    </row>
    <row r="20" spans="2:6" ht="15" thickBot="1" x14ac:dyDescent="0.4">
      <c r="C20" s="6" t="s">
        <v>12</v>
      </c>
      <c r="D20" s="10">
        <f>D19-D18</f>
        <v>3600</v>
      </c>
    </row>
    <row r="21" spans="2:6" x14ac:dyDescent="0.35">
      <c r="C21" s="6" t="s">
        <v>13</v>
      </c>
      <c r="D21" s="3">
        <f>INT(D20/(24*60*60))</f>
        <v>0</v>
      </c>
    </row>
    <row r="22" spans="2:6" x14ac:dyDescent="0.35">
      <c r="C22" s="6" t="s">
        <v>14</v>
      </c>
      <c r="D22" s="1">
        <f>E7</f>
        <v>1137.5</v>
      </c>
    </row>
    <row r="23" spans="2:6" x14ac:dyDescent="0.35">
      <c r="C23" s="6" t="s">
        <v>17</v>
      </c>
      <c r="D23" s="1">
        <f>D22*(1 + D27*D20/(24*60*60*360*10^4))</f>
        <v>1138.8165509259259</v>
      </c>
      <c r="E23" s="3">
        <f>D27*D20/(24*60*60*360*10^4)</f>
        <v>1.1574074074074073E-3</v>
      </c>
      <c r="F23" s="9">
        <f>D22*E23</f>
        <v>1.3165509259259258</v>
      </c>
    </row>
    <row r="24" spans="2:6" x14ac:dyDescent="0.35">
      <c r="C24" s="6"/>
      <c r="D24" s="1" t="b">
        <f>D23&gt;D22</f>
        <v>1</v>
      </c>
    </row>
    <row r="25" spans="2:6" x14ac:dyDescent="0.35">
      <c r="C25" s="6"/>
      <c r="D25" s="1"/>
    </row>
    <row r="26" spans="2:6" ht="15" thickBot="1" x14ac:dyDescent="0.4">
      <c r="B26" s="5" t="s">
        <v>15</v>
      </c>
      <c r="C26" s="6"/>
      <c r="D26" s="1"/>
    </row>
    <row r="27" spans="2:6" ht="15" thickBot="1" x14ac:dyDescent="0.4">
      <c r="C27" s="6" t="s">
        <v>16</v>
      </c>
      <c r="D27" s="11">
        <f>E27*10^4</f>
        <v>100000</v>
      </c>
      <c r="E27" s="8">
        <v>10</v>
      </c>
    </row>
    <row r="33" spans="2:5" x14ac:dyDescent="0.35">
      <c r="B33" t="s">
        <v>2</v>
      </c>
      <c r="D33" s="4">
        <f>1300*10^8</f>
        <v>130000000000</v>
      </c>
    </row>
    <row r="34" spans="2:5" x14ac:dyDescent="0.35">
      <c r="B34" t="s">
        <v>3</v>
      </c>
      <c r="D34">
        <f>8*10^8</f>
        <v>800000000</v>
      </c>
    </row>
    <row r="36" spans="2:5" x14ac:dyDescent="0.35">
      <c r="B36" t="s">
        <v>4</v>
      </c>
      <c r="D36" s="4">
        <f>E5*D33/(130000*10^8)</f>
        <v>13000</v>
      </c>
      <c r="E36">
        <f>D36/10^18</f>
        <v>1.3E-14</v>
      </c>
    </row>
    <row r="37" spans="2:5" x14ac:dyDescent="0.35">
      <c r="B37" t="s">
        <v>5</v>
      </c>
      <c r="D37" s="12">
        <f>10^8 *D36/D34</f>
        <v>1625</v>
      </c>
      <c r="E37">
        <f>D37/10^18</f>
        <v>1.625E-15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D14"/>
  <sheetViews>
    <sheetView workbookViewId="0">
      <selection activeCell="C16" sqref="C16"/>
    </sheetView>
  </sheetViews>
  <sheetFormatPr baseColWidth="10" defaultRowHeight="14.5" x14ac:dyDescent="0.35"/>
  <sheetData>
    <row r="3" spans="3:4" x14ac:dyDescent="0.35">
      <c r="C3" t="s">
        <v>19</v>
      </c>
    </row>
    <row r="4" spans="3:4" x14ac:dyDescent="0.35">
      <c r="C4" t="s">
        <v>20</v>
      </c>
    </row>
    <row r="5" spans="3:4" x14ac:dyDescent="0.35">
      <c r="C5" t="s">
        <v>21</v>
      </c>
    </row>
    <row r="6" spans="3:4" x14ac:dyDescent="0.35">
      <c r="C6" t="s">
        <v>22</v>
      </c>
    </row>
    <row r="7" spans="3:4" x14ac:dyDescent="0.35">
      <c r="C7" t="s">
        <v>23</v>
      </c>
    </row>
    <row r="8" spans="3:4" x14ac:dyDescent="0.35">
      <c r="C8" t="s">
        <v>24</v>
      </c>
    </row>
    <row r="9" spans="3:4" x14ac:dyDescent="0.35">
      <c r="C9" t="s">
        <v>25</v>
      </c>
    </row>
    <row r="11" spans="3:4" x14ac:dyDescent="0.35">
      <c r="C11" t="s">
        <v>26</v>
      </c>
      <c r="D11" t="s">
        <v>29</v>
      </c>
    </row>
    <row r="12" spans="3:4" x14ac:dyDescent="0.35">
      <c r="C12" t="s">
        <v>27</v>
      </c>
    </row>
    <row r="13" spans="3:4" x14ac:dyDescent="0.35">
      <c r="C13" t="s">
        <v>28</v>
      </c>
    </row>
    <row r="14" spans="3:4" x14ac:dyDescent="0.35">
      <c r="C14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ansel</dc:creator>
  <cp:lastModifiedBy>ansel</cp:lastModifiedBy>
  <dcterms:created xsi:type="dcterms:W3CDTF">2022-11-06T03:35:55Z</dcterms:created>
  <dcterms:modified xsi:type="dcterms:W3CDTF">2022-11-11T19:57:25Z</dcterms:modified>
</cp:coreProperties>
</file>