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219" documentId="13_ncr:1_{DED5795E-3DC0-A949-81AB-74CAE5BDD1E8}" xr6:coauthVersionLast="47" xr6:coauthVersionMax="47" xr10:uidLastSave="{0E2A8CBD-8082-4FA9-957D-1044E2422F01}"/>
  <bookViews>
    <workbookView xWindow="-120" yWindow="-120" windowWidth="29040" windowHeight="15840" tabRatio="627" firstSheet="8"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6" authorId="60"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98" authorId="6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4"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5"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6"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7"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8"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9"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70"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1"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2"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3"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4"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5"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6"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8"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9"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80"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7"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8"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9"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90"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3"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5"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6"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7"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8"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9"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10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1"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2"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3"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D171" authorId="112"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D172" authorId="113"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4"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4" authorId="115"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7" authorId="116"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7"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8"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4" authorId="119"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20"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<sst xmlns="http://schemas.openxmlformats.org/spreadsheetml/2006/main" count="5976" uniqueCount="2167">
  <si>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</si>
  <si>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</si>
  <si>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</si>
  <si>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</si>
  <si>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</si>
  <si>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</si>
  <si>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</si>
  <si>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</si>
  <si>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</si>
  <si>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</si>
  <si>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</si>
  <si>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</si>
  <si>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</si>
  <si>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</si>
  <si>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</si>
  <si>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</si>
  <si>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</si>
  <si>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</si>
  <si>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</si>
  <si>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</si>
  <si>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</si>
  <si>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</si>
  <si>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</si>
  <si>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</si>
  <si>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</si>
  <si>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</si>
  <si>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</si>
  <si>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</si>
  <si>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</si>
  <si>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</si>
  <si>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</si>
  <si>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</si>
  <si>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</si>
  <si>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</si>
  <si>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</si>
  <si>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</si>
  <si>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</si>
  <si>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</si>
  <si>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</si>
  <si>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</si>
  <si>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</si>
  <si>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</si>
  <si>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</si>
  <si>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</si>
  <si>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</si>
  <si>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</si>
  <si>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</si>
  <si>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</si>
  <si>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</si>
  <si>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</si>
  <si>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</si>
  <si>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</si>
  <si>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</si>
  <si>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</si>
  <si>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</si>
  <si>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</si>
  <si>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</si>
  <si>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</si>
  <si>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</si>
  <si>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</si>
  <si>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</si>
  <si>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</si>
  <si>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</si>
  <si>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</si>
  <si>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</si>
  <si>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</si>
  <si>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</si>
  <si>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</si>
  <si>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</si>
  <si>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</si>
  <si>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</si>
  <si>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</si>
  <si>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</si>
  <si>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</si>
  <si>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</si>
  <si>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</si>
  <si>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</si>
  <si>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</si>
  <si>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</si>
  <si>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</si>
  <si>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</si>
  <si>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</si>
  <si>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</si>
  <si>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</si>
  <si>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</si>
  <si>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</si>
  <si>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</si>
  <si>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</si>
  <si>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</si>
  <si>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</si>
  <si>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</si>
  <si>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</si>
  <si>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</si>
  <si>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</si>
  <si>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</si>
  <si>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</si>
  <si>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</si>
  <si>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</si>
  <si>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</si>
  <si>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</si>
  <si>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</si>
  <si>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</si>
  <si>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</si>
  <si>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</si>
  <si>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</si>
  <si>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</si>
  <si>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</si>
  <si>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</si>
  <si>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</si>
  <si>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</si>
  <si>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</si>
  <si>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</si>
  <si>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</si>
  <si>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</si>
  <si>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</si>
  <si>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</si>
  <si>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</si>
  <si>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</si>
  <si>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</si>
  <si>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</si>
  <si>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</si>
  <si>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</si>
  <si>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</si>
  <si>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</si>
  <si>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</si>
  <si>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</si>
  <si>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</si>
  <si>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</si>
  <si>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</si>
  <si>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</si>
  <si>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</si>
  <si>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</si>
  <si>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</si>
  <si>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</si>
  <si>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</si>
  <si>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</si>
  <si>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</si>
  <si>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</si>
  <si>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</si>
  <si>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</si>
  <si>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</si>
  <si>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</si>
  <si>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</si>
  <si>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</si>
  <si>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</si>
  <si>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</si>
  <si>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</si>
  <si>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</si>
  <si>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</si>
  <si>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</si>
  <si>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</si>
  <si>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</si>
  <si>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</si>
  <si>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</si>
  <si>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</si>
  <si>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</si>
  <si>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</si>
  <si>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</si>
  <si>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</si>
  <si>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</si>
  <si>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</si>
  <si>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</si>
  <si>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</si>
  <si>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</si>
  <si>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</si>
  <si>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</si>
  <si>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</si>
  <si>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</si>
  <si>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</si>
  <si>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</si>
  <si>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</si>
  <si>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</si>
  <si>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</si>
  <si>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</si>
  <si>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</si>
  <si>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</si>
  <si>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</si>
  <si>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</si>
  <si>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</si>
  <si>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</si>
  <si>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</si>
  <si>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</si>
  <si>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</si>
  <si>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</si>
  <si>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</si>
  <si>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</si>
  <si>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</si>
  <si>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</si>
  <si>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</si>
  <si>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</si>
  <si>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</si>
  <si>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</si>
  <si>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</si>
  <si>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</si>
  <si>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</si>
  <si>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</si>
  <si>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</si>
  <si>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</si>
  <si>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</si>
  <si>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</si>
  <si>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</si>
  <si>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</si>
  <si>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</si>
  <si>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</si>
  <si>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</si>
  <si>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</si>
  <si>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</si>
  <si>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</si>
  <si>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</si>
  <si>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</si>
  <si>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</si>
  <si>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</si>
  <si>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</si>
  <si>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</si>
  <si>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</si>
  <si>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</si>
  <si>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</si>
  <si>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</si>
  <si>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</si>
  <si>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</si>
  <si>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</si>
  <si>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</si>
  <si>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</si>
  <si>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</si>
  <si>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</si>
  <si>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</si>
  <si>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</si>
  <si>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</si>
  <si>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</si>
  <si>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</si>
  <si>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</si>
  <si>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</si>
  <si>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</si>
  <si>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</si>
  <si>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</si>
  <si>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</si>
  <si>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</si>
  <si>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</si>
  <si>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</si>
  <si>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</si>
  <si>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</si>
  <si>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</si>
  <si>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</si>
  <si>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</si>
  <si>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</si>
  <si>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</si>
  <si>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</si>
  <si>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</si>
  <si>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</si>
  <si>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</si>
  <si>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</si>
  <si>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</si>
  <si>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</si>
  <si>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</si>
  <si>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</si>
  <si>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</si>
  <si>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</si>
  <si>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</si>
  <si>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</si>
  <si>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</si>
  <si>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</si>
  <si>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</si>
  <si>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</si>
  <si>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</si>
  <si>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</si>
  <si>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</si>
  <si>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</si>
  <si>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</si>
  <si>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</si>
  <si>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</si>
  <si>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</si>
  <si>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</si>
  <si>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</si>
  <si>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</si>
  <si>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</si>
  <si>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</si>
  <si>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</si>
  <si>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</si>
  <si>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</si>
  <si>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</si>
  <si>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</si>
  <si>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</si>
  <si>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</si>
  <si>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</si>
  <si>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</si>
  <si>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</si>
  <si>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</si>
  <si>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</si>
  <si>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</si>
  <si>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</si>
  <si>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</si>
  <si>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</si>
  <si>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</si>
  <si>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</si>
  <si>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</si>
  <si>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</si>
  <si>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</si>
  <si>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</si>
  <si>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</si>
  <si>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</si>
  <si>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</si>
  <si>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</si>
  <si>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</si>
  <si>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</si>
  <si>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</si>
  <si>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</si>
  <si>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</si>
  <si>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</si>
  <si>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</si>
  <si>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</si>
  <si>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</si>
  <si>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</si>
  <si>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</si>
  <si>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</si>
  <si>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</si>
  <si>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</si>
  <si>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</si>
  <si>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</si>
  <si>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</si>
  <si>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</si>
  <si>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</si>
  <si>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</si>
  <si>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</si>
  <si>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</si>
  <si>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</si>
  <si>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</si>
  <si>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</si>
  <si>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</si>
  <si>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</si>
  <si>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</si>
  <si>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</si>
  <si>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</si>
  <si>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</si>
  <si>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</si>
  <si>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</si>
  <si>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</si>
  <si>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</si>
  <si>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</si>
  <si>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</si>
  <si>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</si>
  <si>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</si>
  <si>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</si>
  <si>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</si>
  <si>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</si>
  <si>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</si>
  <si>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</si>
  <si>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</si>
  <si>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</si>
  <si>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</si>
  <si>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</si>
  <si>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</si>
  <si>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</si>
  <si>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</si>
  <si>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</si>
  <si>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</si>
  <si>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</si>
  <si>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</si>
  <si>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</si>
  <si>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</si>
  <si>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</si>
  <si>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</si>
  <si>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</si>
  <si>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</si>
  <si>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</si>
  <si>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</si>
  <si>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</si>
  <si>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</si>
  <si>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</si>
  <si>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</si>
  <si>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</si>
  <si>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</si>
  <si>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</si>
  <si>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</si>
  <si>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</si>
  <si>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</si>
  <si>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</si>
  <si>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</si>
  <si>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</si>
  <si>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</si>
  <si>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</si>
  <si>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</si>
  <si>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</si>
  <si>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</si>
  <si>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</si>
  <si>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</si>
  <si>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</si>
  <si>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</si>
  <si>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</si>
  <si>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</si>
  <si>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</si>
  <si>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</si>
  <si>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</si>
  <si>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</si>
  <si>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</si>
  <si>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</si>
  <si>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</si>
  <si>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</si>
  <si>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</si>
  <si>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</si>
  <si>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</si>
  <si>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</si>
  <si>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</si>
  <si>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</si>
  <si>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</si>
  <si>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</si>
  <si>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</si>
  <si>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</si>
  <si>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</si>
  <si>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</si>
  <si>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</si>
  <si>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</si>
  <si>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</si>
  <si>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</si>
  <si>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</si>
  <si>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</si>
  <si>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</si>
  <si>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</si>
  <si>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</si>
  <si>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</si>
  <si>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</si>
  <si>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</si>
  <si>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</si>
  <si>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</si>
  <si>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</si>
  <si>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</si>
  <si>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</si>
  <si>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</si>
  <si>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</si>
  <si>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</si>
  <si>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</si>
  <si>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</si>
  <si>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</si>
  <si>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</si>
  <si>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</si>
  <si>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</si>
  <si>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</si>
  <si>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</si>
  <si>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</si>
  <si>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</si>
  <si>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</si>
  <si>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</si>
  <si>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</si>
  <si>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</si>
  <si>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</si>
  <si>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</si>
  <si>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</si>
  <si>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</si>
  <si>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</si>
  <si>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</si>
  <si>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</si>
  <si>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</si>
  <si>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</si>
  <si>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</si>
  <si>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</si>
  <si>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</si>
  <si>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</si>
  <si>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</si>
  <si>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</si>
  <si>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</si>
  <si>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</si>
  <si>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</si>
  <si>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</si>
  <si>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</si>
  <si>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</si>
  <si>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</si>
  <si>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</si>
  <si>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</si>
  <si>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</si>
  <si>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</si>
  <si>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</si>
  <si>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</si>
  <si>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</si>
  <si>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</si>
  <si>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</si>
  <si>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</si>
  <si>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</si>
  <si>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</si>
  <si>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</si>
  <si>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</si>
  <si>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</si>
  <si>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</si>
  <si>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</si>
  <si>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</si>
  <si>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</si>
  <si>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</si>
  <si>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</si>
  <si>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</si>
  <si>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</si>
  <si>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</si>
  <si>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</si>
  <si>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</si>
  <si>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</si>
  <si>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</si>
  <si>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</si>
  <si>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</si>
  <si>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</si>
  <si>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</si>
  <si>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</si>
  <si>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</si>
  <si>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</si>
  <si>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</si>
  <si>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</si>
  <si>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</si>
  <si>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</si>
  <si>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</si>
  <si>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</si>
  <si>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</si>
  <si>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</si>
  <si>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</si>
  <si>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</si>
  <si>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</si>
  <si>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</si>
  <si>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</si>
  <si>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</si>
  <si>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</si>
  <si>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</si>
  <si>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</si>
  <si>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</si>
  <si>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</si>
  <si>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</si>
  <si>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</si>
  <si>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</si>
  <si>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</si>
  <si>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</si>
  <si>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</si>
  <si>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</si>
  <si>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</si>
  <si>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</si>
  <si>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</si>
  <si>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</si>
  <si>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</si>
  <si>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</si>
  <si>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</si>
  <si>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</si>
  <si>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</si>
  <si>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</si>
  <si>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</si>
  <si>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</si>
  <si>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</si>
  <si>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</si>
  <si>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</si>
  <si>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</si>
  <si>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</si>
  <si>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</si>
  <si>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</si>
  <si>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</si>
  <si>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</si>
  <si>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</si>
  <si>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</si>
  <si>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</si>
  <si>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</si>
  <si>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</si>
  <si>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</si>
  <si>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</si>
  <si>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</si>
  <si>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</si>
  <si>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</si>
  <si>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</si>
  <si>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</si>
  <si>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</si>
  <si>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</si>
  <si>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</si>
  <si>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</si>
  <si>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</si>
  <si>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</si>
  <si>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</si>
  <si>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</si>
  <si>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</si>
  <si>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</si>
  <si>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</si>
  <si>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</si>
  <si>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</si>
  <si>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</si>
  <si>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</si>
  <si>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</si>
  <si>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</si>
  <si>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</si>
  <si>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</si>
  <si>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</si>
  <si>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</si>
  <si>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</si>
  <si>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</si>
  <si>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</si>
  <si>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</si>
  <si>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</si>
  <si>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</si>
  <si>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</si>
  <si>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</si>
  <si>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</si>
  <si>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</si>
  <si>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</si>
  <si>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</si>
  <si>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</si>
  <si>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</si>
  <si>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</si>
  <si>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</si>
  <si>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</si>
  <si>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</si>
  <si>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</si>
  <si>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</si>
  <si>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</si>
  <si>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</si>
  <si>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</si>
  <si>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</si>
  <si>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</si>
  <si>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</si>
  <si>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</si>
  <si>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</si>
  <si>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</si>
  <si>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</si>
  <si>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</si>
  <si>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</si>
  <si>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</si>
  <si>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</si>
  <si>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</si>
  <si>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</si>
  <si>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</si>
  <si>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</si>
  <si>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</si>
  <si>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</si>
  <si>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</si>
  <si>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</si>
  <si>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</si>
  <si>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</si>
  <si>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</si>
  <si>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</si>
  <si>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</si>
  <si>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</si>
  <si>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</si>
  <si>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</si>
  <si>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</si>
  <si>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</si>
  <si>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</si>
  <si>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</si>
  <si>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</si>
  <si>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</si>
  <si>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</si>
  <si>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</si>
  <si>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</si>
  <si>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</si>
  <si>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</si>
  <si>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</si>
  <si>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</si>
  <si>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</si>
  <si>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</si>
  <si>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</si>
  <si>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</si>
  <si>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</si>
  <si>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</si>
  <si>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</si>
  <si>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</si>
  <si>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</si>
  <si>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</si>
  <si>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</si>
  <si>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</si>
  <si>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</si>
  <si>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</si>
  <si>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</si>
  <si>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</si>
  <si>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</si>
  <si>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</si>
  <si>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</si>
  <si>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</si>
  <si>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</si>
  <si>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</si>
  <si>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</si>
  <si>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</si>
  <si>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</si>
  <si>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</si>
  <si>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</si>
  <si>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</si>
  <si>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</si>
  <si>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</si>
  <si>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</si>
  <si>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</si>
  <si>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</si>
  <si>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</si>
  <si>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</si>
  <si>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</si>
  <si>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</si>
  <si>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</si>
  <si>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</si>
  <si>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</si>
  <si>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</si>
  <si>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</si>
  <si>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</si>
  <si>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</si>
  <si>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</si>
  <si>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</si>
  <si>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</si>
  <si>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</si>
  <si>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</si>
  <si>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</si>
  <si>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</si>
  <si>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</si>
  <si>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</si>
  <si>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</si>
  <si>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</si>
  <si>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</si>
  <si>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</si>
  <si>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</si>
  <si>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</si>
  <si>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</si>
  <si>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</si>
  <si>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</si>
  <si>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</si>
  <si>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</si>
  <si>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</si>
  <si>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</si>
  <si>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</si>
  <si>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</si>
  <si>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</si>
  <si>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</si>
  <si>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</si>
  <si>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</si>
  <si>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</si>
  <si>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</si>
  <si>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</si>
  <si>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</si>
  <si>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</si>
  <si>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</si>
  <si>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</si>
  <si>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</si>
  <si>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</si>
  <si>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</si>
  <si>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</si>
  <si>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</si>
  <si>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</si>
  <si>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</si>
  <si>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</si>
  <si>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</si>
  <si>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</si>
  <si>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</si>
  <si>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</si>
  <si>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</si>
  <si>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</si>
  <si>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</si>
  <si>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</si>
  <si>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</si>
  <si>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</si>
  <si>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</si>
  <si>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</si>
  <si>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</si>
  <si>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</si>
  <si>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</si>
  <si>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</si>
  <si>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</si>
  <si>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</si>
  <si>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</si>
  <si>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</si>
  <si>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</si>
  <si>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</si>
  <si>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</si>
  <si>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</si>
  <si>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</si>
  <si>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</si>
  <si>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</si>
  <si>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</si>
  <si>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</si>
  <si>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</si>
  <si>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</si>
  <si>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</si>
  <si>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</si>
  <si>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</si>
  <si>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</si>
  <si>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</si>
  <si>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</si>
  <si>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</si>
  <si>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</si>
  <si>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</si>
  <si>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</si>
  <si>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</si>
  <si>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</si>
  <si>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</si>
  <si>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</si>
  <si>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</si>
  <si>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</si>
  <si>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</si>
  <si>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</si>
  <si>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</si>
  <si>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</si>
  <si>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</si>
  <si>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</si>
  <si>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</si>
  <si>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</si>
  <si>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</si>
  <si>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</si>
  <si>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</si>
  <si>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</si>
  <si>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</si>
  <si>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</si>
  <si>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</si>
  <si>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</si>
  <si>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</si>
  <si>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</si>
  <si>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</si>
  <si>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</si>
  <si>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</si>
  <si>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</si>
  <si>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</si>
  <si>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</si>
  <si>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</si>
  <si>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</si>
  <si>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</si>
  <si>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</si>
  <si>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</si>
  <si>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</si>
  <si>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</si>
  <si>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</si>
  <si>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</si>
  <si>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</si>
  <si>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</si>
  <si>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</si>
  <si>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</si>
  <si>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</si>
  <si>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</si>
  <si>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</si>
  <si>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</si>
  <si>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</si>
  <si>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</si>
  <si>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</si>
  <si>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</si>
  <si>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</si>
  <si>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</si>
  <si>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</si>
  <si>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</si>
  <si>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</si>
  <si>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</si>
  <si>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</si>
  <si>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</si>
  <si>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</si>
  <si>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</si>
  <si>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</si>
  <si>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</si>
  <si>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</si>
  <si>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</si>
  <si>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</si>
  <si>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</si>
  <si>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</si>
  <si>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</si>
  <si>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</si>
  <si>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</si>
  <si>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</si>
  <si>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</si>
  <si>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</si>
  <si>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</si>
  <si>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</si>
  <si>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</si>
  <si>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</si>
  <si>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</si>
  <si>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</si>
  <si>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</si>
  <si>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</si>
  <si>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</si>
  <si>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</si>
  <si>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</si>
  <si>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</si>
  <si>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</si>
  <si>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</si>
  <si>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</si>
  <si>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</si>
  <si>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</si>
  <si>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</si>
  <si>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</si>
  <si>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</si>
  <si>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</si>
  <si>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</si>
  <si>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</si>
  <si>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</si>
  <si>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</si>
  <si>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</si>
  <si>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</si>
  <si>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</si>
  <si>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</si>
  <si>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</si>
  <si>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</si>
  <si>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</si>
  <si>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</si>
  <si>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</si>
  <si>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</si>
  <si>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</si>
  <si>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</si>
  <si>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</si>
  <si>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</si>
  <si>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</si>
  <si>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</si>
  <si>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</si>
  <si>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</si>
  <si>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</si>
  <si>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</si>
  <si>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</si>
  <si>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</si>
  <si>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</si>
  <si>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</si>
  <si>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</si>
  <si>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</si>
  <si>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</si>
  <si>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</si>
  <si>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</si>
  <si>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</si>
  <si>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</si>
  <si>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</si>
  <si>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</si>
  <si>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</si>
  <si>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</si>
  <si>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</si>
  <si>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</si>
  <si>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</si>
  <si>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</si>
  <si>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</si>
  <si>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</si>
  <si>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</si>
  <si>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</si>
  <si>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</si>
  <si>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</si>
  <si>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</si>
  <si>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</si>
  <si>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</si>
  <si>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</si>
  <si>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</si>
  <si>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</si>
  <si>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</si>
  <si>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</si>
  <si>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</si>
  <si>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</si>
  <si>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</si>
  <si>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</si>
  <si>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</si>
  <si>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</si>
  <si>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</si>
  <si>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</si>
  <si>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</si>
  <si>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</si>
  <si>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</si>
  <si>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</si>
  <si>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</si>
  <si>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</si>
  <si>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</si>
  <si>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</si>
  <si>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</si>
  <si>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</si>
  <si>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</si>
  <si>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</si>
  <si>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</si>
  <si>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</si>
  <si>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</si>
  <si>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</si>
  <si>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</si>
  <si>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</si>
  <si>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</si>
  <si>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</si>
  <si>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</si>
  <si>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</si>
  <si>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</si>
  <si>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</si>
  <si>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</si>
  <si>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</si>
  <si>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</si>
  <si>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</si>
  <si>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</si>
  <si>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</si>
  <si>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</si>
  <si>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</si>
  <si>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</si>
  <si>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</si>
  <si>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</si>
  <si>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</si>
  <si>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</si>
  <si>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</si>
  <si>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</si>
  <si>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</si>
  <si>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</si>
  <si>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</si>
  <si>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</si>
  <si>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</si>
  <si>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</si>
  <si>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Texte libre servant à passer les informations de gestion des évènements (main courante sans les informations médicales privilégiées)</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</si>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</sst>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85" fillId="0" borderId="0" xfId="0" applyFont="1"/>
    <xf numFmtId="0" fontId="6" fillId="19" borderId="39" xfId="0" applyFont="1" applyFill="1" applyBorder="1"/>
    <xf numFmtId="0" fontId="25" fillId="19" borderId="39" xfId="0" applyFont="1" applyFill="1" applyBorder="1"/>
    <xf numFmtId="0" fontId="104" fillId="48" borderId="38" xfId="0" applyFont="1" applyFill="1" applyBorder="1" applyAlignment="1">
      <alignment vertical="center"/>
    </xf>
    <xf numFmtId="0" fontId="6" fillId="48" borderId="38" xfId="0" applyFont="1" applyFill="1" applyBorder="1" applyAlignment="1">
      <alignment vertical="center"/>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104" fillId="43" borderId="7" xfId="0" applyFont="1" applyFill="1" applyBorder="1" applyAlignment="1">
      <alignment vertical="center"/>
    </xf>
    <xf numFmtId="0" fontId="104" fillId="43" borderId="53" xfId="0" applyFont="1" applyFill="1" applyBorder="1" applyAlignment="1">
      <alignment vertical="center"/>
    </xf>
    <xf numFmtId="0" fontId="6" fillId="48" borderId="53" xfId="0" applyFont="1" applyFill="1" applyBorder="1" applyAlignment="1">
      <alignment vertical="center"/>
    </xf>
    <xf numFmtId="0" fontId="104" fillId="48" borderId="53" xfId="0" applyFont="1" applyFill="1" applyBorder="1" applyAlignment="1">
      <alignment vertical="center"/>
    </xf>
    <xf numFmtId="0" fontId="6" fillId="19" borderId="53" xfId="0" applyFont="1" applyFill="1" applyBorder="1" applyAlignment="1">
      <alignment wrapText="1"/>
    </xf>
    <xf numFmtId="0" fontId="6" fillId="19" borderId="53" xfId="0" quotePrefix="1" applyFont="1" applyFill="1" applyBorder="1" applyAlignment="1">
      <alignment wrapText="1"/>
    </xf>
    <xf numFmtId="0" fontId="0" fillId="0" borderId="52" xfId="0" applyBorder="1"/>
    <xf numFmtId="0" fontId="6" fillId="46" borderId="53" xfId="0" applyFont="1" applyFill="1" applyBorder="1" applyAlignment="1">
      <alignment wrapText="1"/>
    </xf>
    <xf numFmtId="0" fontId="54" fillId="0" borderId="52" xfId="0" applyFont="1" applyBorder="1"/>
    <xf numFmtId="0" fontId="85" fillId="0" borderId="52" xfId="0" applyFont="1" applyBorder="1"/>
    <xf numFmtId="0" fontId="54" fillId="0" borderId="52" xfId="0" applyFont="1" applyBorder="1" applyAlignment="1">
      <alignment horizontal="center"/>
    </xf>
    <xf numFmtId="0" fontId="104" fillId="43" borderId="53" xfId="0" applyFont="1" applyFill="1" applyBorder="1"/>
    <xf numFmtId="0" fontId="6" fillId="31" borderId="53" xfId="0" applyFont="1" applyFill="1" applyBorder="1"/>
    <xf numFmtId="0" fontId="104" fillId="31" borderId="53" xfId="0" applyFont="1" applyFill="1" applyBorder="1"/>
    <xf numFmtId="0" fontId="6" fillId="19" borderId="52" xfId="0" applyFont="1" applyFill="1" applyBorder="1" applyAlignment="1">
      <alignment vertical="top" wrapText="1"/>
    </xf>
    <xf numFmtId="0" fontId="6" fillId="57" borderId="52" xfId="0" applyFont="1" applyFill="1" applyBorder="1"/>
    <xf numFmtId="0" fontId="115" fillId="19" borderId="53" xfId="0" applyFont="1" applyFill="1" applyBorder="1"/>
    <xf numFmtId="0" fontId="6" fillId="55" borderId="53" xfId="0" applyFont="1" applyFill="1" applyBorder="1" applyAlignment="1">
      <alignment wrapText="1"/>
    </xf>
    <xf numFmtId="0" fontId="6" fillId="19" borderId="53" xfId="0" applyFont="1" applyFill="1" applyBorder="1"/>
    <xf numFmtId="0" fontId="104" fillId="31" borderId="53" xfId="0" applyFont="1" applyFill="1" applyBorder="1" applyAlignment="1">
      <alignment vertical="center"/>
    </xf>
    <xf numFmtId="0" fontId="104" fillId="48" borderId="52" xfId="0" applyFont="1" applyFill="1" applyBorder="1" applyAlignment="1">
      <alignment vertical="center"/>
    </xf>
    <xf numFmtId="0" fontId="6" fillId="52" borderId="53" xfId="0" applyFont="1" applyFill="1" applyBorder="1" applyAlignment="1">
      <alignment wrapText="1"/>
    </xf>
    <xf numFmtId="0" fontId="6" fillId="0" borderId="52" xfId="0" applyFont="1" applyBorder="1" applyAlignment="1">
      <alignment wrapText="1"/>
    </xf>
    <xf numFmtId="0" fontId="6" fillId="0" borderId="52" xfId="0" applyFont="1" applyBorder="1" applyAlignment="1">
      <alignment horizontal="left" wrapText="1"/>
    </xf>
    <xf numFmtId="0" fontId="60" fillId="0" borderId="52" xfId="0" applyFont="1" applyBorder="1" applyAlignment="1">
      <alignment wrapText="1"/>
    </xf>
    <xf numFmtId="0" fontId="0" fillId="0" borderId="52" xfId="0" applyBorder="1" applyAlignment="1">
      <alignment horizontal="center"/>
    </xf>
    <xf numFmtId="0" fontId="1" fillId="0" borderId="0" xfId="0" applyFont="1" applyAlignment="1">
      <alignmen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1" dataDxfId="600">
  <autoFilter ref="A8:AD20" xr:uid="{EF99425A-BF7C-494D-843B-A436A28F1D50}"/>
  <tableColumns count="30">
    <tableColumn id="26" xr3:uid="{F6E0102F-6A62-4676-8743-12C78DFD5AAE}" name="ID" totalsRowFunction="count" dataDxfId="598" totalsRowDxfId="599"/>
    <tableColumn id="34" xr3:uid="{C5C184C6-181D-45CF-A63D-7AEDCADFA43B}" name="Donnée (Niveau 1)" dataDxfId="596" totalsRowDxfId="597"/>
    <tableColumn id="1" xr3:uid="{48BA0677-2A51-4516-901D-245A32C9EF11}" name="Donnée (Niveau 2)" totalsRowFunction="count" dataDxfId="594" totalsRowDxfId="595"/>
    <tableColumn id="2" xr3:uid="{22B866D0-1B5E-4581-93E5-86229BC69C02}" name="Donnée (Niveau 3)" totalsRowFunction="count" dataDxfId="592" totalsRowDxfId="593"/>
    <tableColumn id="3" xr3:uid="{888BC815-3A76-4EEA-B68B-9A9CFFA21AC6}" name="Donnée (Niveau 4)" totalsRowFunction="count" dataDxfId="590" totalsRowDxfId="591"/>
    <tableColumn id="4" xr3:uid="{A1D31B95-E51B-44D1-A7C2-8E42F9D33E13}" name="Donnée (Niveau 5)" totalsRowFunction="count" dataDxfId="588" totalsRowDxfId="589"/>
    <tableColumn id="5" xr3:uid="{EA6D57DD-52EF-4D70-B539-0505DC6517EC}" name="Donnée (Niveau 6)" totalsRowFunction="count" dataDxfId="586" totalsRowDxfId="587"/>
    <tableColumn id="6" xr3:uid="{3FE552E2-2FEF-4E1A-B5DE-F4C21C13A296}" name="Description" totalsRowFunction="count" dataDxfId="584" totalsRowDxfId="585"/>
    <tableColumn id="14" xr3:uid="{BE5AEDCA-1CC5-4938-964E-9C68E6A07DC7}" name="Exemples" totalsRowFunction="count" dataDxfId="582" totalsRowDxfId="583"/>
    <tableColumn id="13" xr3:uid="{ED5FE47C-9997-4511-9856-83AF83A90171}" name="Fichier XSD" totalsRowFunction="count" dataDxfId="580" totalsRowDxfId="581"/>
    <tableColumn id="32" xr3:uid="{5C8C2495-D269-4E47-88B5-00584EF6B484}" name="Balise EMSI" dataDxfId="578" totalsRowDxfId="579"/>
    <tableColumn id="7" xr3:uid="{5C4F4C1E-17D3-4C4E-9650-A41F0BBB82B0}" name="Balise NexSIS" totalsRowFunction="count" dataDxfId="576" totalsRowDxfId="577"/>
    <tableColumn id="21" xr3:uid="{D8470834-C8F8-4F70-9302-7A4C602B72E6}" name="Nouvelle balise" totalsRowFunction="count" dataDxfId="574" totalsRowDxfId="575"/>
    <tableColumn id="8" xr3:uid="{D4E41060-B282-4AE5-8C87-3716CFB70625}" name="Nantes - balise" totalsRowFunction="count" dataDxfId="572" totalsRowDxfId="573"/>
    <tableColumn id="15" xr3:uid="{BB0E9A10-45CE-44DE-802C-D3A58D081A2F}" name="Nantes - description" totalsRowFunction="count" dataDxfId="570" totalsRowDxfId="571"/>
    <tableColumn id="18" xr3:uid="{8FE17C2A-E229-4B7F-B204-F356EEB4AE45}" name="GT399" totalsRowFunction="count" dataDxfId="568" totalsRowDxfId="569"/>
    <tableColumn id="9" xr3:uid="{4C9E2B92-3A78-454F-B9FF-8B97A2EAE3ED}" name="GT399 description" totalsRowFunction="count" dataDxfId="566" totalsRowDxfId="567"/>
    <tableColumn id="10" xr3:uid="{CCF33634-CF25-46BD-8DE3-12B24D24D5F8}" name="Priorisation" totalsRowFunction="count" dataDxfId="564" totalsRowDxfId="565"/>
    <tableColumn id="11" xr3:uid="{85B3828E-8687-4AA3-88CE-D610FCBDCFDE}" name="Cardinalité" dataDxfId="562" totalsRowDxfId="563"/>
    <tableColumn id="27" xr3:uid="{CF8F2F83-80E1-4F34-8CA4-101022C31379}" name="Objet" totalsRowFunction="count" dataDxfId="560" totalsRowDxfId="561"/>
    <tableColumn id="12" xr3:uid="{9491E93A-73C3-4214-8227-2A99EABCA3C1}" name="Format (ou type)" totalsRowFunction="count" dataDxfId="558" totalsRowDxfId="559"/>
    <tableColumn id="31" xr3:uid="{97801A1D-505C-4F61-ACF5-6EE844F5E23A}" name="Détails de format" dataDxfId="556" totalsRowDxfId="557"/>
    <tableColumn id="36" xr3:uid="{62248724-3AC6-48C6-B62F-D3C050A5A08F}" name="15-18" dataDxfId="554" totalsRowDxfId="555"/>
    <tableColumn id="35" xr3:uid="{2A6F94A4-B86B-4A8C-8862-6337DBF190B2}" name="15-15" dataDxfId="552" totalsRowDxfId="553"/>
    <tableColumn id="37" xr3:uid="{01782744-2942-D140-994A-3D343B0E0342}" name="CUT" dataDxfId="550" totalsRowDxfId="551"/>
    <tableColumn id="19" xr3:uid="{B112D546-E236-4723-880E-6D39731D2093}" name="Commentaire Hub Santé" totalsRowFunction="count" dataDxfId="548" totalsRowDxfId="549"/>
    <tableColumn id="16" xr3:uid="{E6CB6828-8B65-4F12-95B0-B9304BA135D8}" name="Commentaire Philippe Dreyfus" totalsRowFunction="count" dataDxfId="546" totalsRowDxfId="547"/>
    <tableColumn id="33" xr3:uid="{9AEA7D2D-C467-4E16-9414-C9877028EA11}" name="Commentaire FBE" dataDxfId="544" totalsRowDxfId="545"/>
    <tableColumn id="17" xr3:uid="{ACE48C56-220E-4341-8BEC-04B45FF1F728}" name="Commentaire Yann Penverne" totalsRowFunction="count" dataDxfId="542" totalsRowDxfId="543"/>
    <tableColumn id="20" xr3:uid="{A0AF1313-269D-4060-8F91-417D2F081DEB}" name="NexSIS" totalsRowFunction="custom" dataDxfId="540" totalsRowDxfId="54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0" dataDxfId="519" totalsRowDxfId="518">
  <autoFilter ref="A8:AD14" xr:uid="{EF99425A-BF7C-494D-843B-A436A28F1D50}"/>
  <tableColumns count="30">
    <tableColumn id="26" xr3:uid="{D5B2518C-6D8E-6147-8C4F-B866728B3834}" name="ID" totalsRowFunction="count" dataDxfId="516" totalsRowDxfId="517"/>
    <tableColumn id="34" xr3:uid="{87148819-B7A5-7947-82EE-7CD825960AED}" name="Donnée (Niveau 1)" dataDxfId="514" totalsRowDxfId="515"/>
    <tableColumn id="1" xr3:uid="{D13C8DA4-A6E7-6647-83BF-735A36445504}" name="Donnée (Niveau 2)" totalsRowFunction="count" dataDxfId="512" totalsRowDxfId="513"/>
    <tableColumn id="2" xr3:uid="{9844E3D8-484C-674F-A6FE-C5E74C0BECD7}" name="Donnée (Niveau 3)" totalsRowFunction="count" dataDxfId="510" totalsRowDxfId="511"/>
    <tableColumn id="3" xr3:uid="{EDEAC3BB-E6E5-6D4A-81D4-0D53BDE32BE7}" name="Donnée (Niveau 4)" totalsRowFunction="count" dataDxfId="508" totalsRowDxfId="509"/>
    <tableColumn id="4" xr3:uid="{02D62420-0C0A-4A42-BF62-D538EE277DA2}" name="Donnée (Niveau 5)" totalsRowFunction="count" dataDxfId="506" totalsRowDxfId="507"/>
    <tableColumn id="5" xr3:uid="{AEDF2332-EB8E-3F47-A30F-62F4B295DC6E}" name="Donnée (Niveau 6)" totalsRowFunction="count" dataDxfId="504" totalsRowDxfId="505"/>
    <tableColumn id="6" xr3:uid="{6B82679A-C79E-B942-87C2-2A9AC62DFE61}" name="Description" totalsRowFunction="count" dataDxfId="502" totalsRowDxfId="503"/>
    <tableColumn id="14" xr3:uid="{64EB0DE7-7110-B649-B47F-39D14AB54769}" name="Exemples" totalsRowFunction="count" dataDxfId="500" totalsRowDxfId="501"/>
    <tableColumn id="7" xr3:uid="{30859462-25E2-6C4B-8D3C-5F2310CF2710}" name="Balise NexSIS" totalsRowFunction="count" dataDxfId="498" totalsRowDxfId="499"/>
    <tableColumn id="21" xr3:uid="{C7789C87-5B0F-9240-95BB-36A6DBBF16F7}" name="Nouvelle balise" totalsRowFunction="count" dataDxfId="496" totalsRowDxfId="497"/>
    <tableColumn id="8" xr3:uid="{56A311D2-6944-B44A-BA90-1B44FB783B25}" name="Nantes - balise" totalsRowFunction="count" dataDxfId="494" totalsRowDxfId="495"/>
    <tableColumn id="15" xr3:uid="{CC481BC4-1ACF-7849-B03D-7121652EE416}" name="Nantes - description" totalsRowFunction="count" dataDxfId="492" totalsRowDxfId="493"/>
    <tableColumn id="18" xr3:uid="{DA3EC825-B94E-6142-B1D1-58F763F6812E}" name="GT399" totalsRowFunction="count" dataDxfId="490" totalsRowDxfId="491"/>
    <tableColumn id="9" xr3:uid="{A60F6B9F-CF7A-6F48-A3FD-7FC591506696}" name="GT399 description" totalsRowFunction="count" dataDxfId="488" totalsRowDxfId="489"/>
    <tableColumn id="10" xr3:uid="{F183E99A-8936-D242-9E2F-7DF202579449}" name="Priorisation" totalsRowFunction="count" dataDxfId="486" totalsRowDxfId="487"/>
    <tableColumn id="11" xr3:uid="{0C55DBEB-B030-EB40-8778-44C43E402B7D}" name="Cardinalité" dataDxfId="484" totalsRowDxfId="485"/>
    <tableColumn id="27" xr3:uid="{3EA0014F-1F9E-3346-86AA-D19E79E32F71}" name="Objet" totalsRowFunction="count" dataDxfId="482" totalsRowDxfId="483"/>
    <tableColumn id="12" xr3:uid="{A3CD3B4C-97D3-9741-9A73-087C7A9F8936}" name="Format (ou type)" totalsRowFunction="count" dataDxfId="480" totalsRowDxfId="481"/>
    <tableColumn id="37" xr3:uid="{3FE45E5F-AD1E-7B48-BE25-BC7327DD16EC}" name="Nomenclature/ énumération" dataDxfId="478" totalsRowDxfId="479"/>
    <tableColumn id="31" xr3:uid="{9CB46CA4-597C-5148-8480-F8796E3C5AFD}" name="Détails de format" dataDxfId="476" totalsRowDxfId="477"/>
    <tableColumn id="36" xr3:uid="{97A47004-218F-7749-B82B-5B2AEE40A23C}" name="15-18" dataDxfId="474" totalsRowDxfId="475"/>
    <tableColumn id="35" xr3:uid="{544CEA0F-DCB5-C64C-9CDE-A40F1906888F}" name="15-15" dataDxfId="472" totalsRowDxfId="473"/>
    <tableColumn id="39" xr3:uid="{6DB8C4C4-E592-DA4D-B502-CA1F3A98FF18}" name="CUT" dataDxfId="470" totalsRowDxfId="471"/>
    <tableColumn id="19" xr3:uid="{F48E57B7-0080-CD4F-8CC0-D9866BEEABEE}" name="Commentaire Hub Santé" totalsRowFunction="count" dataDxfId="468" totalsRowDxfId="469"/>
    <tableColumn id="16" xr3:uid="{93611743-80E2-3A49-9F47-6E81E63C36BC}" name="Commentaire Philippe Dreyfus" totalsRowFunction="count" dataDxfId="466" totalsRowDxfId="467"/>
    <tableColumn id="33" xr3:uid="{E8582012-E1AA-5C48-84F3-81E85831EA3D}" name="Commentaire FBE" dataDxfId="464" totalsRowDxfId="465"/>
    <tableColumn id="17" xr3:uid="{10CD9342-79AA-B840-BD59-F6A02345EC01}" name="Commentaire Yann Penverne" totalsRowFunction="count" dataDxfId="462" totalsRowDxfId="463"/>
    <tableColumn id="20" xr3:uid="{36DD8A92-EC42-2849-A047-5EE0AABF1132}" name="NexSIS" totalsRowFunction="custom" dataDxfId="460" totalsRowDxfId="461">
      <totalsRowFormula>SUBTOTAL(103,createCase3[NexSIS])-COUNTIFS(createCase3[NexSIS],"=X")</totalsRowFormula>
    </tableColumn>
    <tableColumn id="22" xr3:uid="{055A2D99-D525-3349-A349-779652E6F495}" name="Métier" totalsRowFunction="custom" dataDxfId="458" totalsRowDxfId="45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231" dataDxfId="230" totalsRowDxfId="229">
  <autoFilter ref="A8:AD184"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32">
  <autoFilter ref="A8:W9"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36"/>
      <c r="K1" s="53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19" activePane="bottomRight" state="frozen"/>
      <selection pane="bottomRight" activeCell="C14" sqref="C14"/>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20" t="s">
        <v>1594</v>
      </c>
      <c r="I1" s="520"/>
      <c r="J1" s="520"/>
      <c r="K1" s="520"/>
      <c r="L1" s="520"/>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20"/>
      <c r="I2" s="520"/>
      <c r="J2" s="520"/>
      <c r="K2" s="520"/>
      <c r="L2" s="520"/>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21" t="s">
        <v>1595</v>
      </c>
      <c r="P7" s="521"/>
      <c r="Q7" s="521"/>
      <c r="R7" s="521"/>
      <c r="S7" s="305"/>
      <c r="T7" s="96"/>
      <c r="U7" s="96"/>
      <c r="V7" s="96"/>
      <c r="W7" s="96"/>
      <c r="X7" s="96"/>
      <c r="Y7" s="96"/>
      <c r="Z7" s="96"/>
      <c r="AA7" s="522" t="s">
        <v>829</v>
      </c>
      <c r="AB7" s="522"/>
      <c r="AD7" s="96"/>
      <c r="AE7" s="96"/>
      <c r="AF7" s="96"/>
      <c r="AG7" s="523" t="s">
        <v>830</v>
      </c>
      <c r="AH7" s="523"/>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B10" sqref="B10:B23"/>
      <selection pane="bottomLeft"/>
      <selection pane="topRight"/>
    </sheetView>
  </sheetViews>
  <sheetFormatPr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2045</v>
      </c>
      <c r="B1" s="128"/>
      <c r="C1" s="129" t="s">
        <v>813</v>
      </c>
      <c r="D1" s="128"/>
      <c r="E1" s="150" t="s">
        <v>814</v>
      </c>
      <c r="F1" s="157"/>
      <c r="G1" s="128"/>
      <c r="H1" s="516"/>
      <c r="I1" s="516"/>
      <c r="J1" s="516"/>
      <c r="K1" s="159"/>
      <c r="L1" s="96"/>
      <c r="M1" s="96"/>
      <c r="N1" s="96"/>
      <c r="O1" s="517" t="s">
        <v>816</v>
      </c>
      <c r="P1" s="517"/>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6"/>
      <c r="I2" s="516"/>
      <c r="J2" s="516"/>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8" t="s">
        <v>828</v>
      </c>
      <c r="M7" s="518"/>
      <c r="N7" s="518"/>
      <c r="O7" s="518"/>
      <c r="P7" s="173"/>
      <c r="Q7" s="96"/>
      <c r="R7" s="96"/>
      <c r="S7" s="96"/>
      <c r="T7" s="278"/>
      <c r="U7" s="96"/>
      <c r="V7" s="524" t="s">
        <v>829</v>
      </c>
      <c r="W7" s="524"/>
      <c r="Y7" s="179"/>
      <c r="Z7" s="96"/>
      <c r="AA7" s="159"/>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2">
        <v>1</v>
      </c>
      <c r="B9" s="415" t="s">
        <v>2047</v>
      </c>
      <c r="C9" s="415"/>
      <c r="D9" s="415"/>
      <c r="E9" s="415"/>
      <c r="F9" s="415"/>
      <c r="G9" s="415"/>
      <c r="H9" s="317" t="s">
        <v>2048</v>
      </c>
      <c r="I9" s="417" t="s">
        <v>1594</v>
      </c>
      <c r="J9" s="317" t="s">
        <v>2049</v>
      </c>
      <c r="K9" s="317" t="s">
        <v>1852</v>
      </c>
      <c r="L9" s="342" t="s">
        <v>864</v>
      </c>
      <c r="M9" s="342" t="s">
        <v>1852</v>
      </c>
      <c r="N9" s="473"/>
      <c r="O9" s="473"/>
      <c r="P9" s="473" t="s">
        <v>864</v>
      </c>
      <c r="Q9" s="417" t="s">
        <v>823</v>
      </c>
      <c r="R9" s="342" t="s">
        <v>864</v>
      </c>
      <c r="S9" s="342" t="s">
        <v>1852</v>
      </c>
      <c r="T9" s="473"/>
      <c r="U9" s="473"/>
      <c r="V9" s="474" t="s">
        <v>864</v>
      </c>
      <c r="W9" s="475" t="s">
        <v>864</v>
      </c>
      <c r="ALN9" s="238"/>
      <c r="ALO9" s="238"/>
      <c r="ALP9" s="238"/>
      <c r="ALQ9" s="238"/>
      <c r="ALR9" s="238"/>
      <c r="ALS9" s="238"/>
      <c r="ALT9" s="238"/>
      <c r="ALU9" s="238"/>
      <c r="ALV9" s="238"/>
      <c r="ALW9" s="238"/>
      <c r="ALX9" s="238"/>
      <c r="ALY9" s="238"/>
      <c r="ALZ9" s="238"/>
    </row>
    <row r="10" spans="1:1014" ht="14.25" customHeight="1">
      <c r="A10" s="397">
        <v>2</v>
      </c>
      <c r="B10" s="398"/>
      <c r="C10" s="398" t="s">
        <v>2050</v>
      </c>
      <c r="D10" s="470"/>
      <c r="E10" s="470"/>
      <c r="F10" s="470"/>
      <c r="G10" s="470"/>
      <c r="H10" s="323" t="s">
        <v>2051</v>
      </c>
      <c r="I10" s="323" t="s">
        <v>2052</v>
      </c>
      <c r="K10" s="323" t="s">
        <v>1187</v>
      </c>
      <c r="Q10" s="325" t="s">
        <v>820</v>
      </c>
      <c r="R10" s="224"/>
      <c r="S10" s="224" t="s">
        <v>863</v>
      </c>
      <c r="V10" s="95" t="s">
        <v>864</v>
      </c>
      <c r="W10" s="95" t="s">
        <v>864</v>
      </c>
    </row>
    <row r="11" spans="1:1014" ht="14.25" customHeight="1">
      <c r="A11" s="397">
        <v>3</v>
      </c>
      <c r="B11" s="398"/>
      <c r="C11" s="398" t="s">
        <v>2053</v>
      </c>
      <c r="D11" s="398"/>
      <c r="E11" s="398"/>
      <c r="F11" s="398"/>
      <c r="G11" s="398"/>
      <c r="H11" s="317" t="s">
        <v>2054</v>
      </c>
      <c r="I11" s="317" t="s">
        <v>2055</v>
      </c>
      <c r="K11" s="317" t="s">
        <v>879</v>
      </c>
      <c r="Q11" s="320" t="s">
        <v>820</v>
      </c>
      <c r="R11" s="224"/>
      <c r="S11" s="224" t="s">
        <v>879</v>
      </c>
      <c r="V11" s="95" t="s">
        <v>864</v>
      </c>
      <c r="W11" s="95" t="s">
        <v>864</v>
      </c>
    </row>
    <row r="12" spans="1:1014" ht="14.25" customHeight="1">
      <c r="A12" s="472">
        <v>4</v>
      </c>
      <c r="B12" s="398"/>
      <c r="C12" s="398" t="s">
        <v>2056</v>
      </c>
      <c r="D12" s="398"/>
      <c r="E12" s="398"/>
      <c r="F12" s="398"/>
      <c r="G12" s="398"/>
      <c r="H12" s="400" t="s">
        <v>2057</v>
      </c>
      <c r="I12" s="400" t="s">
        <v>2058</v>
      </c>
      <c r="K12" s="400" t="s">
        <v>2059</v>
      </c>
      <c r="Q12" s="333" t="s">
        <v>817</v>
      </c>
      <c r="R12" s="224"/>
      <c r="S12" s="224" t="s">
        <v>879</v>
      </c>
      <c r="V12" s="95" t="s">
        <v>864</v>
      </c>
      <c r="W12" s="95" t="s">
        <v>864</v>
      </c>
    </row>
    <row r="13" spans="1:1014" ht="14.25" customHeight="1">
      <c r="A13" s="397">
        <v>5</v>
      </c>
      <c r="B13" s="398"/>
      <c r="C13" s="398" t="s">
        <v>1135</v>
      </c>
      <c r="D13" s="398"/>
      <c r="E13" s="398"/>
      <c r="F13" s="398"/>
      <c r="G13" s="398"/>
      <c r="H13" s="399" t="s">
        <v>2060</v>
      </c>
      <c r="I13" s="395"/>
      <c r="K13" s="399" t="s">
        <v>1137</v>
      </c>
      <c r="Q13" s="396" t="s">
        <v>823</v>
      </c>
      <c r="R13" s="224" t="s">
        <v>864</v>
      </c>
      <c r="S13" s="317" t="s">
        <v>1137</v>
      </c>
      <c r="V13" s="95" t="s">
        <v>864</v>
      </c>
      <c r="W13" s="95" t="s">
        <v>864</v>
      </c>
    </row>
    <row r="14" spans="1:1014" ht="14.25" customHeight="1">
      <c r="A14" s="397">
        <v>6</v>
      </c>
      <c r="B14" s="398"/>
      <c r="C14" s="398"/>
      <c r="D14" s="398" t="s">
        <v>1871</v>
      </c>
      <c r="E14" s="398"/>
      <c r="F14" s="398"/>
      <c r="G14" s="398"/>
      <c r="H14" s="400" t="s">
        <v>2061</v>
      </c>
      <c r="I14" s="400" t="s">
        <v>1874</v>
      </c>
      <c r="K14" s="400" t="s">
        <v>1141</v>
      </c>
      <c r="Q14" s="325" t="s">
        <v>820</v>
      </c>
      <c r="R14" s="224"/>
      <c r="S14" s="323" t="s">
        <v>1060</v>
      </c>
      <c r="V14" s="95" t="s">
        <v>864</v>
      </c>
      <c r="W14" s="95" t="s">
        <v>864</v>
      </c>
    </row>
    <row r="15" spans="1:1014" ht="14.25" customHeight="1">
      <c r="A15" s="472">
        <v>7</v>
      </c>
      <c r="B15" s="398"/>
      <c r="C15" s="398"/>
      <c r="D15" s="398" t="s">
        <v>1144</v>
      </c>
      <c r="E15" s="398"/>
      <c r="F15" s="398"/>
      <c r="G15" s="398"/>
      <c r="H15" s="399" t="s">
        <v>2062</v>
      </c>
      <c r="I15" s="401" t="s">
        <v>1878</v>
      </c>
      <c r="K15" s="399" t="s">
        <v>1147</v>
      </c>
      <c r="Q15" s="320" t="s">
        <v>820</v>
      </c>
      <c r="R15" s="224"/>
      <c r="S15" s="317" t="s">
        <v>1060</v>
      </c>
      <c r="V15" s="95" t="s">
        <v>864</v>
      </c>
      <c r="W15" s="95" t="s">
        <v>864</v>
      </c>
    </row>
    <row r="16" spans="1:1014" ht="14.25" customHeight="1">
      <c r="A16" s="397">
        <v>8</v>
      </c>
      <c r="B16" s="398"/>
      <c r="C16" s="398"/>
      <c r="D16" s="398" t="s">
        <v>1880</v>
      </c>
      <c r="E16" s="398"/>
      <c r="F16" s="398"/>
      <c r="G16" s="398"/>
      <c r="H16" s="400" t="s">
        <v>2063</v>
      </c>
      <c r="I16" s="402">
        <v>1</v>
      </c>
      <c r="K16" s="400" t="s">
        <v>1150</v>
      </c>
      <c r="Q16" s="333" t="s">
        <v>817</v>
      </c>
      <c r="R16" s="224"/>
      <c r="S16" s="323" t="s">
        <v>1060</v>
      </c>
      <c r="V16" s="95" t="s">
        <v>864</v>
      </c>
      <c r="W16" s="95" t="s">
        <v>864</v>
      </c>
    </row>
    <row r="17" spans="1:23" ht="14.25" customHeight="1">
      <c r="A17" s="397">
        <v>9</v>
      </c>
      <c r="B17" s="398"/>
      <c r="C17" s="398" t="s">
        <v>2064</v>
      </c>
      <c r="D17" s="398"/>
      <c r="E17" s="398"/>
      <c r="F17" s="398"/>
      <c r="G17" s="398"/>
      <c r="H17" s="399" t="s">
        <v>2065</v>
      </c>
      <c r="I17" s="465">
        <v>80</v>
      </c>
      <c r="K17" s="399" t="s">
        <v>1158</v>
      </c>
      <c r="Q17" s="333" t="s">
        <v>817</v>
      </c>
      <c r="R17" s="224"/>
      <c r="S17" s="323" t="s">
        <v>1060</v>
      </c>
      <c r="V17" s="95" t="s">
        <v>864</v>
      </c>
      <c r="W17" s="95" t="s">
        <v>864</v>
      </c>
    </row>
    <row r="18" spans="1:23" ht="14.25" customHeight="1">
      <c r="A18" s="472">
        <v>10</v>
      </c>
      <c r="B18" s="398"/>
      <c r="C18" s="398" t="s">
        <v>2066</v>
      </c>
      <c r="D18" s="398"/>
      <c r="E18" s="398"/>
      <c r="F18" s="398"/>
      <c r="G18" s="398"/>
      <c r="H18" s="400" t="s">
        <v>2067</v>
      </c>
      <c r="I18" s="402">
        <v>96</v>
      </c>
      <c r="K18" s="400" t="s">
        <v>2068</v>
      </c>
      <c r="Q18" s="333" t="s">
        <v>817</v>
      </c>
      <c r="R18" s="224"/>
      <c r="S18" s="224" t="s">
        <v>863</v>
      </c>
      <c r="V18" s="95" t="s">
        <v>864</v>
      </c>
      <c r="W18" s="95" t="s">
        <v>864</v>
      </c>
    </row>
    <row r="19" spans="1:23" ht="14.25" customHeight="1">
      <c r="A19" s="397">
        <v>11</v>
      </c>
      <c r="B19" s="398"/>
      <c r="C19" s="398" t="s">
        <v>2069</v>
      </c>
      <c r="D19" s="398"/>
      <c r="E19" s="398"/>
      <c r="F19" s="398"/>
      <c r="G19" s="398"/>
      <c r="H19" s="399" t="s">
        <v>2070</v>
      </c>
      <c r="I19" s="465" t="s">
        <v>2071</v>
      </c>
      <c r="K19" s="399" t="s">
        <v>2072</v>
      </c>
      <c r="Q19" s="333" t="s">
        <v>817</v>
      </c>
      <c r="R19" s="224"/>
      <c r="S19" s="224" t="s">
        <v>863</v>
      </c>
      <c r="T19" s="458" t="s">
        <v>864</v>
      </c>
      <c r="U19" t="s">
        <v>2073</v>
      </c>
      <c r="V19" s="95" t="s">
        <v>864</v>
      </c>
      <c r="W19" s="95" t="s">
        <v>864</v>
      </c>
    </row>
    <row r="20" spans="1:23" ht="14.25" customHeight="1">
      <c r="A20" s="397">
        <v>12</v>
      </c>
      <c r="B20" s="398"/>
      <c r="C20" s="398" t="s">
        <v>2074</v>
      </c>
      <c r="D20" s="398"/>
      <c r="E20" s="398"/>
      <c r="F20" s="398"/>
      <c r="G20" s="398"/>
      <c r="H20" s="323" t="s">
        <v>2075</v>
      </c>
      <c r="I20" s="376" t="b">
        <v>1</v>
      </c>
      <c r="K20" s="323" t="s">
        <v>2076</v>
      </c>
      <c r="Q20" s="333" t="s">
        <v>817</v>
      </c>
      <c r="R20" s="224"/>
      <c r="S20" s="323" t="s">
        <v>2077</v>
      </c>
      <c r="T20" s="458"/>
      <c r="U20" s="225"/>
      <c r="V20" s="95" t="s">
        <v>864</v>
      </c>
      <c r="W20" s="95" t="s">
        <v>864</v>
      </c>
    </row>
    <row r="21" spans="1:23" ht="14.25" customHeight="1">
      <c r="A21" s="472">
        <v>13</v>
      </c>
      <c r="B21" s="398"/>
      <c r="C21" s="398" t="s">
        <v>2078</v>
      </c>
      <c r="D21" s="398"/>
      <c r="E21" s="398"/>
      <c r="F21" s="398"/>
      <c r="G21" s="398"/>
      <c r="H21" s="399" t="s">
        <v>2079</v>
      </c>
      <c r="I21" s="376" t="b">
        <v>1</v>
      </c>
      <c r="K21" s="399" t="s">
        <v>2080</v>
      </c>
      <c r="Q21" s="333" t="s">
        <v>817</v>
      </c>
      <c r="R21" s="224"/>
      <c r="S21" s="323" t="s">
        <v>2077</v>
      </c>
      <c r="T21" s="458"/>
      <c r="U21" s="225"/>
      <c r="V21" s="95" t="s">
        <v>864</v>
      </c>
      <c r="W21" s="95" t="s">
        <v>864</v>
      </c>
    </row>
    <row r="22" spans="1:23" ht="14.25" customHeight="1">
      <c r="A22" s="397">
        <v>14</v>
      </c>
      <c r="B22" s="398"/>
      <c r="C22" s="398" t="s">
        <v>2025</v>
      </c>
      <c r="D22" s="398"/>
      <c r="E22" s="398"/>
      <c r="F22" s="398"/>
      <c r="G22" s="398"/>
      <c r="H22" s="323" t="s">
        <v>2081</v>
      </c>
      <c r="I22" s="376" t="s">
        <v>2082</v>
      </c>
      <c r="K22" s="323" t="s">
        <v>888</v>
      </c>
      <c r="Q22" s="333" t="s">
        <v>817</v>
      </c>
      <c r="R22" s="224"/>
      <c r="S22" s="224" t="s">
        <v>863</v>
      </c>
      <c r="T22" s="238" t="s">
        <v>864</v>
      </c>
      <c r="U22" s="225" t="s">
        <v>2083</v>
      </c>
      <c r="V22" s="95" t="s">
        <v>864</v>
      </c>
      <c r="W22" s="95" t="s">
        <v>864</v>
      </c>
    </row>
    <row r="23" spans="1:23" ht="14.25" customHeight="1" thickBot="1">
      <c r="A23" s="495">
        <v>15</v>
      </c>
      <c r="B23" s="479"/>
      <c r="C23" s="479" t="s">
        <v>2084</v>
      </c>
      <c r="D23" s="479"/>
      <c r="E23" s="479"/>
      <c r="F23" s="479"/>
      <c r="G23" s="479"/>
      <c r="H23" s="498" t="s">
        <v>2085</v>
      </c>
      <c r="I23" s="499" t="s">
        <v>2086</v>
      </c>
      <c r="J23" s="482"/>
      <c r="K23" s="498" t="s">
        <v>2087</v>
      </c>
      <c r="L23" s="482"/>
      <c r="M23" s="482"/>
      <c r="N23" s="482"/>
      <c r="O23" s="482"/>
      <c r="P23" s="482"/>
      <c r="Q23" s="483" t="s">
        <v>817</v>
      </c>
      <c r="R23" s="484"/>
      <c r="S23" s="484" t="s">
        <v>863</v>
      </c>
      <c r="T23" s="486" t="s">
        <v>864</v>
      </c>
      <c r="U23" s="500" t="s">
        <v>2088</v>
      </c>
      <c r="V23" s="501" t="s">
        <v>864</v>
      </c>
      <c r="W23" s="501"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bottomRight" activeCell="C9" sqref="C9:G9"/>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2089</v>
      </c>
      <c r="B1" s="128"/>
      <c r="C1" s="129" t="s">
        <v>813</v>
      </c>
      <c r="D1" s="128"/>
      <c r="E1" s="150" t="s">
        <v>814</v>
      </c>
      <c r="F1" s="157"/>
      <c r="G1" s="128"/>
      <c r="H1" s="516"/>
      <c r="I1" s="516"/>
      <c r="J1" s="516"/>
      <c r="K1" s="159"/>
      <c r="L1" s="96"/>
      <c r="M1" s="96"/>
      <c r="N1" s="96"/>
      <c r="O1" s="517" t="s">
        <v>816</v>
      </c>
      <c r="P1" s="517"/>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6"/>
      <c r="I2" s="516"/>
      <c r="J2" s="516"/>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8" t="s">
        <v>828</v>
      </c>
      <c r="M7" s="518"/>
      <c r="N7" s="518"/>
      <c r="O7" s="518"/>
      <c r="P7" s="173"/>
      <c r="Q7" s="96"/>
      <c r="R7" s="96"/>
      <c r="S7" s="96"/>
      <c r="T7" s="278"/>
      <c r="U7" s="96"/>
      <c r="V7" s="524" t="s">
        <v>829</v>
      </c>
      <c r="W7" s="524"/>
      <c r="Y7" s="179"/>
      <c r="Z7" s="96"/>
      <c r="AA7" s="159"/>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5">
        <v>1</v>
      </c>
      <c r="B9" s="478" t="s">
        <v>2090</v>
      </c>
      <c r="C9" s="496"/>
      <c r="D9" s="478"/>
      <c r="E9" s="479"/>
      <c r="F9" s="479"/>
      <c r="G9" s="479"/>
      <c r="H9" s="497" t="s">
        <v>2091</v>
      </c>
      <c r="I9" s="497" t="s">
        <v>2052</v>
      </c>
      <c r="J9" s="482"/>
      <c r="K9" s="497" t="s">
        <v>2092</v>
      </c>
      <c r="L9" s="482"/>
      <c r="M9" s="482"/>
      <c r="N9" s="482"/>
      <c r="O9" s="482"/>
      <c r="P9" s="482"/>
      <c r="Q9" s="483" t="s">
        <v>893</v>
      </c>
      <c r="R9" s="484"/>
      <c r="S9" s="484" t="s">
        <v>863</v>
      </c>
      <c r="T9" s="482"/>
      <c r="U9" s="482"/>
      <c r="V9" s="482" t="s">
        <v>864</v>
      </c>
      <c r="W9" s="482"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tabSelected="1" workbookViewId="0">
      <pane xSplit="7" ySplit="8" topLeftCell="H9" activePane="bottomRight" state="frozen"/>
      <selection pane="bottomRight" activeCell="C9" sqref="C9"/>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2093</v>
      </c>
      <c r="B1" s="128"/>
      <c r="C1" s="129" t="s">
        <v>813</v>
      </c>
      <c r="D1" s="128"/>
      <c r="E1" s="150" t="s">
        <v>814</v>
      </c>
      <c r="F1" s="157"/>
      <c r="G1" s="128"/>
      <c r="H1" s="516"/>
      <c r="I1" s="516"/>
      <c r="J1" s="516"/>
      <c r="K1" s="159"/>
      <c r="L1" s="96"/>
      <c r="M1" s="96"/>
      <c r="N1" s="96"/>
      <c r="O1" s="517" t="s">
        <v>816</v>
      </c>
      <c r="P1" s="517"/>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6"/>
      <c r="I2" s="516"/>
      <c r="J2" s="516"/>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8" t="s">
        <v>828</v>
      </c>
      <c r="M7" s="518"/>
      <c r="N7" s="518"/>
      <c r="O7" s="518"/>
      <c r="P7" s="173"/>
      <c r="Q7" s="96"/>
      <c r="R7" s="96"/>
      <c r="S7" s="96"/>
      <c r="T7" s="278"/>
      <c r="U7" s="96"/>
      <c r="V7" s="524" t="s">
        <v>829</v>
      </c>
      <c r="W7" s="524"/>
      <c r="Y7" s="179"/>
      <c r="Z7" s="96"/>
      <c r="AA7" s="159"/>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476">
        <v>1</v>
      </c>
      <c r="B9" s="394" t="s">
        <v>1959</v>
      </c>
      <c r="C9" s="394"/>
      <c r="D9" s="394"/>
      <c r="E9" s="398"/>
      <c r="F9" s="398"/>
      <c r="G9" s="398"/>
      <c r="H9" s="317" t="s">
        <v>2094</v>
      </c>
      <c r="I9" s="396"/>
      <c r="K9" s="317" t="s">
        <v>1336</v>
      </c>
      <c r="Q9" s="396" t="s">
        <v>823</v>
      </c>
      <c r="R9" s="224" t="s">
        <v>864</v>
      </c>
      <c r="S9" s="224" t="s">
        <v>1336</v>
      </c>
      <c r="T9" s="458"/>
      <c r="U9" s="224"/>
      <c r="V9" t="s">
        <v>864</v>
      </c>
      <c r="W9" t="s">
        <v>864</v>
      </c>
    </row>
    <row r="10" spans="1:1014" ht="13.5" customHeight="1">
      <c r="A10" s="397">
        <v>2</v>
      </c>
      <c r="B10" s="471"/>
      <c r="C10" s="471" t="s">
        <v>2050</v>
      </c>
      <c r="D10" s="471"/>
      <c r="E10" s="470"/>
      <c r="F10" s="470"/>
      <c r="G10" s="398"/>
      <c r="H10" s="323" t="s">
        <v>2051</v>
      </c>
      <c r="I10" s="323" t="s">
        <v>2052</v>
      </c>
      <c r="K10" s="323" t="s">
        <v>1187</v>
      </c>
      <c r="Q10" s="320" t="s">
        <v>820</v>
      </c>
      <c r="R10" s="224"/>
      <c r="S10" s="224" t="s">
        <v>863</v>
      </c>
      <c r="T10" s="458"/>
      <c r="U10" s="224"/>
      <c r="V10" t="s">
        <v>864</v>
      </c>
      <c r="W10" t="s">
        <v>864</v>
      </c>
    </row>
    <row r="11" spans="1:1014" ht="13.5" customHeight="1">
      <c r="A11" s="476">
        <v>3</v>
      </c>
      <c r="B11" s="394"/>
      <c r="C11" s="394" t="s">
        <v>1910</v>
      </c>
      <c r="D11" s="394"/>
      <c r="E11" s="398"/>
      <c r="F11" s="398"/>
      <c r="G11" s="398"/>
      <c r="H11" s="317" t="s">
        <v>2095</v>
      </c>
      <c r="I11" s="317" t="s">
        <v>2096</v>
      </c>
      <c r="K11" s="317" t="s">
        <v>2097</v>
      </c>
      <c r="Q11" s="320" t="s">
        <v>820</v>
      </c>
      <c r="R11" s="224"/>
      <c r="S11" s="224" t="s">
        <v>863</v>
      </c>
      <c r="T11" s="458"/>
      <c r="U11" s="224"/>
      <c r="V11" t="s">
        <v>864</v>
      </c>
      <c r="W11" t="s">
        <v>864</v>
      </c>
    </row>
    <row r="12" spans="1:1014" ht="13.5" customHeight="1">
      <c r="A12" s="397">
        <v>4</v>
      </c>
      <c r="B12" s="394"/>
      <c r="C12" s="394" t="s">
        <v>1989</v>
      </c>
      <c r="D12" s="394"/>
      <c r="E12" s="398"/>
      <c r="F12" s="398"/>
      <c r="G12" s="398"/>
      <c r="H12" s="323" t="s">
        <v>2098</v>
      </c>
      <c r="I12" s="323" t="s">
        <v>2099</v>
      </c>
      <c r="K12" s="323" t="s">
        <v>871</v>
      </c>
      <c r="Q12" s="333" t="s">
        <v>817</v>
      </c>
      <c r="R12" s="224"/>
      <c r="S12" s="224" t="s">
        <v>863</v>
      </c>
      <c r="T12" s="458"/>
      <c r="U12" s="224"/>
      <c r="V12" t="s">
        <v>864</v>
      </c>
      <c r="W12" t="s">
        <v>864</v>
      </c>
    </row>
    <row r="13" spans="1:1014" ht="13.5" customHeight="1">
      <c r="A13" s="476">
        <v>5</v>
      </c>
      <c r="B13" s="394"/>
      <c r="C13" s="394" t="s">
        <v>2100</v>
      </c>
      <c r="D13" s="394"/>
      <c r="E13" s="398"/>
      <c r="F13" s="398"/>
      <c r="G13" s="398"/>
      <c r="H13" s="317" t="s">
        <v>2101</v>
      </c>
      <c r="I13" s="317" t="s">
        <v>2102</v>
      </c>
      <c r="K13" s="317" t="s">
        <v>999</v>
      </c>
      <c r="Q13" s="325" t="s">
        <v>820</v>
      </c>
      <c r="R13" s="224"/>
      <c r="S13" s="224" t="s">
        <v>863</v>
      </c>
      <c r="T13" s="458" t="s">
        <v>864</v>
      </c>
      <c r="U13" s="224" t="s">
        <v>2103</v>
      </c>
      <c r="V13" t="s">
        <v>864</v>
      </c>
      <c r="W13" t="s">
        <v>864</v>
      </c>
    </row>
    <row r="14" spans="1:1014" ht="13.5" customHeight="1">
      <c r="A14" s="397">
        <v>6</v>
      </c>
      <c r="B14" s="394"/>
      <c r="C14" s="394" t="s">
        <v>2104</v>
      </c>
      <c r="D14" s="394"/>
      <c r="E14" s="398"/>
      <c r="F14" s="398"/>
      <c r="G14" s="398"/>
      <c r="H14" s="323" t="s">
        <v>2105</v>
      </c>
      <c r="I14" s="323" t="s">
        <v>2106</v>
      </c>
      <c r="K14" s="323" t="s">
        <v>2107</v>
      </c>
      <c r="Q14" s="333" t="s">
        <v>817</v>
      </c>
      <c r="R14" s="224"/>
      <c r="S14" s="224" t="s">
        <v>863</v>
      </c>
      <c r="T14" s="458" t="s">
        <v>864</v>
      </c>
      <c r="U14" s="224" t="s">
        <v>2108</v>
      </c>
      <c r="V14" t="s">
        <v>864</v>
      </c>
      <c r="W14" t="s">
        <v>864</v>
      </c>
    </row>
    <row r="15" spans="1:1014" ht="13.5" customHeight="1">
      <c r="A15" s="476">
        <v>7</v>
      </c>
      <c r="B15" s="394"/>
      <c r="C15" s="394" t="s">
        <v>2109</v>
      </c>
      <c r="D15" s="394"/>
      <c r="E15" s="398"/>
      <c r="F15" s="398"/>
      <c r="G15" s="398"/>
      <c r="H15" s="317" t="s">
        <v>2110</v>
      </c>
      <c r="I15" s="317" t="s">
        <v>2111</v>
      </c>
      <c r="K15" s="317" t="s">
        <v>2112</v>
      </c>
      <c r="Q15" s="333" t="s">
        <v>817</v>
      </c>
      <c r="R15" s="224"/>
      <c r="S15" s="224" t="s">
        <v>863</v>
      </c>
      <c r="T15" s="458" t="s">
        <v>864</v>
      </c>
      <c r="U15" s="224" t="s">
        <v>2113</v>
      </c>
      <c r="V15" t="s">
        <v>864</v>
      </c>
      <c r="W15" t="s">
        <v>864</v>
      </c>
    </row>
    <row r="16" spans="1:1014" ht="13.5" customHeight="1">
      <c r="A16" s="397">
        <v>8</v>
      </c>
      <c r="B16" s="394"/>
      <c r="C16" s="394" t="s">
        <v>1974</v>
      </c>
      <c r="D16" s="394"/>
      <c r="E16" s="398"/>
      <c r="F16" s="398"/>
      <c r="G16" s="398"/>
      <c r="H16" s="323" t="s">
        <v>2114</v>
      </c>
      <c r="I16" s="323" t="s">
        <v>2115</v>
      </c>
      <c r="K16" s="323" t="s">
        <v>2116</v>
      </c>
      <c r="Q16" s="333" t="s">
        <v>817</v>
      </c>
      <c r="R16" s="224"/>
      <c r="S16" s="224" t="s">
        <v>863</v>
      </c>
      <c r="T16" s="458" t="s">
        <v>864</v>
      </c>
      <c r="U16" s="224" t="s">
        <v>2117</v>
      </c>
      <c r="V16" t="s">
        <v>864</v>
      </c>
      <c r="W16" t="s">
        <v>864</v>
      </c>
    </row>
    <row r="17" spans="1:23" ht="13.5" customHeight="1">
      <c r="A17" s="476">
        <v>9</v>
      </c>
      <c r="B17" s="394"/>
      <c r="C17" s="394" t="s">
        <v>2034</v>
      </c>
      <c r="D17" s="394"/>
      <c r="E17" s="398"/>
      <c r="F17" s="398"/>
      <c r="G17" s="398"/>
      <c r="H17" s="399" t="s">
        <v>2035</v>
      </c>
      <c r="I17" s="395"/>
      <c r="K17" s="317" t="s">
        <v>2118</v>
      </c>
      <c r="Q17" s="396" t="s">
        <v>823</v>
      </c>
      <c r="R17" s="224" t="s">
        <v>864</v>
      </c>
      <c r="S17" s="224" t="s">
        <v>1233</v>
      </c>
      <c r="T17" s="458"/>
      <c r="U17" s="224"/>
      <c r="V17" t="s">
        <v>864</v>
      </c>
      <c r="W17" t="s">
        <v>864</v>
      </c>
    </row>
    <row r="18" spans="1:23" ht="13.5" customHeight="1">
      <c r="A18" s="397">
        <v>10</v>
      </c>
      <c r="B18" s="394"/>
      <c r="C18" s="394"/>
      <c r="D18" s="394" t="s">
        <v>2038</v>
      </c>
      <c r="E18" s="398"/>
      <c r="F18" s="398"/>
      <c r="G18" s="398"/>
      <c r="H18" s="323" t="s">
        <v>2119</v>
      </c>
      <c r="I18" s="323" t="s">
        <v>1237</v>
      </c>
      <c r="K18" s="323" t="s">
        <v>999</v>
      </c>
      <c r="Q18" s="333" t="s">
        <v>817</v>
      </c>
      <c r="R18" s="224"/>
      <c r="S18" s="467" t="s">
        <v>863</v>
      </c>
      <c r="T18" s="458" t="s">
        <v>864</v>
      </c>
      <c r="U18" s="224" t="s">
        <v>2120</v>
      </c>
      <c r="V18" t="s">
        <v>864</v>
      </c>
      <c r="W18" t="s">
        <v>864</v>
      </c>
    </row>
    <row r="19" spans="1:23" ht="13.5" customHeight="1" thickBot="1">
      <c r="A19" s="477">
        <v>11</v>
      </c>
      <c r="B19" s="478"/>
      <c r="C19" s="478"/>
      <c r="D19" s="478" t="s">
        <v>2041</v>
      </c>
      <c r="E19" s="479"/>
      <c r="F19" s="479"/>
      <c r="G19" s="479"/>
      <c r="H19" s="480" t="s">
        <v>2121</v>
      </c>
      <c r="I19" s="481" t="s">
        <v>2122</v>
      </c>
      <c r="J19" s="482"/>
      <c r="K19" s="480" t="s">
        <v>990</v>
      </c>
      <c r="L19" s="482"/>
      <c r="M19" s="482"/>
      <c r="N19" s="482"/>
      <c r="O19" s="482"/>
      <c r="P19" s="482"/>
      <c r="Q19" s="483" t="s">
        <v>817</v>
      </c>
      <c r="R19" s="484"/>
      <c r="S19" s="485" t="s">
        <v>863</v>
      </c>
      <c r="T19" s="486"/>
      <c r="U19" s="484"/>
      <c r="V19" s="482" t="s">
        <v>864</v>
      </c>
      <c r="W19" s="482"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bottomRight" activeCell="E22" sqref="E22"/>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2123</v>
      </c>
      <c r="B1" s="272"/>
      <c r="C1" s="129" t="s">
        <v>813</v>
      </c>
      <c r="D1" s="128"/>
      <c r="E1" s="525" t="s">
        <v>814</v>
      </c>
      <c r="F1" s="525"/>
      <c r="G1" s="128"/>
      <c r="H1" s="520" t="s">
        <v>1594</v>
      </c>
      <c r="I1" s="520"/>
      <c r="J1" s="520"/>
      <c r="K1" s="96"/>
      <c r="L1" s="96"/>
      <c r="M1" s="96"/>
      <c r="N1" s="96"/>
      <c r="O1" s="526" t="s">
        <v>816</v>
      </c>
      <c r="P1" s="526"/>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33" t="s">
        <v>819</v>
      </c>
      <c r="F2" s="533"/>
      <c r="G2" s="128"/>
      <c r="H2" s="520"/>
      <c r="I2" s="520"/>
      <c r="J2" s="520"/>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32" t="s">
        <v>822</v>
      </c>
      <c r="F3" s="532"/>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30" t="s">
        <v>825</v>
      </c>
      <c r="F4" s="531"/>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28" t="s">
        <v>912</v>
      </c>
      <c r="F5" s="529"/>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21" t="s">
        <v>828</v>
      </c>
      <c r="M7" s="521"/>
      <c r="N7" s="521"/>
      <c r="O7" s="521"/>
      <c r="P7" s="96"/>
      <c r="Q7" s="96"/>
      <c r="R7" s="96"/>
      <c r="S7" s="96"/>
      <c r="T7" s="96"/>
      <c r="U7" s="96"/>
      <c r="V7" s="527" t="s">
        <v>829</v>
      </c>
      <c r="W7" s="527"/>
      <c r="Y7" s="96"/>
      <c r="Z7" s="96"/>
      <c r="AA7" s="96"/>
      <c r="AB7" s="96"/>
      <c r="AC7" s="521" t="s">
        <v>830</v>
      </c>
      <c r="AD7" s="52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2124</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2125</v>
      </c>
      <c r="C9" s="322"/>
      <c r="D9" s="322"/>
      <c r="E9" s="415"/>
      <c r="F9" s="415"/>
      <c r="G9" s="415"/>
      <c r="H9" s="436" t="s">
        <v>2126</v>
      </c>
      <c r="I9" s="416"/>
      <c r="J9" s="418"/>
      <c r="K9" s="317" t="s">
        <v>2127</v>
      </c>
      <c r="L9" s="418"/>
      <c r="M9" s="418"/>
      <c r="N9" s="418"/>
      <c r="O9" s="418"/>
      <c r="P9" s="418"/>
      <c r="Q9" s="417" t="s">
        <v>820</v>
      </c>
      <c r="R9" s="342" t="s">
        <v>864</v>
      </c>
      <c r="S9" s="342" t="s">
        <v>2127</v>
      </c>
      <c r="T9" s="418"/>
      <c r="U9" s="418"/>
      <c r="V9" s="418" t="s">
        <v>864</v>
      </c>
      <c r="W9" s="418" t="s">
        <v>864</v>
      </c>
    </row>
    <row r="10" spans="1:1014" ht="15" customHeight="1">
      <c r="A10" s="425">
        <v>2</v>
      </c>
      <c r="B10" s="322"/>
      <c r="C10" s="322" t="s">
        <v>2128</v>
      </c>
      <c r="D10" s="322"/>
      <c r="E10" s="415"/>
      <c r="F10" s="415"/>
      <c r="G10" s="415"/>
      <c r="H10" s="448" t="s">
        <v>2129</v>
      </c>
      <c r="I10" s="420">
        <v>101</v>
      </c>
      <c r="J10" s="424"/>
      <c r="K10" s="421" t="s">
        <v>2130</v>
      </c>
      <c r="L10" s="422"/>
      <c r="M10" s="422"/>
      <c r="N10" s="422"/>
      <c r="O10" s="422"/>
      <c r="P10" s="422"/>
      <c r="Q10" s="417" t="s">
        <v>820</v>
      </c>
      <c r="R10" s="345"/>
      <c r="S10" s="345" t="s">
        <v>1060</v>
      </c>
      <c r="T10" s="422"/>
      <c r="U10" s="422"/>
      <c r="V10" s="422" t="s">
        <v>864</v>
      </c>
      <c r="W10" s="422" t="s">
        <v>864</v>
      </c>
    </row>
    <row r="11" spans="1:1014" ht="15" customHeight="1">
      <c r="A11" s="425">
        <v>3</v>
      </c>
      <c r="B11" s="322"/>
      <c r="C11" s="322" t="s">
        <v>2131</v>
      </c>
      <c r="D11" s="322"/>
      <c r="E11" s="415"/>
      <c r="F11" s="415"/>
      <c r="G11" s="415"/>
      <c r="H11" s="447" t="s">
        <v>2132</v>
      </c>
      <c r="I11" s="423" t="s">
        <v>2133</v>
      </c>
      <c r="J11" s="418"/>
      <c r="K11" s="317" t="s">
        <v>2134</v>
      </c>
      <c r="L11" s="418"/>
      <c r="M11" s="418"/>
      <c r="N11" s="418"/>
      <c r="O11" s="418"/>
      <c r="P11" s="418"/>
      <c r="Q11" s="417" t="s">
        <v>820</v>
      </c>
      <c r="R11" s="342"/>
      <c r="S11" s="342" t="s">
        <v>863</v>
      </c>
      <c r="T11" s="418"/>
      <c r="U11" s="418"/>
      <c r="V11" s="418" t="s">
        <v>864</v>
      </c>
      <c r="W11" s="418" t="s">
        <v>864</v>
      </c>
    </row>
    <row r="12" spans="1:1014" ht="15" customHeight="1">
      <c r="A12" s="425">
        <v>4</v>
      </c>
      <c r="B12" s="322" t="s">
        <v>2135</v>
      </c>
      <c r="C12" s="322"/>
      <c r="D12" s="322"/>
      <c r="E12" s="415"/>
      <c r="F12" s="415"/>
      <c r="G12" s="415"/>
      <c r="H12" s="449" t="s">
        <v>2136</v>
      </c>
      <c r="I12" s="420" t="s">
        <v>2137</v>
      </c>
      <c r="J12" s="424"/>
      <c r="K12" s="421" t="s">
        <v>2138</v>
      </c>
      <c r="L12" s="422"/>
      <c r="M12" s="422"/>
      <c r="N12" s="422"/>
      <c r="O12" s="422"/>
      <c r="P12" s="422"/>
      <c r="Q12" s="417" t="s">
        <v>820</v>
      </c>
      <c r="R12" s="345"/>
      <c r="S12" s="345" t="s">
        <v>863</v>
      </c>
      <c r="T12" s="422"/>
      <c r="U12" s="422"/>
      <c r="V12" s="422" t="s">
        <v>864</v>
      </c>
      <c r="W12" s="422" t="s">
        <v>864</v>
      </c>
    </row>
    <row r="13" spans="1:1014" ht="15" customHeight="1">
      <c r="A13" s="430">
        <v>5</v>
      </c>
      <c r="B13" s="431" t="s">
        <v>2139</v>
      </c>
      <c r="C13" s="431"/>
      <c r="D13" s="431"/>
      <c r="E13" s="432"/>
      <c r="F13" s="432"/>
      <c r="G13" s="432"/>
      <c r="H13" s="450" t="s">
        <v>2140</v>
      </c>
      <c r="I13" s="433"/>
      <c r="J13" s="434"/>
      <c r="K13" s="433" t="s">
        <v>2141</v>
      </c>
      <c r="L13" s="434"/>
      <c r="M13" s="434"/>
      <c r="N13" s="434"/>
      <c r="O13" s="434"/>
      <c r="P13" s="434"/>
      <c r="Q13" s="435" t="s">
        <v>817</v>
      </c>
      <c r="R13" s="468" t="s">
        <v>864</v>
      </c>
      <c r="S13" s="469" t="s">
        <v>2141</v>
      </c>
      <c r="T13" s="434"/>
      <c r="U13" s="434"/>
      <c r="V13" s="434" t="s">
        <v>864</v>
      </c>
      <c r="W13" s="434" t="s">
        <v>864</v>
      </c>
    </row>
    <row r="14" spans="1:1014" ht="15" customHeight="1" thickBot="1">
      <c r="A14" s="487">
        <v>6</v>
      </c>
      <c r="B14" s="488" t="s">
        <v>2142</v>
      </c>
      <c r="C14" s="488"/>
      <c r="D14" s="488"/>
      <c r="E14" s="489"/>
      <c r="F14" s="489"/>
      <c r="G14" s="489"/>
      <c r="H14" s="490" t="s">
        <v>2143</v>
      </c>
      <c r="I14" s="491"/>
      <c r="J14" s="492"/>
      <c r="K14" s="480" t="s">
        <v>2144</v>
      </c>
      <c r="L14" s="492"/>
      <c r="M14" s="492"/>
      <c r="N14" s="492"/>
      <c r="O14" s="492"/>
      <c r="P14" s="492"/>
      <c r="Q14" s="493" t="s">
        <v>817</v>
      </c>
      <c r="R14" s="494"/>
      <c r="S14" s="494" t="s">
        <v>863</v>
      </c>
      <c r="T14" s="492"/>
      <c r="U14" s="492"/>
      <c r="V14" s="492" t="s">
        <v>864</v>
      </c>
      <c r="W14" s="492" t="s">
        <v>864</v>
      </c>
    </row>
    <row r="15" spans="1:1014" s="456" customFormat="1" ht="15.75" thickTop="1">
      <c r="A15" s="457">
        <f>SUBTOTAL(103,Tableau9[ID])</f>
        <v>6</v>
      </c>
      <c r="B15" s="457">
        <f>SUBTOTAL(103,Tableau9[Donnée (Niveau 1)])</f>
        <v>4</v>
      </c>
      <c r="C15" s="457">
        <f>SUBTOTAL(103,Tableau9[Donnée (Niveau 2)])</f>
        <v>2</v>
      </c>
      <c r="D15" s="457">
        <f>SUBTOTAL(103,Tableau9[Donnée (Niveau 3)])</f>
        <v>0</v>
      </c>
      <c r="E15" s="457">
        <f>SUBTOTAL(103,Tableau9[Donnée (Niveau 4)])</f>
        <v>0</v>
      </c>
      <c r="F15" s="457">
        <f>SUBTOTAL(103,Tableau9[Donnée (Niveau 5)])</f>
        <v>0</v>
      </c>
      <c r="G15" s="457">
        <f>SUBTOTAL(103,Tableau9[Donnée (Niveau 6)])</f>
        <v>0</v>
      </c>
      <c r="H15" s="457">
        <f>SUBTOTAL(103,Tableau9[Description])</f>
        <v>6</v>
      </c>
      <c r="I15" s="457">
        <f>SUBTOTAL(103,Tableau9[Exemples])</f>
        <v>3</v>
      </c>
      <c r="J15" s="457">
        <f>SUBTOTAL(103,Tableau9[Balise NexSIS])</f>
        <v>0</v>
      </c>
      <c r="K15" s="457">
        <f>SUBTOTAL(103,Tableau9[Nouvelle balise])</f>
        <v>6</v>
      </c>
      <c r="L15" s="457">
        <f>SUBTOTAL(103,Tableau9[Nantes - balise])</f>
        <v>0</v>
      </c>
      <c r="M15" s="457">
        <f>SUBTOTAL(103,Tableau9[Nantes - description])</f>
        <v>0</v>
      </c>
      <c r="N15" s="457">
        <f>SUBTOTAL(103,Tableau9[GT399])</f>
        <v>0</v>
      </c>
      <c r="O15" s="457">
        <f>SUBTOTAL(103,Tableau9[GT399 description])</f>
        <v>0</v>
      </c>
      <c r="P15" s="457">
        <f>SUBTOTAL(103,Tableau9[Priorisation])</f>
        <v>0</v>
      </c>
      <c r="Q15" s="457">
        <f>SUBTOTAL(103,Tableau9[Cardinalité])</f>
        <v>6</v>
      </c>
      <c r="R15" s="457">
        <f>SUBTOTAL(103,Tableau9[Objet])</f>
        <v>2</v>
      </c>
      <c r="S15" s="457">
        <f>SUBTOTAL(103,Tableau9[Format (ou type)])</f>
        <v>6</v>
      </c>
      <c r="T15" s="457">
        <f>SUBTOTAL(103,Tableau9[Nomenclature/ énumération])</f>
        <v>0</v>
      </c>
      <c r="U15" s="457">
        <f>SUBTOTAL(103,Tableau9[Détails de format])</f>
        <v>0</v>
      </c>
      <c r="V15" s="457">
        <f>SUBTOTAL(103,Tableau9[15-18])</f>
        <v>6</v>
      </c>
      <c r="W15" s="457">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2145</v>
      </c>
      <c r="B1" s="128"/>
      <c r="C1" s="129" t="s">
        <v>813</v>
      </c>
      <c r="D1" s="128"/>
      <c r="E1" s="294" t="s">
        <v>814</v>
      </c>
      <c r="F1" s="128"/>
      <c r="G1" s="128"/>
      <c r="H1" s="520" t="s">
        <v>1594</v>
      </c>
      <c r="I1" s="520"/>
      <c r="J1" s="96"/>
      <c r="K1" s="96"/>
      <c r="L1" s="96"/>
      <c r="M1" s="96"/>
      <c r="N1" s="96"/>
      <c r="O1" s="526" t="s">
        <v>816</v>
      </c>
      <c r="P1" s="526"/>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20"/>
      <c r="I2" s="520"/>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08" t="s">
        <v>912</v>
      </c>
      <c r="F5" s="146" t="s">
        <v>1594</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21" t="s">
        <v>828</v>
      </c>
      <c r="M7" s="521"/>
      <c r="N7" s="521"/>
      <c r="O7" s="521"/>
      <c r="P7" s="96"/>
      <c r="Q7" s="96"/>
      <c r="R7" s="96"/>
      <c r="S7" s="96"/>
      <c r="T7" s="96"/>
      <c r="V7" s="411" t="s">
        <v>829</v>
      </c>
      <c r="W7" s="411"/>
      <c r="Y7" s="96"/>
      <c r="Z7" s="96"/>
      <c r="AA7" s="96"/>
      <c r="AB7" s="96"/>
      <c r="AC7" s="521" t="s">
        <v>830</v>
      </c>
      <c r="AD7" s="52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2124</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2146</v>
      </c>
      <c r="C9" s="322"/>
      <c r="D9" s="322"/>
      <c r="E9" s="415"/>
      <c r="F9" s="415"/>
      <c r="G9" s="415"/>
      <c r="H9" s="436" t="s">
        <v>2147</v>
      </c>
      <c r="I9" s="399"/>
      <c r="J9" s="418"/>
      <c r="K9" s="317" t="s">
        <v>2145</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20" t="s">
        <v>1594</v>
      </c>
      <c r="I1" s="520"/>
      <c r="J1" s="295"/>
      <c r="K1" s="96"/>
      <c r="L1" s="96"/>
      <c r="M1" s="96"/>
      <c r="N1" s="96"/>
      <c r="O1" s="526" t="s">
        <v>816</v>
      </c>
      <c r="P1" s="526"/>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20"/>
      <c r="I2" s="520"/>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0" t="s">
        <v>1594</v>
      </c>
      <c r="E7" s="304" t="s">
        <v>1594</v>
      </c>
      <c r="F7" s="304" t="s">
        <v>1594</v>
      </c>
      <c r="G7" s="96"/>
      <c r="H7" s="96"/>
      <c r="I7" s="5"/>
      <c r="J7" s="5"/>
      <c r="K7" s="96"/>
      <c r="L7" s="521" t="s">
        <v>828</v>
      </c>
      <c r="M7" s="521"/>
      <c r="N7" s="521"/>
      <c r="O7" s="521"/>
      <c r="P7" s="96"/>
      <c r="Q7" s="96"/>
      <c r="R7" s="96"/>
      <c r="S7" s="96"/>
      <c r="T7" s="96"/>
      <c r="U7" s="96"/>
      <c r="V7" s="527" t="s">
        <v>829</v>
      </c>
      <c r="W7" s="527"/>
      <c r="Y7" s="96"/>
      <c r="Z7" s="96"/>
      <c r="AA7" s="96"/>
      <c r="AB7" s="96"/>
      <c r="AC7" s="521" t="s">
        <v>830</v>
      </c>
      <c r="AD7" s="52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2124</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2148</v>
      </c>
      <c r="C9" s="451"/>
      <c r="D9" s="322"/>
      <c r="E9" s="415"/>
      <c r="F9" s="415"/>
      <c r="G9" s="415"/>
      <c r="H9" s="317" t="s">
        <v>2149</v>
      </c>
      <c r="I9" s="417"/>
      <c r="J9" s="399"/>
      <c r="K9" s="317" t="s">
        <v>2150</v>
      </c>
      <c r="L9" s="317"/>
      <c r="M9" s="317"/>
      <c r="N9" s="317"/>
      <c r="O9" s="317"/>
      <c r="P9" s="317"/>
      <c r="Q9" s="417" t="s">
        <v>820</v>
      </c>
      <c r="R9" s="342"/>
      <c r="S9" s="342" t="s">
        <v>863</v>
      </c>
      <c r="T9" s="418"/>
      <c r="U9" s="418"/>
      <c r="V9" s="418" t="s">
        <v>864</v>
      </c>
      <c r="W9" s="418" t="s">
        <v>864</v>
      </c>
    </row>
    <row r="10" spans="1:1020" ht="15" customHeight="1">
      <c r="A10" s="415">
        <v>2</v>
      </c>
      <c r="B10" s="322" t="s">
        <v>2151</v>
      </c>
      <c r="C10" s="451"/>
      <c r="D10" s="322"/>
      <c r="E10" s="415"/>
      <c r="F10" s="415"/>
      <c r="G10" s="415"/>
      <c r="H10" s="317" t="s">
        <v>2152</v>
      </c>
      <c r="I10" s="417"/>
      <c r="J10" s="399"/>
      <c r="K10" s="317" t="s">
        <v>2153</v>
      </c>
      <c r="L10" s="317"/>
      <c r="M10" s="317"/>
      <c r="N10" s="317"/>
      <c r="O10" s="317"/>
      <c r="P10" s="317"/>
      <c r="Q10" s="333" t="s">
        <v>817</v>
      </c>
      <c r="R10" s="345"/>
      <c r="S10" s="345" t="s">
        <v>2077</v>
      </c>
      <c r="T10" s="422"/>
      <c r="U10" s="422"/>
      <c r="V10" s="422" t="s">
        <v>864</v>
      </c>
      <c r="W10" s="422" t="s">
        <v>864</v>
      </c>
    </row>
    <row r="11" spans="1:1020" ht="30">
      <c r="A11" s="415">
        <v>3</v>
      </c>
      <c r="B11" s="322" t="s">
        <v>2154</v>
      </c>
      <c r="C11" s="339"/>
      <c r="D11" s="322"/>
      <c r="E11" s="415"/>
      <c r="F11" s="415"/>
      <c r="G11" s="415"/>
      <c r="H11" s="317" t="s">
        <v>2155</v>
      </c>
      <c r="I11" s="417"/>
      <c r="J11" s="399"/>
      <c r="K11" s="317" t="s">
        <v>2156</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2157</v>
      </c>
      <c r="B1" s="272"/>
      <c r="C1" s="129" t="s">
        <v>813</v>
      </c>
      <c r="D1" s="128"/>
      <c r="E1" s="294" t="s">
        <v>814</v>
      </c>
      <c r="F1" s="128"/>
      <c r="G1" s="128"/>
      <c r="H1" s="520" t="s">
        <v>1594</v>
      </c>
      <c r="I1" s="520"/>
      <c r="J1" s="295"/>
      <c r="K1" s="96"/>
      <c r="L1" s="96"/>
      <c r="M1" s="96"/>
      <c r="N1" s="96"/>
      <c r="O1" s="526" t="s">
        <v>816</v>
      </c>
      <c r="P1" s="526"/>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20"/>
      <c r="I2" s="520"/>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0" t="s">
        <v>1594</v>
      </c>
      <c r="E7" s="304" t="s">
        <v>1594</v>
      </c>
      <c r="F7" s="304" t="s">
        <v>1594</v>
      </c>
      <c r="G7" s="96"/>
      <c r="H7" s="96"/>
      <c r="I7" s="5"/>
      <c r="J7" s="5"/>
      <c r="K7" s="96"/>
      <c r="L7" s="521" t="s">
        <v>828</v>
      </c>
      <c r="M7" s="521"/>
      <c r="N7" s="521"/>
      <c r="O7" s="521"/>
      <c r="P7" s="96"/>
      <c r="Q7" s="96"/>
      <c r="R7" s="96"/>
      <c r="S7" s="96"/>
      <c r="T7" s="96"/>
      <c r="U7" s="96"/>
      <c r="V7" s="411" t="s">
        <v>829</v>
      </c>
      <c r="W7" s="411"/>
      <c r="Y7" s="96"/>
      <c r="Z7" s="96"/>
      <c r="AA7" s="96"/>
      <c r="AB7" s="96"/>
      <c r="AC7" s="521" t="s">
        <v>830</v>
      </c>
      <c r="AD7" s="52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9" t="s">
        <v>831</v>
      </c>
      <c r="B8" s="460" t="s">
        <v>832</v>
      </c>
      <c r="C8" s="460" t="s">
        <v>833</v>
      </c>
      <c r="D8" s="460" t="s">
        <v>834</v>
      </c>
      <c r="E8" s="460" t="s">
        <v>835</v>
      </c>
      <c r="F8" s="460" t="s">
        <v>836</v>
      </c>
      <c r="G8" s="460" t="s">
        <v>837</v>
      </c>
      <c r="H8" s="461" t="s">
        <v>9</v>
      </c>
      <c r="I8" s="461" t="s">
        <v>838</v>
      </c>
      <c r="J8" s="461" t="s">
        <v>841</v>
      </c>
      <c r="K8" s="461" t="s">
        <v>842</v>
      </c>
      <c r="L8" s="462" t="s">
        <v>843</v>
      </c>
      <c r="M8" s="462" t="s">
        <v>844</v>
      </c>
      <c r="N8" s="462" t="s">
        <v>845</v>
      </c>
      <c r="O8" s="462" t="s">
        <v>846</v>
      </c>
      <c r="P8" s="462" t="s">
        <v>847</v>
      </c>
      <c r="Q8" s="461" t="s">
        <v>677</v>
      </c>
      <c r="R8" s="463" t="s">
        <v>3</v>
      </c>
      <c r="S8" s="428" t="s">
        <v>2124</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4">
        <v>0</v>
      </c>
      <c r="B9" s="464">
        <v>0</v>
      </c>
      <c r="C9" s="464">
        <v>0</v>
      </c>
      <c r="D9" s="464">
        <v>0</v>
      </c>
      <c r="E9" s="464">
        <v>0</v>
      </c>
      <c r="F9" s="464">
        <v>0</v>
      </c>
      <c r="G9" s="464">
        <v>0</v>
      </c>
      <c r="H9" s="464">
        <v>0</v>
      </c>
      <c r="I9" s="464">
        <v>0</v>
      </c>
      <c r="J9" s="464">
        <v>0</v>
      </c>
      <c r="K9" s="464">
        <v>0</v>
      </c>
      <c r="L9" s="464">
        <v>0</v>
      </c>
      <c r="M9" s="464">
        <v>0</v>
      </c>
      <c r="N9" s="464">
        <v>0</v>
      </c>
      <c r="O9" s="464">
        <v>0</v>
      </c>
      <c r="P9" s="464">
        <v>0</v>
      </c>
      <c r="Q9" s="464">
        <v>0</v>
      </c>
      <c r="R9" s="464">
        <v>0</v>
      </c>
      <c r="S9" s="464">
        <v>0</v>
      </c>
      <c r="T9" s="464">
        <v>0</v>
      </c>
      <c r="U9" s="464">
        <v>0</v>
      </c>
      <c r="V9" s="464">
        <v>0</v>
      </c>
      <c r="W9" s="464">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36"/>
      <c r="L1" s="536"/>
      <c r="M1" s="536"/>
      <c r="N1" s="53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66"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2158</v>
      </c>
    </row>
    <row r="2" spans="2:6" s="4" customFormat="1"/>
    <row r="3" spans="2:6" s="134" customFormat="1">
      <c r="B3" s="133" t="s">
        <v>2159</v>
      </c>
      <c r="C3" s="135"/>
      <c r="D3" s="135"/>
      <c r="E3" s="135"/>
      <c r="F3" s="135"/>
    </row>
    <row r="4" spans="2:6" ht="18" customHeight="1">
      <c r="B4" s="131" t="s">
        <v>2160</v>
      </c>
    </row>
    <row r="5" spans="2:6" ht="18" customHeight="1">
      <c r="B5" s="131" t="s">
        <v>2161</v>
      </c>
    </row>
    <row r="6" spans="2:6" ht="18" customHeight="1">
      <c r="B6" s="131" t="s">
        <v>2162</v>
      </c>
    </row>
    <row r="7" spans="2:6" ht="18" customHeight="1">
      <c r="B7" s="131" t="s">
        <v>2163</v>
      </c>
    </row>
    <row r="8" spans="2:6" ht="18" customHeight="1">
      <c r="B8" s="131" t="s">
        <v>2164</v>
      </c>
    </row>
    <row r="9" spans="2:6" ht="24" customHeight="1">
      <c r="B9" s="534" t="s">
        <v>2165</v>
      </c>
      <c r="C9" s="534"/>
      <c r="D9" s="534"/>
      <c r="E9" s="534"/>
      <c r="F9" s="534"/>
    </row>
    <row r="10" spans="2:6" ht="14.25" customHeight="1">
      <c r="B10" s="535" t="s">
        <v>2166</v>
      </c>
      <c r="C10" s="535"/>
      <c r="D10" s="535"/>
      <c r="E10" s="535"/>
      <c r="F10" s="53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36"/>
      <c r="L1" s="536"/>
      <c r="M1" s="536"/>
      <c r="N1" s="53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36"/>
      <c r="L1" s="53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3" t="s">
        <v>726</v>
      </c>
      <c r="C2" s="504"/>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8" t="s">
        <v>742</v>
      </c>
      <c r="B1" s="509"/>
      <c r="C1" s="509"/>
      <c r="D1" s="509"/>
      <c r="E1" s="509"/>
      <c r="F1" s="509"/>
      <c r="G1" s="509"/>
      <c r="H1" s="51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06" t="s">
        <v>753</v>
      </c>
      <c r="G12" s="506"/>
      <c r="H12" s="506"/>
      <c r="I12" s="203"/>
      <c r="J12" s="203"/>
      <c r="R12" s="196"/>
      <c r="S12" s="196"/>
      <c r="T12" s="196"/>
    </row>
    <row r="13" spans="1:20" ht="14.25" customHeight="1">
      <c r="B13" s="204" t="s">
        <v>754</v>
      </c>
      <c r="C13" s="204"/>
      <c r="D13" s="204"/>
      <c r="E13" s="204"/>
      <c r="F13" s="506" t="s">
        <v>755</v>
      </c>
      <c r="G13" s="506"/>
      <c r="H13" s="506"/>
      <c r="I13" s="204"/>
      <c r="J13" s="204"/>
      <c r="K13" s="204"/>
      <c r="L13" s="204"/>
      <c r="M13" s="204"/>
      <c r="N13" s="204"/>
      <c r="R13" s="196"/>
      <c r="S13" s="196"/>
      <c r="T13" s="196"/>
    </row>
    <row r="14" spans="1:20" ht="14.25" customHeight="1">
      <c r="B14" s="204" t="s">
        <v>756</v>
      </c>
      <c r="C14" s="204"/>
      <c r="D14" s="204"/>
      <c r="E14" s="204"/>
      <c r="F14" s="506" t="s">
        <v>755</v>
      </c>
      <c r="G14" s="506"/>
      <c r="H14" s="506"/>
      <c r="I14" s="204"/>
      <c r="J14" s="204"/>
      <c r="R14" s="196"/>
      <c r="S14" s="196"/>
      <c r="T14" s="196"/>
    </row>
    <row r="15" spans="1:20">
      <c r="B15" s="203" t="s">
        <v>757</v>
      </c>
      <c r="C15" s="203"/>
      <c r="D15" s="203"/>
      <c r="E15" s="203"/>
      <c r="F15" s="506" t="s">
        <v>755</v>
      </c>
      <c r="G15" s="506"/>
      <c r="H15" s="506"/>
      <c r="I15" s="203"/>
      <c r="J15" s="203"/>
      <c r="R15" s="196"/>
      <c r="S15" s="196"/>
      <c r="T15" s="196"/>
    </row>
    <row r="16" spans="1:20">
      <c r="B16" s="505"/>
      <c r="C16" s="505"/>
      <c r="D16" s="505"/>
      <c r="E16" s="505"/>
      <c r="F16" s="505"/>
      <c r="G16" s="505"/>
      <c r="H16" s="505"/>
      <c r="I16" s="505"/>
      <c r="J16" s="505"/>
      <c r="K16" s="505"/>
      <c r="L16" s="505"/>
      <c r="M16" s="505"/>
      <c r="N16" s="505"/>
      <c r="O16" s="505"/>
      <c r="P16" s="505"/>
      <c r="Q16" s="505"/>
    </row>
    <row r="17" spans="1:17" ht="15" thickBot="1">
      <c r="B17" s="505"/>
      <c r="C17" s="505"/>
      <c r="D17" s="505"/>
      <c r="E17" s="505"/>
      <c r="F17" s="505"/>
      <c r="G17" s="505"/>
      <c r="H17" s="505"/>
      <c r="I17" s="505"/>
      <c r="J17" s="505"/>
      <c r="K17" s="505"/>
      <c r="L17" s="505"/>
      <c r="M17" s="505"/>
      <c r="N17" s="505"/>
      <c r="O17" s="505"/>
      <c r="P17" s="505"/>
      <c r="Q17" s="505"/>
    </row>
    <row r="18" spans="1:17" ht="102.75" customHeight="1" thickBot="1">
      <c r="A18" s="511" t="s">
        <v>758</v>
      </c>
      <c r="B18" s="512"/>
      <c r="C18" s="512"/>
      <c r="D18" s="512"/>
      <c r="E18" s="512"/>
      <c r="F18" s="512"/>
      <c r="G18" s="512"/>
      <c r="H18" s="51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05"/>
      <c r="C20" s="505"/>
      <c r="D20" s="505"/>
      <c r="E20" s="505"/>
      <c r="F20" s="505"/>
      <c r="G20" s="505"/>
      <c r="H20" s="505"/>
      <c r="I20" s="505"/>
      <c r="J20" s="505"/>
      <c r="K20" s="505"/>
      <c r="L20" s="505"/>
      <c r="M20" s="505"/>
      <c r="N20" s="505"/>
      <c r="O20" s="505"/>
      <c r="P20" s="505"/>
      <c r="Q20" s="505"/>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15" t="s">
        <v>791</v>
      </c>
      <c r="B30" s="514" t="s">
        <v>792</v>
      </c>
      <c r="C30" s="514" t="s">
        <v>774</v>
      </c>
      <c r="D30" s="514" t="s">
        <v>774</v>
      </c>
      <c r="E30" s="514" t="s">
        <v>770</v>
      </c>
      <c r="F30" s="206" t="s">
        <v>793</v>
      </c>
      <c r="G30" s="507" t="s">
        <v>794</v>
      </c>
      <c r="H30" s="206" t="s">
        <v>795</v>
      </c>
    </row>
    <row r="31" spans="1:17" ht="114.75">
      <c r="A31" s="515"/>
      <c r="B31" s="514"/>
      <c r="C31" s="514"/>
      <c r="D31" s="514"/>
      <c r="E31" s="514"/>
      <c r="F31" s="209" t="s">
        <v>796</v>
      </c>
      <c r="G31" s="507"/>
      <c r="H31" s="206"/>
    </row>
    <row r="32" spans="1:17" ht="85.5">
      <c r="A32" s="208" t="s">
        <v>797</v>
      </c>
      <c r="B32" s="207" t="s">
        <v>798</v>
      </c>
      <c r="C32" s="207" t="s">
        <v>774</v>
      </c>
      <c r="D32" s="207" t="s">
        <v>774</v>
      </c>
      <c r="E32" s="207" t="s">
        <v>770</v>
      </c>
      <c r="F32" s="209" t="s">
        <v>799</v>
      </c>
      <c r="G32" s="209" t="s">
        <v>783</v>
      </c>
      <c r="H32" s="206" t="s">
        <v>800</v>
      </c>
    </row>
    <row r="33" spans="1:8" ht="29.25">
      <c r="A33" s="515" t="s">
        <v>801</v>
      </c>
      <c r="B33" s="514" t="s">
        <v>802</v>
      </c>
      <c r="C33" s="514" t="s">
        <v>774</v>
      </c>
      <c r="D33" s="514" t="s">
        <v>774</v>
      </c>
      <c r="E33" s="514" t="s">
        <v>770</v>
      </c>
      <c r="F33" s="209" t="s">
        <v>803</v>
      </c>
      <c r="G33" s="507" t="s">
        <v>783</v>
      </c>
      <c r="H33" s="206" t="s">
        <v>804</v>
      </c>
    </row>
    <row r="34" spans="1:8" ht="228.75">
      <c r="A34" s="515"/>
      <c r="B34" s="514"/>
      <c r="C34" s="514"/>
      <c r="D34" s="514"/>
      <c r="E34" s="514"/>
      <c r="F34" s="209" t="s">
        <v>805</v>
      </c>
      <c r="G34" s="507"/>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6" t="s">
        <v>815</v>
      </c>
      <c r="J1" s="516"/>
      <c r="K1" s="516"/>
      <c r="L1" s="516"/>
      <c r="Q1" s="517" t="s">
        <v>816</v>
      </c>
      <c r="R1" s="517"/>
      <c r="S1" s="96" t="s">
        <v>817</v>
      </c>
      <c r="AC1" s="96"/>
      <c r="AE1" s="128"/>
      <c r="ALY1"/>
    </row>
    <row r="2" spans="1:1016" ht="15.95" customHeight="1">
      <c r="C2" s="141" t="s">
        <v>818</v>
      </c>
      <c r="D2" s="152" t="s">
        <v>819</v>
      </c>
      <c r="E2" s="157">
        <f>createCase8[[#Totals],[NexSIS]] / createCase8[[#Totals],[ID]]</f>
        <v>0.83333333333333337</v>
      </c>
      <c r="G2" s="128"/>
      <c r="H2" s="227"/>
      <c r="I2" s="516"/>
      <c r="J2" s="516"/>
      <c r="K2" s="516"/>
      <c r="L2" s="516"/>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8" t="s">
        <v>828</v>
      </c>
      <c r="O7" s="518"/>
      <c r="P7" s="518"/>
      <c r="Q7" s="518"/>
      <c r="W7" s="519" t="s">
        <v>829</v>
      </c>
      <c r="X7" s="519"/>
      <c r="AC7" s="518" t="s">
        <v>830</v>
      </c>
      <c r="AD7" s="518"/>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1" priority="37">
      <formula>OR($AD22="X",$AB22="X")</formula>
    </cfRule>
    <cfRule type="expression" dxfId="620" priority="38">
      <formula>AND($AD22=1,$AB22=1)</formula>
    </cfRule>
    <cfRule type="expression" dxfId="619" priority="39">
      <formula>$AD22=1</formula>
    </cfRule>
    <cfRule type="expression" dxfId="618" priority="40">
      <formula>$AB22=1</formula>
    </cfRule>
  </conditionalFormatting>
  <conditionalFormatting sqref="A9:G20">
    <cfRule type="expression" dxfId="617" priority="641">
      <formula>OR(#REF!="X",$AD9="X")</formula>
    </cfRule>
    <cfRule type="expression" dxfId="616" priority="642">
      <formula>AND(#REF!=1,$AD9=1)</formula>
    </cfRule>
    <cfRule type="expression" dxfId="615" priority="643">
      <formula>#REF!=1</formula>
    </cfRule>
    <cfRule type="expression" dxfId="614" priority="644">
      <formula>$AD9=1</formula>
    </cfRule>
  </conditionalFormatting>
  <conditionalFormatting sqref="C9:C20">
    <cfRule type="expression" dxfId="613" priority="1">
      <formula>AND($T9="X",$B9&lt;&gt;"")</formula>
    </cfRule>
  </conditionalFormatting>
  <conditionalFormatting sqref="C17:C19">
    <cfRule type="expression" dxfId="612" priority="2">
      <formula>AND($T17="X",OR($B17&lt;&gt;"",$C17&lt;&gt;""))</formula>
    </cfRule>
  </conditionalFormatting>
  <conditionalFormatting sqref="D9:D20">
    <cfRule type="expression" dxfId="611" priority="11">
      <formula>AND($T9="X",OR($B9&lt;&gt;"",$C9&lt;&gt;""))</formula>
    </cfRule>
  </conditionalFormatting>
  <conditionalFormatting sqref="D18:D19">
    <cfRule type="expression" dxfId="61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09" priority="12">
      <formula>AND($T9="X",OR($B9&lt;&gt;"",$C9&lt;&gt;"",$D9&lt;&gt;""))</formula>
    </cfRule>
  </conditionalFormatting>
  <conditionalFormatting sqref="F9:F20">
    <cfRule type="expression" dxfId="608" priority="13">
      <formula>AND($T9="X",OR($B9&lt;&gt;"",$C9&lt;&gt;"",$D9&lt;&gt;"",$E9&lt;&gt;""))</formula>
    </cfRule>
  </conditionalFormatting>
  <conditionalFormatting sqref="G9:G20">
    <cfRule type="expression" dxfId="607" priority="14">
      <formula>AND($T9="X",OR($B9&lt;&gt;"",$C9&lt;&gt;"",$D9&lt;&gt;"",$E9&lt;&gt;"",$F9&lt;&gt;""))</formula>
    </cfRule>
  </conditionalFormatting>
  <conditionalFormatting sqref="H22:H23 H43:H883">
    <cfRule type="expression" dxfId="606" priority="36">
      <formula>$S22="X"</formula>
    </cfRule>
  </conditionalFormatting>
  <conditionalFormatting sqref="I9:I20">
    <cfRule type="expression" dxfId="605" priority="16">
      <formula>$T9="X"</formula>
    </cfRule>
  </conditionalFormatting>
  <conditionalFormatting sqref="S9:S20">
    <cfRule type="cellIs" dxfId="604" priority="7" operator="equal">
      <formula>"1..1"</formula>
    </cfRule>
    <cfRule type="cellIs" dxfId="603" priority="8" operator="equal">
      <formula>"0..n"</formula>
    </cfRule>
    <cfRule type="cellIs" dxfId="6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6" t="s">
        <v>911</v>
      </c>
      <c r="I1" s="516"/>
      <c r="J1" s="516"/>
      <c r="O1" s="517" t="s">
        <v>816</v>
      </c>
      <c r="P1" s="517"/>
      <c r="AC1" s="96"/>
      <c r="AE1"/>
      <c r="AF1" s="128"/>
      <c r="ALZ1"/>
    </row>
    <row r="2" spans="1:1017" ht="13.5" customHeight="1">
      <c r="C2" s="141" t="s">
        <v>818</v>
      </c>
      <c r="D2" s="285"/>
      <c r="E2" s="152" t="s">
        <v>819</v>
      </c>
      <c r="F2" s="157">
        <f>createCase3[[#Totals],[NexSIS]] / createCase3[[#Totals],[ID]]</f>
        <v>0.83333333333333337</v>
      </c>
      <c r="G2" s="128"/>
      <c r="H2" s="516"/>
      <c r="I2" s="516"/>
      <c r="J2" s="516"/>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8" t="s">
        <v>828</v>
      </c>
      <c r="M7" s="518"/>
      <c r="N7" s="518"/>
      <c r="O7" s="518"/>
      <c r="V7" s="519" t="s">
        <v>829</v>
      </c>
      <c r="W7" s="519"/>
      <c r="AC7" s="518" t="s">
        <v>830</v>
      </c>
      <c r="AD7" s="518"/>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37"/>
      <c r="E9" s="537"/>
      <c r="F9" s="537"/>
      <c r="G9" s="537"/>
      <c r="H9" s="502" t="s">
        <v>917</v>
      </c>
      <c r="I9" s="538" t="s">
        <v>918</v>
      </c>
      <c r="J9" s="502"/>
      <c r="K9" s="538" t="s">
        <v>919</v>
      </c>
      <c r="L9" s="502"/>
      <c r="M9" s="502"/>
      <c r="N9" s="502"/>
      <c r="O9" s="502"/>
      <c r="P9" s="539"/>
      <c r="Q9" s="502" t="s">
        <v>820</v>
      </c>
      <c r="R9" s="502"/>
      <c r="S9" s="502" t="s">
        <v>863</v>
      </c>
      <c r="T9" s="540"/>
      <c r="U9" s="502"/>
      <c r="V9" s="541" t="s">
        <v>864</v>
      </c>
      <c r="W9" s="541" t="s">
        <v>864</v>
      </c>
      <c r="X9" s="232"/>
      <c r="Y9" s="542"/>
      <c r="Z9" s="502" t="s">
        <v>920</v>
      </c>
      <c r="AA9" s="543" t="s">
        <v>921</v>
      </c>
      <c r="AB9" s="502"/>
      <c r="AC9" s="540">
        <v>1</v>
      </c>
      <c r="AD9" s="540"/>
    </row>
    <row r="10" spans="1:1017" s="224" customFormat="1" ht="13.5" customHeight="1">
      <c r="A10" s="225">
        <v>2</v>
      </c>
      <c r="B10" s="239" t="s">
        <v>922</v>
      </c>
      <c r="C10" s="221"/>
      <c r="D10" s="221"/>
      <c r="E10" s="221"/>
      <c r="F10" s="221"/>
      <c r="G10" s="221"/>
      <c r="H10" s="502" t="s">
        <v>923</v>
      </c>
      <c r="I10" s="538" t="s">
        <v>924</v>
      </c>
      <c r="J10" s="502"/>
      <c r="K10" s="538" t="s">
        <v>925</v>
      </c>
      <c r="L10" s="502" t="s">
        <v>926</v>
      </c>
      <c r="M10" s="502" t="s">
        <v>927</v>
      </c>
      <c r="N10" s="502"/>
      <c r="O10" s="502"/>
      <c r="P10" s="539"/>
      <c r="Q10" s="502" t="s">
        <v>817</v>
      </c>
      <c r="R10" s="502"/>
      <c r="S10" s="502" t="s">
        <v>863</v>
      </c>
      <c r="T10" s="540"/>
      <c r="U10" s="502"/>
      <c r="V10" s="541" t="s">
        <v>864</v>
      </c>
      <c r="W10" s="541" t="s">
        <v>864</v>
      </c>
      <c r="X10" s="232"/>
      <c r="Y10" s="542"/>
      <c r="Z10" s="502"/>
      <c r="AA10" s="543"/>
      <c r="AB10" s="502"/>
      <c r="AC10" s="540"/>
      <c r="AD10" s="540"/>
    </row>
    <row r="11" spans="1:1017" s="224" customFormat="1" ht="13.5" customHeight="1">
      <c r="A11" s="225">
        <v>3</v>
      </c>
      <c r="B11" s="239" t="s">
        <v>928</v>
      </c>
      <c r="C11" s="240"/>
      <c r="D11" s="241"/>
      <c r="E11" s="241"/>
      <c r="F11" s="241"/>
      <c r="G11" s="241"/>
      <c r="H11" s="502" t="s">
        <v>929</v>
      </c>
      <c r="I11" s="538" t="s">
        <v>930</v>
      </c>
      <c r="J11" s="502"/>
      <c r="K11" s="538" t="s">
        <v>931</v>
      </c>
      <c r="L11" s="502"/>
      <c r="M11" s="502"/>
      <c r="N11" s="502"/>
      <c r="O11" s="502"/>
      <c r="P11" s="539"/>
      <c r="Q11" s="502" t="s">
        <v>820</v>
      </c>
      <c r="R11" s="502"/>
      <c r="S11" s="502" t="s">
        <v>879</v>
      </c>
      <c r="T11" s="540"/>
      <c r="U11" s="502" t="s">
        <v>932</v>
      </c>
      <c r="V11" s="541" t="s">
        <v>864</v>
      </c>
      <c r="W11" s="541" t="s">
        <v>864</v>
      </c>
      <c r="X11" s="232"/>
      <c r="Y11" s="542"/>
      <c r="Z11" s="502"/>
      <c r="AA11" s="543"/>
      <c r="AB11" s="502"/>
      <c r="AC11" s="540">
        <v>1</v>
      </c>
      <c r="AD11" s="540"/>
    </row>
    <row r="12" spans="1:1017" s="224" customFormat="1" ht="13.5" customHeight="1">
      <c r="A12" s="225">
        <v>4</v>
      </c>
      <c r="B12" s="239" t="s">
        <v>933</v>
      </c>
      <c r="C12" s="240"/>
      <c r="D12" s="241"/>
      <c r="E12" s="241"/>
      <c r="F12" s="241"/>
      <c r="G12" s="241"/>
      <c r="H12" s="502" t="s">
        <v>934</v>
      </c>
      <c r="I12" s="538" t="s">
        <v>935</v>
      </c>
      <c r="J12" s="502"/>
      <c r="K12" s="538" t="s">
        <v>936</v>
      </c>
      <c r="L12" s="502"/>
      <c r="M12" s="502"/>
      <c r="N12" s="502"/>
      <c r="O12" s="502"/>
      <c r="P12" s="539"/>
      <c r="Q12" s="502" t="s">
        <v>820</v>
      </c>
      <c r="R12" s="502"/>
      <c r="S12" s="502" t="s">
        <v>863</v>
      </c>
      <c r="T12" s="540"/>
      <c r="U12" s="502"/>
      <c r="V12" s="541" t="s">
        <v>864</v>
      </c>
      <c r="W12" s="541" t="s">
        <v>864</v>
      </c>
      <c r="X12" s="232"/>
      <c r="Y12" s="542"/>
      <c r="Z12" s="502"/>
      <c r="AA12" s="543"/>
      <c r="AB12" s="502"/>
      <c r="AC12" s="540">
        <v>1</v>
      </c>
      <c r="AD12" s="540"/>
    </row>
    <row r="13" spans="1:1017" s="224" customFormat="1" ht="13.5" customHeight="1">
      <c r="A13" s="225">
        <v>5</v>
      </c>
      <c r="B13" s="239" t="s">
        <v>937</v>
      </c>
      <c r="C13" s="240"/>
      <c r="D13" s="241"/>
      <c r="E13" s="241"/>
      <c r="F13" s="241"/>
      <c r="G13" s="241"/>
      <c r="H13" s="502" t="s">
        <v>938</v>
      </c>
      <c r="I13" s="538"/>
      <c r="J13" s="502"/>
      <c r="K13" s="538" t="s">
        <v>939</v>
      </c>
      <c r="L13" s="502"/>
      <c r="M13" s="502"/>
      <c r="N13" s="502"/>
      <c r="O13" s="502"/>
      <c r="P13" s="539"/>
      <c r="Q13" s="502" t="s">
        <v>820</v>
      </c>
      <c r="R13" s="502"/>
      <c r="S13" s="502" t="s">
        <v>863</v>
      </c>
      <c r="T13" s="540"/>
      <c r="U13" s="502"/>
      <c r="V13" s="541" t="s">
        <v>864</v>
      </c>
      <c r="W13" s="541" t="s">
        <v>864</v>
      </c>
      <c r="X13" s="232"/>
      <c r="Y13" s="542"/>
      <c r="Z13" s="502"/>
      <c r="AA13" s="543"/>
      <c r="AB13" s="502"/>
      <c r="AC13" s="540">
        <v>1</v>
      </c>
      <c r="AD13" s="540"/>
    </row>
    <row r="14" spans="1:1017" s="224" customFormat="1" ht="13.5" customHeight="1">
      <c r="A14" s="225">
        <v>6</v>
      </c>
      <c r="B14" s="239" t="s">
        <v>940</v>
      </c>
      <c r="C14" s="537"/>
      <c r="D14" s="241"/>
      <c r="E14" s="241"/>
      <c r="F14" s="241"/>
      <c r="G14" s="241"/>
      <c r="H14" s="502" t="s">
        <v>941</v>
      </c>
      <c r="I14" s="538"/>
      <c r="J14" s="502"/>
      <c r="K14" s="538" t="s">
        <v>942</v>
      </c>
      <c r="L14" s="502"/>
      <c r="M14" s="502"/>
      <c r="N14" s="502"/>
      <c r="O14" s="502"/>
      <c r="P14" s="539"/>
      <c r="Q14" s="502" t="s">
        <v>817</v>
      </c>
      <c r="R14" s="502"/>
      <c r="S14" s="502" t="s">
        <v>875</v>
      </c>
      <c r="T14" s="540"/>
      <c r="U14" s="502"/>
      <c r="V14" s="541" t="s">
        <v>864</v>
      </c>
      <c r="W14" s="541" t="s">
        <v>864</v>
      </c>
      <c r="X14" s="232"/>
      <c r="Y14" s="542"/>
      <c r="Z14" s="502"/>
      <c r="AA14" s="543"/>
      <c r="AB14" s="502"/>
      <c r="AC14" s="540">
        <v>1</v>
      </c>
      <c r="AD14" s="54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39" priority="78">
      <formula>OR($AD16="X",$AB16="X")</formula>
    </cfRule>
    <cfRule type="expression" dxfId="538" priority="79">
      <formula>AND($AD16=1,$AB16=1)</formula>
    </cfRule>
    <cfRule type="expression" dxfId="537" priority="80">
      <formula>$AD16=1</formula>
    </cfRule>
    <cfRule type="expression" dxfId="536" priority="81">
      <formula>$AB16=1</formula>
    </cfRule>
  </conditionalFormatting>
  <conditionalFormatting sqref="A9:G14">
    <cfRule type="expression" dxfId="535" priority="23">
      <formula>OR($AD9="X",$AC9="X")</formula>
    </cfRule>
    <cfRule type="expression" dxfId="534" priority="25">
      <formula>AND($AD9=1,$AC9=1)</formula>
    </cfRule>
    <cfRule type="expression" dxfId="533" priority="26">
      <formula>$AD9=1</formula>
    </cfRule>
    <cfRule type="expression" dxfId="532" priority="27">
      <formula>$AC9=1</formula>
    </cfRule>
    <cfRule type="expression" dxfId="531" priority="28">
      <formula>AND(NOT(ISBLANK($W9)),ISBLANK($AC9),ISBLANK($AD9))</formula>
    </cfRule>
  </conditionalFormatting>
  <conditionalFormatting sqref="C9:C14">
    <cfRule type="expression" dxfId="530" priority="22">
      <formula>AND($R9="X",$B9&lt;&gt;"")</formula>
    </cfRule>
  </conditionalFormatting>
  <conditionalFormatting sqref="D9:D14">
    <cfRule type="expression" dxfId="529" priority="24">
      <formula>AND($R9="X",OR($B9&lt;&gt;"",$C9&lt;&gt;""))</formula>
    </cfRule>
  </conditionalFormatting>
  <conditionalFormatting sqref="E9:E14">
    <cfRule type="expression" dxfId="52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27" priority="20">
      <formula>AND($R9="X",OR($B9&lt;&gt;"",$C9&lt;&gt;"",$D9&lt;&gt;"",$E9&lt;&gt;""))</formula>
    </cfRule>
  </conditionalFormatting>
  <conditionalFormatting sqref="G9:G14">
    <cfRule type="expression" dxfId="526" priority="21">
      <formula>AND($R9="X",OR($B9&lt;&gt;"",$C9&lt;&gt;"",$D9&lt;&gt;"",$E9&lt;&gt;"",$F9&lt;&gt;""))</formula>
    </cfRule>
  </conditionalFormatting>
  <conditionalFormatting sqref="H16:H17 H37:H877">
    <cfRule type="expression" dxfId="525" priority="77">
      <formula>$Q16="X"</formula>
    </cfRule>
  </conditionalFormatting>
  <conditionalFormatting sqref="I9:I14">
    <cfRule type="expression" dxfId="524" priority="18">
      <formula>$R9="X"</formula>
    </cfRule>
  </conditionalFormatting>
  <conditionalFormatting sqref="Q9:Q14">
    <cfRule type="cellIs" dxfId="523" priority="2" operator="equal">
      <formula>"1..1"</formula>
    </cfRule>
    <cfRule type="cellIs" dxfId="522" priority="3" operator="equal">
      <formula>"0..n"</formula>
    </cfRule>
    <cfRule type="cellIs" dxfId="52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H156" activePane="bottomRight" state="frozen"/>
      <selection pane="bottomRight" activeCell="D174" sqref="D174"/>
      <selection pane="bottomLeft" activeCell="A9" sqref="A9"/>
      <selection pane="topRight" activeCell="H1" sqref="H1"/>
    </sheetView>
  </sheetViews>
  <sheetFormatPr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16" t="s">
        <v>911</v>
      </c>
      <c r="I1" s="516"/>
      <c r="J1" s="516"/>
      <c r="O1" s="517" t="s">
        <v>816</v>
      </c>
      <c r="P1" s="517"/>
      <c r="AC1" s="96"/>
      <c r="AE1"/>
      <c r="AF1" s="128"/>
      <c r="ALZ1"/>
    </row>
    <row r="2" spans="1:1014" ht="13.5" customHeight="1">
      <c r="C2" s="141" t="s">
        <v>818</v>
      </c>
      <c r="D2" s="285"/>
      <c r="E2" s="152" t="s">
        <v>819</v>
      </c>
      <c r="F2" s="157">
        <f>createCase[[#Totals],[NexSIS]] / createCase[[#Totals],[ID]]</f>
        <v>0.47727272727272729</v>
      </c>
      <c r="G2" s="128"/>
      <c r="H2" s="516"/>
      <c r="I2" s="516"/>
      <c r="J2" s="51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8" t="s">
        <v>828</v>
      </c>
      <c r="M7" s="518"/>
      <c r="N7" s="518"/>
      <c r="O7" s="518"/>
      <c r="V7" s="519" t="s">
        <v>829</v>
      </c>
      <c r="W7" s="519"/>
      <c r="AC7" s="518" t="s">
        <v>830</v>
      </c>
      <c r="AD7" s="518"/>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37"/>
      <c r="E9" s="537"/>
      <c r="F9" s="537"/>
      <c r="G9" s="537"/>
      <c r="H9" s="502" t="s">
        <v>943</v>
      </c>
      <c r="I9" s="317" t="s">
        <v>944</v>
      </c>
      <c r="J9" s="502" t="s">
        <v>945</v>
      </c>
      <c r="K9" s="538" t="s">
        <v>919</v>
      </c>
      <c r="L9" s="502" t="s">
        <v>946</v>
      </c>
      <c r="M9" s="502" t="s">
        <v>947</v>
      </c>
      <c r="N9" s="502"/>
      <c r="O9" s="502"/>
      <c r="P9" s="539">
        <v>1</v>
      </c>
      <c r="Q9" s="502" t="s">
        <v>820</v>
      </c>
      <c r="R9" s="502"/>
      <c r="S9" s="502" t="s">
        <v>863</v>
      </c>
      <c r="T9" s="540"/>
      <c r="U9" s="502"/>
      <c r="V9" s="541" t="s">
        <v>864</v>
      </c>
      <c r="W9" s="541" t="s">
        <v>864</v>
      </c>
      <c r="X9" s="232"/>
      <c r="Y9" s="542"/>
      <c r="Z9" s="502" t="s">
        <v>920</v>
      </c>
      <c r="AA9" s="543" t="s">
        <v>921</v>
      </c>
      <c r="AB9" s="502"/>
      <c r="AC9" s="540">
        <v>1</v>
      </c>
      <c r="AD9" s="540">
        <v>1</v>
      </c>
    </row>
    <row r="10" spans="1:1014" s="224" customFormat="1" ht="13.5" customHeight="1">
      <c r="A10" s="225">
        <v>2</v>
      </c>
      <c r="B10" s="253" t="s">
        <v>948</v>
      </c>
      <c r="C10" s="221"/>
      <c r="D10" s="221"/>
      <c r="E10" s="221"/>
      <c r="F10" s="221"/>
      <c r="G10" s="221"/>
      <c r="H10" s="502" t="s">
        <v>949</v>
      </c>
      <c r="I10" s="131" t="s">
        <v>950</v>
      </c>
      <c r="J10" s="502"/>
      <c r="K10" s="538" t="s">
        <v>925</v>
      </c>
      <c r="L10" s="502" t="s">
        <v>926</v>
      </c>
      <c r="M10" s="502" t="s">
        <v>927</v>
      </c>
      <c r="N10" s="502"/>
      <c r="O10" s="502"/>
      <c r="P10" s="539"/>
      <c r="Q10" s="502" t="s">
        <v>817</v>
      </c>
      <c r="R10" s="502"/>
      <c r="S10" s="502" t="s">
        <v>863</v>
      </c>
      <c r="T10" s="540"/>
      <c r="U10" s="502"/>
      <c r="V10" s="541" t="s">
        <v>864</v>
      </c>
      <c r="W10" s="541" t="s">
        <v>864</v>
      </c>
      <c r="X10" s="232"/>
      <c r="Y10" s="542"/>
      <c r="Z10" s="502"/>
      <c r="AA10" s="543"/>
      <c r="AB10" s="502"/>
      <c r="AC10" s="540">
        <v>1</v>
      </c>
      <c r="AD10" s="540">
        <v>1</v>
      </c>
    </row>
    <row r="11" spans="1:1014" s="224" customFormat="1" ht="13.5" customHeight="1">
      <c r="A11" s="225">
        <v>3</v>
      </c>
      <c r="B11" s="217" t="s">
        <v>951</v>
      </c>
      <c r="C11" s="240"/>
      <c r="D11" s="241"/>
      <c r="E11" s="241"/>
      <c r="F11" s="241"/>
      <c r="G11" s="241"/>
      <c r="H11" s="502" t="s">
        <v>952</v>
      </c>
      <c r="I11" s="538" t="s">
        <v>930</v>
      </c>
      <c r="J11" s="502" t="s">
        <v>953</v>
      </c>
      <c r="K11" s="538" t="s">
        <v>931</v>
      </c>
      <c r="L11" s="502"/>
      <c r="M11" s="502"/>
      <c r="N11" s="502"/>
      <c r="O11" s="502"/>
      <c r="P11" s="539">
        <v>1</v>
      </c>
      <c r="Q11" s="502" t="s">
        <v>820</v>
      </c>
      <c r="R11" s="502"/>
      <c r="S11" s="502" t="s">
        <v>879</v>
      </c>
      <c r="T11" s="540"/>
      <c r="U11" s="502" t="s">
        <v>932</v>
      </c>
      <c r="V11" s="541" t="s">
        <v>864</v>
      </c>
      <c r="W11" s="541" t="s">
        <v>864</v>
      </c>
      <c r="X11" s="232"/>
      <c r="Y11" s="542"/>
      <c r="Z11" s="502"/>
      <c r="AA11" s="543"/>
      <c r="AB11" s="502"/>
      <c r="AC11" s="540">
        <v>1</v>
      </c>
      <c r="AD11" s="540">
        <v>1</v>
      </c>
    </row>
    <row r="12" spans="1:1014" s="224" customFormat="1" ht="13.5" customHeight="1">
      <c r="A12" s="225">
        <v>4</v>
      </c>
      <c r="B12" s="217" t="s">
        <v>954</v>
      </c>
      <c r="C12" s="240"/>
      <c r="D12" s="241"/>
      <c r="E12" s="241"/>
      <c r="F12" s="241"/>
      <c r="G12" s="241"/>
      <c r="H12" s="502" t="s">
        <v>955</v>
      </c>
      <c r="I12" s="538" t="s">
        <v>935</v>
      </c>
      <c r="J12" s="502" t="s">
        <v>956</v>
      </c>
      <c r="K12" s="538" t="s">
        <v>957</v>
      </c>
      <c r="L12" s="502"/>
      <c r="M12" s="502"/>
      <c r="N12" s="502"/>
      <c r="O12" s="502"/>
      <c r="P12" s="539"/>
      <c r="Q12" s="502" t="s">
        <v>820</v>
      </c>
      <c r="R12" s="502"/>
      <c r="S12" s="502" t="s">
        <v>863</v>
      </c>
      <c r="T12" s="540"/>
      <c r="U12" s="502"/>
      <c r="V12" s="541" t="s">
        <v>864</v>
      </c>
      <c r="W12" s="541" t="s">
        <v>864</v>
      </c>
      <c r="X12" s="232"/>
      <c r="Y12" s="542"/>
      <c r="Z12" s="502"/>
      <c r="AA12" s="543"/>
      <c r="AB12" s="502"/>
      <c r="AC12" s="540">
        <v>1</v>
      </c>
      <c r="AD12" s="540">
        <v>1</v>
      </c>
    </row>
    <row r="13" spans="1:1014" s="224" customFormat="1" ht="13.5" customHeight="1">
      <c r="A13" s="225">
        <v>5</v>
      </c>
      <c r="B13" s="217" t="s">
        <v>958</v>
      </c>
      <c r="C13" s="537"/>
      <c r="D13" s="241"/>
      <c r="E13" s="241"/>
      <c r="F13" s="241"/>
      <c r="G13" s="241"/>
      <c r="H13" s="502" t="s">
        <v>959</v>
      </c>
      <c r="I13" s="538"/>
      <c r="J13" s="502" t="s">
        <v>960</v>
      </c>
      <c r="K13" s="538" t="s">
        <v>961</v>
      </c>
      <c r="L13" s="502"/>
      <c r="M13" s="502"/>
      <c r="N13" s="502"/>
      <c r="O13" s="502"/>
      <c r="P13" s="539"/>
      <c r="Q13" s="502" t="s">
        <v>820</v>
      </c>
      <c r="R13" s="502" t="s">
        <v>864</v>
      </c>
      <c r="S13" s="243" t="s">
        <v>961</v>
      </c>
      <c r="T13" s="540"/>
      <c r="U13" s="502"/>
      <c r="V13" s="541" t="s">
        <v>864</v>
      </c>
      <c r="W13" s="541" t="s">
        <v>864</v>
      </c>
      <c r="X13" s="232"/>
      <c r="Y13" s="542"/>
      <c r="Z13" s="502"/>
      <c r="AA13" s="543"/>
      <c r="AB13" s="502"/>
      <c r="AC13" s="540">
        <v>1</v>
      </c>
      <c r="AD13" s="540">
        <v>1</v>
      </c>
    </row>
    <row r="14" spans="1:1014" s="224" customFormat="1" ht="13.5" customHeight="1">
      <c r="A14" s="225">
        <v>6</v>
      </c>
      <c r="B14" s="217"/>
      <c r="C14" s="537" t="s">
        <v>962</v>
      </c>
      <c r="D14" s="241"/>
      <c r="E14" s="241"/>
      <c r="F14" s="241"/>
      <c r="G14" s="241"/>
      <c r="H14" s="502" t="s">
        <v>963</v>
      </c>
      <c r="I14" s="538"/>
      <c r="J14" s="502" t="s">
        <v>964</v>
      </c>
      <c r="K14" s="538"/>
      <c r="L14" s="502" t="s">
        <v>965</v>
      </c>
      <c r="M14" s="502" t="s">
        <v>966</v>
      </c>
      <c r="N14" s="502"/>
      <c r="O14" s="502"/>
      <c r="P14" s="539">
        <v>1</v>
      </c>
      <c r="Q14" s="502" t="s">
        <v>820</v>
      </c>
      <c r="R14" s="502" t="s">
        <v>864</v>
      </c>
      <c r="S14" s="502" t="s">
        <v>967</v>
      </c>
      <c r="T14" s="540"/>
      <c r="U14" s="502"/>
      <c r="V14" s="541" t="s">
        <v>864</v>
      </c>
      <c r="W14" s="541" t="s">
        <v>864</v>
      </c>
      <c r="X14" s="232"/>
      <c r="Y14" s="542"/>
      <c r="Z14" s="502" t="s">
        <v>968</v>
      </c>
      <c r="AA14" s="543"/>
      <c r="AB14" s="502"/>
      <c r="AC14" s="540">
        <v>1</v>
      </c>
      <c r="AD14" s="540">
        <v>1</v>
      </c>
    </row>
    <row r="15" spans="1:1014" s="224" customFormat="1" ht="13.5" customHeight="1">
      <c r="A15" s="225">
        <v>7</v>
      </c>
      <c r="B15" s="217"/>
      <c r="C15" s="537"/>
      <c r="D15" s="241" t="s">
        <v>667</v>
      </c>
      <c r="E15" s="241"/>
      <c r="F15" s="241"/>
      <c r="G15" s="241"/>
      <c r="H15" s="502" t="s">
        <v>969</v>
      </c>
      <c r="I15" s="538" t="s">
        <v>970</v>
      </c>
      <c r="J15" s="502" t="s">
        <v>971</v>
      </c>
      <c r="K15" s="538"/>
      <c r="L15" s="502"/>
      <c r="M15" s="502"/>
      <c r="N15" s="502"/>
      <c r="O15" s="502"/>
      <c r="P15" s="539">
        <v>1</v>
      </c>
      <c r="Q15" s="502" t="s">
        <v>820</v>
      </c>
      <c r="R15" s="502"/>
      <c r="S15" s="502" t="s">
        <v>863</v>
      </c>
      <c r="T15" s="540"/>
      <c r="U15" s="502"/>
      <c r="V15" s="541" t="s">
        <v>864</v>
      </c>
      <c r="W15" s="541" t="s">
        <v>864</v>
      </c>
      <c r="X15" s="232"/>
      <c r="Y15" s="542"/>
      <c r="Z15" s="502" t="s">
        <v>968</v>
      </c>
      <c r="AA15" s="543"/>
      <c r="AB15" s="502"/>
      <c r="AC15" s="540">
        <v>1</v>
      </c>
      <c r="AD15" s="540">
        <v>1</v>
      </c>
    </row>
    <row r="16" spans="1:1014" s="224" customFormat="1" ht="13.5" customHeight="1">
      <c r="A16" s="225">
        <v>8</v>
      </c>
      <c r="B16" s="217"/>
      <c r="C16" s="537"/>
      <c r="D16" s="241" t="s">
        <v>972</v>
      </c>
      <c r="E16" s="241"/>
      <c r="F16" s="241"/>
      <c r="G16" s="241"/>
      <c r="H16" s="502" t="s">
        <v>973</v>
      </c>
      <c r="I16" s="538" t="s">
        <v>974</v>
      </c>
      <c r="J16" s="502" t="s">
        <v>975</v>
      </c>
      <c r="K16" s="538"/>
      <c r="L16" s="502"/>
      <c r="M16" s="502"/>
      <c r="N16" s="502"/>
      <c r="O16" s="502"/>
      <c r="P16" s="539">
        <v>1</v>
      </c>
      <c r="Q16" s="502" t="s">
        <v>820</v>
      </c>
      <c r="R16" s="502"/>
      <c r="S16" s="502" t="s">
        <v>863</v>
      </c>
      <c r="T16" s="540"/>
      <c r="U16" s="502"/>
      <c r="V16" s="541" t="s">
        <v>864</v>
      </c>
      <c r="W16" s="541" t="s">
        <v>864</v>
      </c>
      <c r="X16" s="232"/>
      <c r="Y16" s="542"/>
      <c r="Z16" s="502" t="s">
        <v>968</v>
      </c>
      <c r="AA16" s="543"/>
      <c r="AB16" s="502"/>
      <c r="AC16" s="540">
        <v>1</v>
      </c>
      <c r="AD16" s="540">
        <v>1</v>
      </c>
    </row>
    <row r="17" spans="1:30" s="224" customFormat="1" ht="13.5" customHeight="1">
      <c r="A17" s="225">
        <v>9</v>
      </c>
      <c r="B17" s="217"/>
      <c r="C17" s="537"/>
      <c r="D17" s="241" t="s">
        <v>767</v>
      </c>
      <c r="E17" s="241"/>
      <c r="F17" s="241"/>
      <c r="G17" s="241"/>
      <c r="H17" s="502" t="s">
        <v>976</v>
      </c>
      <c r="I17" s="538"/>
      <c r="J17" s="502" t="s">
        <v>939</v>
      </c>
      <c r="K17" s="538"/>
      <c r="L17" s="502"/>
      <c r="M17" s="502"/>
      <c r="N17" s="502"/>
      <c r="O17" s="502"/>
      <c r="P17" s="539"/>
      <c r="Q17" s="502" t="s">
        <v>817</v>
      </c>
      <c r="R17" s="502"/>
      <c r="S17" s="502" t="s">
        <v>863</v>
      </c>
      <c r="T17" s="540"/>
      <c r="U17" s="502"/>
      <c r="V17" s="541" t="s">
        <v>864</v>
      </c>
      <c r="W17" s="541" t="s">
        <v>864</v>
      </c>
      <c r="X17" s="232"/>
      <c r="Y17" s="542"/>
      <c r="Z17" s="502" t="s">
        <v>968</v>
      </c>
      <c r="AA17" s="543"/>
      <c r="AB17" s="502"/>
      <c r="AC17" s="540">
        <v>1</v>
      </c>
      <c r="AD17" s="540">
        <v>1</v>
      </c>
    </row>
    <row r="18" spans="1:30" s="224" customFormat="1" ht="13.5" customHeight="1">
      <c r="A18" s="225">
        <v>10</v>
      </c>
      <c r="B18" s="217"/>
      <c r="C18" s="537" t="s">
        <v>977</v>
      </c>
      <c r="D18" s="241" t="s">
        <v>978</v>
      </c>
      <c r="E18" s="241"/>
      <c r="F18" s="241"/>
      <c r="G18" s="241"/>
      <c r="H18" s="502" t="s">
        <v>979</v>
      </c>
      <c r="I18" s="538"/>
      <c r="J18" s="502" t="s">
        <v>980</v>
      </c>
      <c r="K18" s="538"/>
      <c r="L18" s="502" t="s">
        <v>981</v>
      </c>
      <c r="M18" s="502" t="s">
        <v>982</v>
      </c>
      <c r="N18" s="502"/>
      <c r="O18" s="502"/>
      <c r="P18" s="539">
        <v>1</v>
      </c>
      <c r="Q18" s="502" t="s">
        <v>817</v>
      </c>
      <c r="R18" s="502" t="s">
        <v>864</v>
      </c>
      <c r="S18" s="502" t="s">
        <v>967</v>
      </c>
      <c r="T18" s="540"/>
      <c r="U18" s="502"/>
      <c r="V18" s="541" t="s">
        <v>864</v>
      </c>
      <c r="W18" s="541" t="s">
        <v>864</v>
      </c>
      <c r="X18" s="232"/>
      <c r="Y18" s="542"/>
      <c r="Z18" s="502" t="s">
        <v>968</v>
      </c>
      <c r="AA18" s="543"/>
      <c r="AB18" s="502"/>
      <c r="AC18" s="540">
        <v>1</v>
      </c>
      <c r="AD18" s="540">
        <v>1</v>
      </c>
    </row>
    <row r="19" spans="1:30" s="224" customFormat="1" ht="13.5" customHeight="1">
      <c r="A19" s="225">
        <v>11</v>
      </c>
      <c r="B19" s="217"/>
      <c r="C19" s="537" t="s">
        <v>983</v>
      </c>
      <c r="D19" s="241" t="s">
        <v>978</v>
      </c>
      <c r="E19" s="241"/>
      <c r="F19" s="241"/>
      <c r="G19" s="241"/>
      <c r="H19" s="502" t="s">
        <v>984</v>
      </c>
      <c r="I19" s="538"/>
      <c r="J19" s="502" t="s">
        <v>985</v>
      </c>
      <c r="K19" s="538"/>
      <c r="L19" s="502"/>
      <c r="M19" s="502"/>
      <c r="N19" s="502"/>
      <c r="O19" s="502"/>
      <c r="P19" s="539">
        <v>1</v>
      </c>
      <c r="Q19" s="502" t="s">
        <v>823</v>
      </c>
      <c r="R19" s="502" t="s">
        <v>864</v>
      </c>
      <c r="S19" s="502" t="s">
        <v>967</v>
      </c>
      <c r="T19" s="540"/>
      <c r="U19" s="502"/>
      <c r="V19" s="541" t="s">
        <v>864</v>
      </c>
      <c r="W19" s="541" t="s">
        <v>864</v>
      </c>
      <c r="X19" s="232"/>
      <c r="Y19" s="542"/>
      <c r="Z19" s="502" t="s">
        <v>968</v>
      </c>
      <c r="AA19" s="543"/>
      <c r="AB19" s="502"/>
      <c r="AC19" s="540">
        <v>1</v>
      </c>
      <c r="AD19" s="540">
        <v>1</v>
      </c>
    </row>
    <row r="20" spans="1:30" s="224" customFormat="1" ht="13.5" customHeight="1">
      <c r="A20" s="225">
        <v>12</v>
      </c>
      <c r="B20" s="217"/>
      <c r="C20" s="537" t="s">
        <v>986</v>
      </c>
      <c r="D20" s="241" t="s">
        <v>978</v>
      </c>
      <c r="E20" s="241"/>
      <c r="F20" s="241"/>
      <c r="G20" s="241"/>
      <c r="H20" s="502" t="s">
        <v>987</v>
      </c>
      <c r="I20" s="538"/>
      <c r="J20" s="502" t="s">
        <v>988</v>
      </c>
      <c r="K20" s="538"/>
      <c r="L20" s="502"/>
      <c r="M20" s="502"/>
      <c r="N20" s="502"/>
      <c r="O20" s="502"/>
      <c r="P20" s="539">
        <v>1</v>
      </c>
      <c r="Q20" s="502" t="s">
        <v>817</v>
      </c>
      <c r="R20" s="502" t="s">
        <v>864</v>
      </c>
      <c r="S20" s="502" t="s">
        <v>967</v>
      </c>
      <c r="T20" s="540"/>
      <c r="U20" s="263"/>
      <c r="V20" s="541" t="s">
        <v>864</v>
      </c>
      <c r="W20" s="541" t="s">
        <v>864</v>
      </c>
      <c r="X20" s="232"/>
      <c r="Y20" s="542"/>
      <c r="Z20" s="502" t="s">
        <v>968</v>
      </c>
      <c r="AA20" s="543"/>
      <c r="AB20" s="502"/>
      <c r="AC20" s="540">
        <v>1</v>
      </c>
      <c r="AD20" s="540"/>
    </row>
    <row r="21" spans="1:30" s="224" customFormat="1" ht="13.5" customHeight="1">
      <c r="A21" s="225">
        <v>13</v>
      </c>
      <c r="B21" s="217"/>
      <c r="C21" s="537" t="s">
        <v>989</v>
      </c>
      <c r="D21" s="241"/>
      <c r="E21" s="241"/>
      <c r="F21" s="241"/>
      <c r="G21" s="241"/>
      <c r="H21" s="263"/>
      <c r="I21" s="538"/>
      <c r="J21" s="502"/>
      <c r="K21" s="502" t="s">
        <v>990</v>
      </c>
      <c r="L21" s="502"/>
      <c r="M21" s="502"/>
      <c r="N21" s="502"/>
      <c r="O21" s="502"/>
      <c r="P21" s="539"/>
      <c r="Q21" s="502" t="s">
        <v>817</v>
      </c>
      <c r="R21" s="502" t="s">
        <v>864</v>
      </c>
      <c r="S21" s="243" t="s">
        <v>991</v>
      </c>
      <c r="T21" s="540"/>
      <c r="U21" s="502"/>
      <c r="V21" s="541"/>
      <c r="W21" s="541" t="s">
        <v>864</v>
      </c>
      <c r="X21" s="232"/>
      <c r="Y21" s="542"/>
      <c r="Z21" s="502" t="s">
        <v>992</v>
      </c>
      <c r="AA21" s="543"/>
      <c r="AB21" s="502"/>
      <c r="AC21" s="540"/>
      <c r="AD21" s="540">
        <v>1</v>
      </c>
    </row>
    <row r="22" spans="1:30" s="224" customFormat="1" ht="13.5" customHeight="1">
      <c r="A22" s="225">
        <v>14</v>
      </c>
      <c r="B22" s="217"/>
      <c r="C22" s="537"/>
      <c r="D22" s="241" t="s">
        <v>495</v>
      </c>
      <c r="E22" s="241"/>
      <c r="F22" s="241"/>
      <c r="G22" s="241"/>
      <c r="H22" s="263" t="s">
        <v>993</v>
      </c>
      <c r="I22" s="538"/>
      <c r="J22" s="502"/>
      <c r="K22" s="502" t="s">
        <v>888</v>
      </c>
      <c r="L22" s="502"/>
      <c r="M22" s="502"/>
      <c r="N22" s="502"/>
      <c r="O22" s="502"/>
      <c r="P22" s="539"/>
      <c r="Q22" s="502" t="s">
        <v>817</v>
      </c>
      <c r="R22" s="502"/>
      <c r="S22" s="502" t="s">
        <v>863</v>
      </c>
      <c r="T22" s="540" t="s">
        <v>864</v>
      </c>
      <c r="U22" s="502" t="s">
        <v>994</v>
      </c>
      <c r="V22" s="541"/>
      <c r="W22" s="541" t="s">
        <v>864</v>
      </c>
      <c r="X22" s="232"/>
      <c r="Y22" s="542"/>
      <c r="Z22" s="266" t="s">
        <v>995</v>
      </c>
      <c r="AA22" s="543"/>
      <c r="AB22" s="502"/>
      <c r="AC22" s="540"/>
      <c r="AD22" s="540">
        <v>1</v>
      </c>
    </row>
    <row r="23" spans="1:30" s="224" customFormat="1" ht="13.5" customHeight="1">
      <c r="A23" s="225">
        <v>15</v>
      </c>
      <c r="B23" s="217"/>
      <c r="C23" s="537"/>
      <c r="D23" s="241" t="s">
        <v>996</v>
      </c>
      <c r="E23" s="241"/>
      <c r="F23" s="241"/>
      <c r="G23" s="241"/>
      <c r="H23" s="502" t="s">
        <v>997</v>
      </c>
      <c r="I23" s="538" t="s">
        <v>998</v>
      </c>
      <c r="J23" s="502"/>
      <c r="K23" s="502" t="s">
        <v>999</v>
      </c>
      <c r="L23" s="502"/>
      <c r="M23" s="502"/>
      <c r="N23" s="502"/>
      <c r="O23" s="502"/>
      <c r="P23" s="539"/>
      <c r="Q23" s="502" t="s">
        <v>817</v>
      </c>
      <c r="R23" s="502"/>
      <c r="S23" s="502" t="s">
        <v>863</v>
      </c>
      <c r="T23" s="540" t="s">
        <v>864</v>
      </c>
      <c r="U23" s="502" t="s">
        <v>1000</v>
      </c>
      <c r="V23" s="541"/>
      <c r="W23" s="541" t="s">
        <v>864</v>
      </c>
      <c r="X23" s="232"/>
      <c r="Y23" s="542"/>
      <c r="Z23" s="266" t="s">
        <v>1001</v>
      </c>
      <c r="AA23" s="543"/>
      <c r="AB23" s="502"/>
      <c r="AC23" s="540"/>
      <c r="AD23" s="540">
        <v>1</v>
      </c>
    </row>
    <row r="24" spans="1:30" s="224" customFormat="1" ht="13.5" customHeight="1">
      <c r="A24" s="225">
        <v>16</v>
      </c>
      <c r="B24" s="217"/>
      <c r="C24" s="537"/>
      <c r="D24" s="537" t="s">
        <v>1002</v>
      </c>
      <c r="E24" s="241"/>
      <c r="F24" s="241"/>
      <c r="G24" s="241"/>
      <c r="H24" s="263" t="s">
        <v>1003</v>
      </c>
      <c r="I24" s="538" t="s">
        <v>1004</v>
      </c>
      <c r="J24" s="502"/>
      <c r="K24" s="538" t="s">
        <v>1005</v>
      </c>
      <c r="L24" s="502"/>
      <c r="M24" s="502"/>
      <c r="N24" s="502"/>
      <c r="O24" s="502"/>
      <c r="P24" s="539"/>
      <c r="Q24" s="502" t="s">
        <v>817</v>
      </c>
      <c r="R24" s="502"/>
      <c r="S24" s="502" t="s">
        <v>863</v>
      </c>
      <c r="T24" s="374"/>
      <c r="U24" s="374"/>
      <c r="V24" s="541"/>
      <c r="W24" s="541" t="s">
        <v>864</v>
      </c>
      <c r="X24" s="232"/>
      <c r="Y24" s="387" t="s">
        <v>1006</v>
      </c>
      <c r="Z24" s="502" t="s">
        <v>1007</v>
      </c>
      <c r="AA24" s="543"/>
      <c r="AB24" s="502"/>
      <c r="AC24" s="540"/>
      <c r="AD24" s="540">
        <v>1</v>
      </c>
    </row>
    <row r="25" spans="1:30" s="224" customFormat="1" ht="13.5" customHeight="1">
      <c r="A25" s="225">
        <v>17</v>
      </c>
      <c r="B25" s="217"/>
      <c r="C25" s="537"/>
      <c r="D25" s="537" t="s">
        <v>1008</v>
      </c>
      <c r="E25" s="241"/>
      <c r="F25" s="241"/>
      <c r="G25" s="241"/>
      <c r="H25" s="502" t="s">
        <v>1009</v>
      </c>
      <c r="I25" s="538" t="s">
        <v>1010</v>
      </c>
      <c r="J25" s="502"/>
      <c r="K25" s="538" t="s">
        <v>1011</v>
      </c>
      <c r="L25" s="502"/>
      <c r="M25" s="502"/>
      <c r="N25" s="502"/>
      <c r="O25" s="502"/>
      <c r="P25" s="539"/>
      <c r="Q25" s="502" t="s">
        <v>817</v>
      </c>
      <c r="R25" s="502"/>
      <c r="S25" s="502" t="s">
        <v>863</v>
      </c>
      <c r="T25" s="540"/>
      <c r="U25" s="263"/>
      <c r="V25" s="541"/>
      <c r="W25" s="541" t="s">
        <v>864</v>
      </c>
      <c r="X25" s="232"/>
      <c r="Y25" s="393" t="s">
        <v>1012</v>
      </c>
      <c r="Z25" s="263" t="s">
        <v>1013</v>
      </c>
      <c r="AA25" s="543"/>
      <c r="AB25" s="502"/>
      <c r="AC25" s="540"/>
      <c r="AD25" s="540">
        <v>1</v>
      </c>
    </row>
    <row r="26" spans="1:30" s="224" customFormat="1" ht="13.5" customHeight="1">
      <c r="A26" s="225">
        <v>18</v>
      </c>
      <c r="B26" s="217"/>
      <c r="C26" s="537" t="s">
        <v>1014</v>
      </c>
      <c r="D26" s="241"/>
      <c r="E26" s="241"/>
      <c r="F26" s="241"/>
      <c r="G26" s="241"/>
      <c r="H26" s="502"/>
      <c r="I26" s="538"/>
      <c r="J26" s="502" t="s">
        <v>1015</v>
      </c>
      <c r="K26" s="538"/>
      <c r="L26" s="502"/>
      <c r="M26" s="502"/>
      <c r="N26" s="502"/>
      <c r="O26" s="502"/>
      <c r="P26" s="539"/>
      <c r="Q26" s="502" t="s">
        <v>817</v>
      </c>
      <c r="R26" s="502" t="s">
        <v>864</v>
      </c>
      <c r="S26" s="243" t="s">
        <v>1015</v>
      </c>
      <c r="T26" s="540"/>
      <c r="U26" s="502"/>
      <c r="V26" s="541" t="s">
        <v>864</v>
      </c>
      <c r="W26" s="541" t="s">
        <v>864</v>
      </c>
      <c r="X26" s="232"/>
      <c r="Y26" s="542"/>
      <c r="Z26" s="502"/>
      <c r="AA26" s="543"/>
      <c r="AB26" s="502"/>
      <c r="AC26" s="540">
        <v>1</v>
      </c>
      <c r="AD26" s="540">
        <v>1</v>
      </c>
    </row>
    <row r="27" spans="1:30" s="224" customFormat="1" ht="13.5" customHeight="1">
      <c r="A27" s="225">
        <v>19</v>
      </c>
      <c r="B27" s="217"/>
      <c r="C27" s="537"/>
      <c r="D27" s="241" t="s">
        <v>1016</v>
      </c>
      <c r="E27" s="241"/>
      <c r="F27" s="241"/>
      <c r="G27" s="241"/>
      <c r="H27" s="502" t="s">
        <v>1017</v>
      </c>
      <c r="I27" s="538" t="s">
        <v>1018</v>
      </c>
      <c r="J27" s="502" t="s">
        <v>1019</v>
      </c>
      <c r="K27" s="538"/>
      <c r="L27" s="502" t="s">
        <v>1020</v>
      </c>
      <c r="M27" s="502" t="s">
        <v>1021</v>
      </c>
      <c r="N27" s="502"/>
      <c r="O27" s="502"/>
      <c r="P27" s="539"/>
      <c r="Q27" s="502" t="s">
        <v>817</v>
      </c>
      <c r="R27" s="502"/>
      <c r="S27" s="502" t="s">
        <v>863</v>
      </c>
      <c r="T27" s="540" t="s">
        <v>864</v>
      </c>
      <c r="U27" s="255" t="s">
        <v>1022</v>
      </c>
      <c r="V27" s="541" t="s">
        <v>864</v>
      </c>
      <c r="W27" s="541" t="s">
        <v>864</v>
      </c>
      <c r="X27" s="232"/>
      <c r="Y27" s="542"/>
      <c r="Z27" s="502"/>
      <c r="AA27" s="543"/>
      <c r="AB27" s="502"/>
      <c r="AC27" s="540">
        <v>1</v>
      </c>
      <c r="AD27" s="540">
        <v>1</v>
      </c>
    </row>
    <row r="28" spans="1:30" s="224" customFormat="1" ht="13.5" customHeight="1">
      <c r="A28" s="225">
        <v>20</v>
      </c>
      <c r="B28" s="217"/>
      <c r="C28" s="537"/>
      <c r="D28" s="241" t="s">
        <v>1023</v>
      </c>
      <c r="E28" s="241"/>
      <c r="F28" s="241"/>
      <c r="G28" s="241"/>
      <c r="H28" s="502" t="s">
        <v>1024</v>
      </c>
      <c r="I28" s="538" t="s">
        <v>1025</v>
      </c>
      <c r="J28" s="502" t="s">
        <v>1026</v>
      </c>
      <c r="K28" s="538"/>
      <c r="L28" s="502"/>
      <c r="M28" s="502"/>
      <c r="N28" s="502"/>
      <c r="O28" s="502"/>
      <c r="P28" s="539"/>
      <c r="Q28" s="502" t="s">
        <v>817</v>
      </c>
      <c r="R28" s="502"/>
      <c r="S28" s="502" t="s">
        <v>863</v>
      </c>
      <c r="T28" s="540" t="s">
        <v>864</v>
      </c>
      <c r="U28" s="502" t="s">
        <v>1027</v>
      </c>
      <c r="V28" s="541" t="s">
        <v>864</v>
      </c>
      <c r="W28" s="541" t="s">
        <v>864</v>
      </c>
      <c r="X28" s="232"/>
      <c r="Y28" s="542"/>
      <c r="Z28" s="502"/>
      <c r="AA28" s="543" t="s">
        <v>1028</v>
      </c>
      <c r="AB28" s="502"/>
      <c r="AC28" s="540">
        <v>1</v>
      </c>
      <c r="AD28" s="540">
        <v>1</v>
      </c>
    </row>
    <row r="29" spans="1:30" s="224" customFormat="1" ht="13.5" customHeight="1">
      <c r="A29" s="225">
        <v>21</v>
      </c>
      <c r="B29" s="217"/>
      <c r="C29" s="537"/>
      <c r="D29" s="241" t="s">
        <v>1029</v>
      </c>
      <c r="E29" s="241"/>
      <c r="F29" s="241"/>
      <c r="G29" s="241"/>
      <c r="H29" s="502" t="s">
        <v>1030</v>
      </c>
      <c r="I29" s="538" t="s">
        <v>1031</v>
      </c>
      <c r="J29" s="502" t="s">
        <v>939</v>
      </c>
      <c r="K29" s="538"/>
      <c r="L29" s="502"/>
      <c r="M29" s="502"/>
      <c r="N29" s="502"/>
      <c r="O29" s="502"/>
      <c r="P29" s="539"/>
      <c r="Q29" s="502" t="s">
        <v>817</v>
      </c>
      <c r="R29" s="502"/>
      <c r="S29" s="502" t="s">
        <v>863</v>
      </c>
      <c r="T29" s="540"/>
      <c r="U29" s="502"/>
      <c r="V29" s="541" t="s">
        <v>864</v>
      </c>
      <c r="W29" s="541" t="s">
        <v>864</v>
      </c>
      <c r="X29" s="232"/>
      <c r="Y29" s="542"/>
      <c r="Z29" s="502"/>
      <c r="AA29" s="543"/>
      <c r="AB29" s="502"/>
      <c r="AC29" s="540">
        <v>1</v>
      </c>
      <c r="AD29" s="540">
        <v>1</v>
      </c>
    </row>
    <row r="30" spans="1:30" s="224" customFormat="1" ht="13.5" customHeight="1">
      <c r="A30" s="225">
        <v>22</v>
      </c>
      <c r="B30" s="217" t="s">
        <v>1032</v>
      </c>
      <c r="C30" s="216"/>
      <c r="D30" s="217"/>
      <c r="E30" s="217"/>
      <c r="F30" s="217"/>
      <c r="G30" s="217"/>
      <c r="H30" s="502" t="s">
        <v>1033</v>
      </c>
      <c r="I30" s="538"/>
      <c r="J30" s="502" t="s">
        <v>1034</v>
      </c>
      <c r="K30" s="538" t="s">
        <v>1035</v>
      </c>
      <c r="L30" s="502"/>
      <c r="M30" s="502"/>
      <c r="N30" s="502"/>
      <c r="O30" s="502"/>
      <c r="P30" s="539"/>
      <c r="Q30" s="502" t="s">
        <v>820</v>
      </c>
      <c r="R30" s="502" t="s">
        <v>864</v>
      </c>
      <c r="S30" s="243" t="s">
        <v>1035</v>
      </c>
      <c r="T30" s="281"/>
      <c r="U30" s="502"/>
      <c r="V30" s="541" t="s">
        <v>864</v>
      </c>
      <c r="W30" s="541" t="s">
        <v>864</v>
      </c>
      <c r="X30" s="232"/>
      <c r="Y30" s="542"/>
      <c r="Z30" s="502"/>
      <c r="AA30" s="543"/>
      <c r="AB30" s="502"/>
      <c r="AC30" s="540">
        <v>1</v>
      </c>
      <c r="AD30" s="540">
        <v>1</v>
      </c>
    </row>
    <row r="31" spans="1:30" s="224" customFormat="1" ht="13.5" customHeight="1">
      <c r="A31" s="225">
        <v>23</v>
      </c>
      <c r="B31" s="217"/>
      <c r="C31" s="217" t="s">
        <v>1036</v>
      </c>
      <c r="D31" s="217"/>
      <c r="E31" s="217"/>
      <c r="F31" s="217"/>
      <c r="G31" s="217"/>
      <c r="H31" s="502" t="s">
        <v>1037</v>
      </c>
      <c r="I31" s="538" t="s">
        <v>1038</v>
      </c>
      <c r="J31" s="502" t="s">
        <v>1039</v>
      </c>
      <c r="K31" s="538"/>
      <c r="L31" s="502"/>
      <c r="M31" s="502"/>
      <c r="N31" s="502"/>
      <c r="O31" s="502"/>
      <c r="P31" s="539"/>
      <c r="Q31" s="502" t="s">
        <v>820</v>
      </c>
      <c r="R31" s="502"/>
      <c r="S31" s="502" t="s">
        <v>863</v>
      </c>
      <c r="T31" s="540"/>
      <c r="U31" s="502"/>
      <c r="V31" s="541" t="s">
        <v>864</v>
      </c>
      <c r="W31" s="541" t="s">
        <v>864</v>
      </c>
      <c r="X31" s="232"/>
      <c r="Y31" s="542"/>
      <c r="Z31" s="502"/>
      <c r="AA31" s="543"/>
      <c r="AB31" s="502"/>
      <c r="AC31" s="540">
        <v>1</v>
      </c>
      <c r="AD31" s="540">
        <v>1</v>
      </c>
    </row>
    <row r="32" spans="1:30" s="249" customFormat="1" ht="13.5" customHeight="1">
      <c r="A32" s="225">
        <v>24</v>
      </c>
      <c r="B32" s="217"/>
      <c r="C32" s="219" t="s">
        <v>1040</v>
      </c>
      <c r="D32" s="219"/>
      <c r="E32" s="220"/>
      <c r="F32" s="220"/>
      <c r="G32" s="220"/>
      <c r="H32" s="502" t="s">
        <v>1041</v>
      </c>
      <c r="I32" s="538" t="s">
        <v>1042</v>
      </c>
      <c r="J32" s="502" t="s">
        <v>1043</v>
      </c>
      <c r="K32" s="538"/>
      <c r="L32" s="502"/>
      <c r="M32" s="502"/>
      <c r="N32" s="502"/>
      <c r="O32" s="502"/>
      <c r="P32" s="252"/>
      <c r="Q32" s="502" t="s">
        <v>817</v>
      </c>
      <c r="R32" s="502"/>
      <c r="S32" s="502" t="s">
        <v>863</v>
      </c>
      <c r="T32" s="540"/>
      <c r="U32" s="502"/>
      <c r="V32" s="541" t="s">
        <v>864</v>
      </c>
      <c r="W32" s="541" t="s">
        <v>864</v>
      </c>
      <c r="X32" s="232"/>
      <c r="Y32" s="542"/>
      <c r="Z32" s="502"/>
      <c r="AA32" s="543"/>
      <c r="AB32" s="502"/>
      <c r="AC32" s="540">
        <v>1</v>
      </c>
      <c r="AD32" s="540"/>
    </row>
    <row r="33" spans="1:30" s="224" customFormat="1" ht="13.5" customHeight="1">
      <c r="A33" s="225">
        <v>25</v>
      </c>
      <c r="B33" s="217"/>
      <c r="C33" s="217" t="s">
        <v>1044</v>
      </c>
      <c r="D33" s="217"/>
      <c r="E33" s="217"/>
      <c r="F33" s="217"/>
      <c r="G33" s="217"/>
      <c r="H33" s="263" t="s">
        <v>1045</v>
      </c>
      <c r="I33" s="538" t="s">
        <v>1046</v>
      </c>
      <c r="J33" s="502" t="s">
        <v>871</v>
      </c>
      <c r="K33" s="538"/>
      <c r="L33" s="502" t="s">
        <v>1047</v>
      </c>
      <c r="M33" s="502" t="s">
        <v>1048</v>
      </c>
      <c r="N33" s="502"/>
      <c r="O33" s="502"/>
      <c r="P33" s="252"/>
      <c r="Q33" s="502" t="s">
        <v>817</v>
      </c>
      <c r="R33" s="502"/>
      <c r="S33" s="502" t="s">
        <v>863</v>
      </c>
      <c r="T33" s="540"/>
      <c r="U33" s="502"/>
      <c r="V33" s="541" t="s">
        <v>864</v>
      </c>
      <c r="W33" s="541" t="s">
        <v>864</v>
      </c>
      <c r="X33" s="232"/>
      <c r="Y33" s="542"/>
      <c r="Z33" s="502"/>
      <c r="AA33" s="543"/>
      <c r="AB33" s="502"/>
      <c r="AC33" s="540">
        <v>1</v>
      </c>
      <c r="AD33" s="540">
        <v>1</v>
      </c>
    </row>
    <row r="34" spans="1:30" s="224" customFormat="1" ht="13.5" customHeight="1">
      <c r="A34" s="225">
        <v>26</v>
      </c>
      <c r="B34" s="217"/>
      <c r="C34" s="217" t="s">
        <v>1049</v>
      </c>
      <c r="D34" s="221"/>
      <c r="E34" s="221"/>
      <c r="F34" s="221"/>
      <c r="G34" s="221"/>
      <c r="H34" s="502"/>
      <c r="I34" s="538"/>
      <c r="J34" s="502"/>
      <c r="K34" s="538" t="s">
        <v>1050</v>
      </c>
      <c r="L34" s="502"/>
      <c r="M34" s="502"/>
      <c r="N34" s="502"/>
      <c r="O34" s="502"/>
      <c r="P34" s="539"/>
      <c r="Q34" s="502" t="s">
        <v>817</v>
      </c>
      <c r="R34" s="502" t="s">
        <v>864</v>
      </c>
      <c r="S34" s="243" t="s">
        <v>1050</v>
      </c>
      <c r="T34" s="540"/>
      <c r="U34" s="502"/>
      <c r="V34" s="541" t="s">
        <v>864</v>
      </c>
      <c r="W34" s="541" t="s">
        <v>864</v>
      </c>
      <c r="X34" s="232"/>
      <c r="Y34" s="542"/>
      <c r="Z34" s="502"/>
      <c r="AA34" s="543"/>
      <c r="AB34" s="502"/>
      <c r="AC34" s="540">
        <v>1</v>
      </c>
      <c r="AD34" s="540">
        <v>1</v>
      </c>
    </row>
    <row r="35" spans="1:30" s="224" customFormat="1" ht="13.5" customHeight="1">
      <c r="A35" s="225">
        <v>27</v>
      </c>
      <c r="B35" s="217"/>
      <c r="C35" s="217"/>
      <c r="D35" s="537" t="s">
        <v>1051</v>
      </c>
      <c r="E35" s="253"/>
      <c r="F35" s="239"/>
      <c r="G35" s="239"/>
      <c r="H35" s="502" t="s">
        <v>1052</v>
      </c>
      <c r="I35" s="538" t="s">
        <v>1053</v>
      </c>
      <c r="J35" s="502" t="s">
        <v>1054</v>
      </c>
      <c r="K35" s="538" t="s">
        <v>1055</v>
      </c>
      <c r="L35" s="502"/>
      <c r="M35" s="502"/>
      <c r="N35" s="502"/>
      <c r="O35" s="502"/>
      <c r="P35" s="539"/>
      <c r="Q35" s="502" t="s">
        <v>820</v>
      </c>
      <c r="R35" s="502"/>
      <c r="S35" s="502" t="s">
        <v>863</v>
      </c>
      <c r="T35" s="540"/>
      <c r="U35" s="502" t="s">
        <v>1056</v>
      </c>
      <c r="V35" s="541" t="s">
        <v>864</v>
      </c>
      <c r="W35" s="541" t="s">
        <v>864</v>
      </c>
      <c r="X35" s="232"/>
      <c r="Y35" s="542"/>
      <c r="Z35" s="502"/>
      <c r="AA35" s="543"/>
      <c r="AB35" s="502"/>
      <c r="AC35" s="540">
        <v>1</v>
      </c>
      <c r="AD35" s="540">
        <v>1</v>
      </c>
    </row>
    <row r="36" spans="1:30" s="254" customFormat="1" ht="13.5" customHeight="1">
      <c r="A36" s="225">
        <v>28</v>
      </c>
      <c r="B36" s="217"/>
      <c r="C36" s="222"/>
      <c r="D36" s="537" t="s">
        <v>1057</v>
      </c>
      <c r="E36" s="221"/>
      <c r="F36" s="221"/>
      <c r="G36" s="221"/>
      <c r="H36" s="502" t="s">
        <v>1058</v>
      </c>
      <c r="I36" s="538" t="s">
        <v>1059</v>
      </c>
      <c r="J36" s="502"/>
      <c r="K36" s="538" t="s">
        <v>1060</v>
      </c>
      <c r="L36" s="502" t="s">
        <v>1061</v>
      </c>
      <c r="M36" s="502" t="s">
        <v>254</v>
      </c>
      <c r="N36" s="502"/>
      <c r="O36" s="502"/>
      <c r="P36" s="539"/>
      <c r="Q36" s="502" t="s">
        <v>817</v>
      </c>
      <c r="R36" s="502"/>
      <c r="S36" s="502" t="s">
        <v>863</v>
      </c>
      <c r="T36" s="540"/>
      <c r="U36" s="502"/>
      <c r="V36" s="541" t="s">
        <v>864</v>
      </c>
      <c r="W36" s="541" t="s">
        <v>864</v>
      </c>
      <c r="X36" s="232"/>
      <c r="Y36" s="542"/>
      <c r="Z36" s="502"/>
      <c r="AA36" s="543"/>
      <c r="AB36" s="502"/>
      <c r="AC36" s="540">
        <v>1</v>
      </c>
      <c r="AD36" s="540">
        <v>1</v>
      </c>
    </row>
    <row r="37" spans="1:30" s="254" customFormat="1" ht="13.5" customHeight="1">
      <c r="A37" s="225">
        <v>29</v>
      </c>
      <c r="B37" s="217"/>
      <c r="C37" s="222"/>
      <c r="D37" s="537" t="s">
        <v>1062</v>
      </c>
      <c r="E37" s="221"/>
      <c r="F37" s="221"/>
      <c r="G37" s="221"/>
      <c r="H37" s="502"/>
      <c r="I37" s="538"/>
      <c r="J37" s="502"/>
      <c r="K37" s="538" t="s">
        <v>1063</v>
      </c>
      <c r="L37" s="502" t="s">
        <v>1064</v>
      </c>
      <c r="M37" s="502" t="s">
        <v>1065</v>
      </c>
      <c r="N37" s="502"/>
      <c r="O37" s="502"/>
      <c r="P37" s="539"/>
      <c r="Q37" s="502" t="s">
        <v>817</v>
      </c>
      <c r="R37" s="502" t="s">
        <v>864</v>
      </c>
      <c r="S37" s="243" t="s">
        <v>1063</v>
      </c>
      <c r="T37" s="540"/>
      <c r="U37" s="502"/>
      <c r="V37" s="541" t="s">
        <v>864</v>
      </c>
      <c r="W37" s="541" t="s">
        <v>864</v>
      </c>
      <c r="X37" s="232"/>
      <c r="Y37" s="542"/>
      <c r="Z37" s="502"/>
      <c r="AA37" s="543"/>
      <c r="AB37" s="502"/>
      <c r="AC37" s="540">
        <v>1</v>
      </c>
      <c r="AD37" s="540">
        <v>1</v>
      </c>
    </row>
    <row r="38" spans="1:30" s="254" customFormat="1" ht="13.5" customHeight="1">
      <c r="A38" s="225">
        <v>30</v>
      </c>
      <c r="B38" s="217"/>
      <c r="C38" s="222"/>
      <c r="D38" s="241"/>
      <c r="E38" s="241" t="s">
        <v>1066</v>
      </c>
      <c r="F38" s="241"/>
      <c r="G38" s="241"/>
      <c r="H38" s="502" t="s">
        <v>1067</v>
      </c>
      <c r="I38" s="538" t="s">
        <v>1068</v>
      </c>
      <c r="J38" s="502"/>
      <c r="K38" s="538" t="s">
        <v>1055</v>
      </c>
      <c r="L38" s="502"/>
      <c r="M38" s="502"/>
      <c r="N38" s="502"/>
      <c r="O38" s="502"/>
      <c r="P38" s="539"/>
      <c r="Q38" s="502" t="s">
        <v>820</v>
      </c>
      <c r="R38" s="502"/>
      <c r="S38" s="502" t="s">
        <v>863</v>
      </c>
      <c r="T38" s="540"/>
      <c r="U38" s="502" t="s">
        <v>1069</v>
      </c>
      <c r="V38" s="541" t="s">
        <v>864</v>
      </c>
      <c r="W38" s="541" t="s">
        <v>864</v>
      </c>
      <c r="X38" s="232"/>
      <c r="Y38" s="542"/>
      <c r="Z38" s="502"/>
      <c r="AA38" s="543"/>
      <c r="AB38" s="502"/>
      <c r="AC38" s="540">
        <v>1</v>
      </c>
      <c r="AD38" s="540">
        <v>1</v>
      </c>
    </row>
    <row r="39" spans="1:30" s="224" customFormat="1" ht="13.5" customHeight="1">
      <c r="A39" s="225">
        <v>31</v>
      </c>
      <c r="B39" s="217"/>
      <c r="C39" s="217"/>
      <c r="D39" s="241"/>
      <c r="E39" s="241" t="s">
        <v>1070</v>
      </c>
      <c r="F39" s="241"/>
      <c r="G39" s="241"/>
      <c r="H39" s="502"/>
      <c r="I39" s="538" t="s">
        <v>1071</v>
      </c>
      <c r="J39" s="502"/>
      <c r="K39" s="538" t="s">
        <v>999</v>
      </c>
      <c r="L39" s="502"/>
      <c r="M39" s="502"/>
      <c r="N39" s="502"/>
      <c r="O39" s="502"/>
      <c r="P39" s="539"/>
      <c r="Q39" s="502" t="s">
        <v>817</v>
      </c>
      <c r="R39" s="502"/>
      <c r="S39" s="502" t="s">
        <v>863</v>
      </c>
      <c r="T39" s="540"/>
      <c r="U39" s="502"/>
      <c r="V39" s="541" t="s">
        <v>864</v>
      </c>
      <c r="W39" s="541" t="s">
        <v>864</v>
      </c>
      <c r="X39" s="232"/>
      <c r="Y39" s="542"/>
      <c r="Z39" s="502"/>
      <c r="AA39" s="543"/>
      <c r="AB39" s="502"/>
      <c r="AC39" s="540">
        <v>1</v>
      </c>
      <c r="AD39" s="540">
        <v>1</v>
      </c>
    </row>
    <row r="40" spans="1:30" s="224" customFormat="1" ht="13.5" customHeight="1">
      <c r="A40" s="225">
        <v>32</v>
      </c>
      <c r="B40" s="217"/>
      <c r="C40" s="217"/>
      <c r="D40" s="241"/>
      <c r="E40" s="241" t="s">
        <v>1072</v>
      </c>
      <c r="F40" s="241"/>
      <c r="G40" s="241"/>
      <c r="H40" s="502"/>
      <c r="I40" s="538" t="s">
        <v>1073</v>
      </c>
      <c r="J40" s="502"/>
      <c r="K40" s="538" t="s">
        <v>871</v>
      </c>
      <c r="L40" s="502"/>
      <c r="M40" s="502"/>
      <c r="N40" s="502"/>
      <c r="O40" s="502"/>
      <c r="P40" s="539"/>
      <c r="Q40" s="502" t="s">
        <v>817</v>
      </c>
      <c r="R40" s="502"/>
      <c r="S40" s="502" t="s">
        <v>863</v>
      </c>
      <c r="T40" s="540"/>
      <c r="U40" s="502"/>
      <c r="V40" s="541" t="s">
        <v>864</v>
      </c>
      <c r="W40" s="541" t="s">
        <v>864</v>
      </c>
      <c r="X40" s="232"/>
      <c r="Y40" s="542"/>
      <c r="Z40" s="502"/>
      <c r="AA40" s="543"/>
      <c r="AB40" s="502"/>
      <c r="AC40" s="540">
        <v>1</v>
      </c>
      <c r="AD40" s="540">
        <v>1</v>
      </c>
    </row>
    <row r="41" spans="1:30" s="224" customFormat="1" ht="13.5" customHeight="1">
      <c r="A41" s="225">
        <v>33</v>
      </c>
      <c r="B41" s="217"/>
      <c r="C41" s="217" t="s">
        <v>1074</v>
      </c>
      <c r="D41" s="221"/>
      <c r="E41" s="221"/>
      <c r="F41" s="221"/>
      <c r="G41" s="221"/>
      <c r="H41" s="502"/>
      <c r="I41" s="538"/>
      <c r="J41" s="502"/>
      <c r="K41" s="538" t="s">
        <v>1075</v>
      </c>
      <c r="L41" s="502"/>
      <c r="M41" s="502"/>
      <c r="N41" s="502"/>
      <c r="O41" s="502"/>
      <c r="P41" s="539"/>
      <c r="Q41" s="502" t="s">
        <v>817</v>
      </c>
      <c r="R41" s="502" t="s">
        <v>864</v>
      </c>
      <c r="S41" s="243" t="s">
        <v>1075</v>
      </c>
      <c r="T41" s="540"/>
      <c r="U41" s="502"/>
      <c r="V41" s="541" t="s">
        <v>864</v>
      </c>
      <c r="W41" s="541" t="s">
        <v>864</v>
      </c>
      <c r="X41" s="232"/>
      <c r="Y41" s="542"/>
      <c r="Z41" s="502"/>
      <c r="AA41" s="543"/>
      <c r="AB41" s="502"/>
      <c r="AC41" s="540"/>
      <c r="AD41" s="540">
        <v>1</v>
      </c>
    </row>
    <row r="42" spans="1:30" s="231" customFormat="1" ht="13.5" customHeight="1">
      <c r="A42" s="225">
        <v>34</v>
      </c>
      <c r="B42" s="217"/>
      <c r="C42" s="217"/>
      <c r="D42" s="241" t="s">
        <v>388</v>
      </c>
      <c r="E42" s="217"/>
      <c r="F42" s="217"/>
      <c r="G42" s="217"/>
      <c r="H42" s="502" t="s">
        <v>1076</v>
      </c>
      <c r="I42" s="538" t="s">
        <v>1077</v>
      </c>
      <c r="J42" s="502" t="s">
        <v>1075</v>
      </c>
      <c r="K42" s="538" t="s">
        <v>871</v>
      </c>
      <c r="L42" s="502" t="s">
        <v>1078</v>
      </c>
      <c r="M42" s="502" t="s">
        <v>388</v>
      </c>
      <c r="N42" s="502"/>
      <c r="O42" s="502"/>
      <c r="P42" s="252"/>
      <c r="Q42" s="502" t="s">
        <v>817</v>
      </c>
      <c r="R42" s="502"/>
      <c r="S42" s="502" t="s">
        <v>863</v>
      </c>
      <c r="T42" s="540"/>
      <c r="U42" s="502"/>
      <c r="V42" s="541" t="s">
        <v>864</v>
      </c>
      <c r="W42" s="541" t="s">
        <v>864</v>
      </c>
      <c r="X42" s="232"/>
      <c r="Y42" s="542"/>
      <c r="Z42" s="255"/>
      <c r="AA42" s="245" t="s">
        <v>1079</v>
      </c>
      <c r="AB42" s="502"/>
      <c r="AC42" s="540">
        <v>1</v>
      </c>
      <c r="AD42" s="540">
        <v>1</v>
      </c>
    </row>
    <row r="43" spans="1:30" s="224" customFormat="1" ht="13.5" customHeight="1">
      <c r="A43" s="225">
        <v>35</v>
      </c>
      <c r="B43" s="217"/>
      <c r="C43" s="217"/>
      <c r="D43" s="241" t="s">
        <v>392</v>
      </c>
      <c r="E43" s="217"/>
      <c r="F43" s="217"/>
      <c r="G43" s="217"/>
      <c r="H43" s="502" t="s">
        <v>1080</v>
      </c>
      <c r="I43" s="538">
        <v>59350</v>
      </c>
      <c r="J43" s="502" t="s">
        <v>1081</v>
      </c>
      <c r="K43" s="538" t="s">
        <v>1082</v>
      </c>
      <c r="L43" s="502" t="s">
        <v>1083</v>
      </c>
      <c r="M43" s="502" t="s">
        <v>392</v>
      </c>
      <c r="N43" s="502"/>
      <c r="O43" s="502"/>
      <c r="P43" s="252"/>
      <c r="Q43" s="502" t="s">
        <v>817</v>
      </c>
      <c r="R43" s="502"/>
      <c r="S43" s="502" t="s">
        <v>863</v>
      </c>
      <c r="T43" s="540"/>
      <c r="U43" s="502" t="s">
        <v>1084</v>
      </c>
      <c r="V43" s="541" t="s">
        <v>864</v>
      </c>
      <c r="W43" s="541" t="s">
        <v>864</v>
      </c>
      <c r="X43" s="232"/>
      <c r="Y43" s="542"/>
      <c r="Z43" s="502"/>
      <c r="AA43" s="543"/>
      <c r="AB43" s="502"/>
      <c r="AC43" s="540">
        <v>1</v>
      </c>
      <c r="AD43" s="540">
        <v>1</v>
      </c>
    </row>
    <row r="44" spans="1:30" s="224" customFormat="1" ht="13.5" customHeight="1">
      <c r="A44" s="225">
        <v>36</v>
      </c>
      <c r="B44" s="217"/>
      <c r="C44" s="217"/>
      <c r="D44" s="241" t="s">
        <v>1085</v>
      </c>
      <c r="E44" s="241"/>
      <c r="F44" s="241"/>
      <c r="G44" s="241"/>
      <c r="H44" s="263" t="s">
        <v>1086</v>
      </c>
      <c r="I44" s="538" t="s">
        <v>1087</v>
      </c>
      <c r="J44" s="502"/>
      <c r="K44" s="538" t="s">
        <v>1088</v>
      </c>
      <c r="L44" s="502"/>
      <c r="M44" s="502"/>
      <c r="N44" s="502"/>
      <c r="O44" s="502"/>
      <c r="P44" s="539"/>
      <c r="Q44" s="502" t="s">
        <v>817</v>
      </c>
      <c r="R44" s="502"/>
      <c r="S44" s="544" t="s">
        <v>863</v>
      </c>
      <c r="T44" s="282"/>
      <c r="U44" s="502"/>
      <c r="V44" s="541" t="s">
        <v>864</v>
      </c>
      <c r="W44" s="541" t="s">
        <v>864</v>
      </c>
      <c r="X44" s="232"/>
      <c r="Y44" s="542"/>
      <c r="Z44" s="502"/>
      <c r="AA44" s="543"/>
      <c r="AB44" s="502"/>
      <c r="AC44" s="540"/>
      <c r="AD44" s="540">
        <v>1</v>
      </c>
    </row>
    <row r="45" spans="1:30" s="256" customFormat="1" ht="12.75" customHeight="1">
      <c r="A45" s="225">
        <v>37</v>
      </c>
      <c r="B45" s="217"/>
      <c r="C45" s="217" t="s">
        <v>1089</v>
      </c>
      <c r="D45" s="221"/>
      <c r="E45" s="221"/>
      <c r="F45" s="221"/>
      <c r="G45" s="221"/>
      <c r="H45" s="502" t="s">
        <v>1090</v>
      </c>
      <c r="I45" s="538"/>
      <c r="J45" s="502"/>
      <c r="K45" s="538" t="s">
        <v>1091</v>
      </c>
      <c r="L45" s="502"/>
      <c r="M45" s="502"/>
      <c r="N45" s="502"/>
      <c r="O45" s="502"/>
      <c r="P45" s="539"/>
      <c r="Q45" s="502" t="s">
        <v>817</v>
      </c>
      <c r="R45" s="502" t="s">
        <v>864</v>
      </c>
      <c r="S45" s="243" t="s">
        <v>1091</v>
      </c>
      <c r="T45" s="540"/>
      <c r="U45" s="502"/>
      <c r="V45" s="541" t="s">
        <v>864</v>
      </c>
      <c r="W45" s="541" t="s">
        <v>864</v>
      </c>
      <c r="X45" s="232"/>
      <c r="Y45" s="542"/>
      <c r="Z45" s="502"/>
      <c r="AA45" s="543"/>
      <c r="AB45" s="502"/>
      <c r="AC45" s="540">
        <v>1</v>
      </c>
      <c r="AD45" s="540">
        <v>1</v>
      </c>
    </row>
    <row r="46" spans="1:30" s="256" customFormat="1" ht="12.75" customHeight="1">
      <c r="A46" s="225">
        <v>38</v>
      </c>
      <c r="B46" s="217"/>
      <c r="C46" s="217"/>
      <c r="D46" s="537" t="s">
        <v>415</v>
      </c>
      <c r="E46" s="221"/>
      <c r="F46" s="221"/>
      <c r="G46" s="221"/>
      <c r="H46" s="502" t="s">
        <v>1092</v>
      </c>
      <c r="I46" s="538" t="s">
        <v>1093</v>
      </c>
      <c r="J46" s="502"/>
      <c r="K46" s="538" t="s">
        <v>1094</v>
      </c>
      <c r="L46" s="502" t="s">
        <v>1095</v>
      </c>
      <c r="M46" s="502" t="s">
        <v>415</v>
      </c>
      <c r="N46" s="502"/>
      <c r="O46" s="502"/>
      <c r="P46" s="539"/>
      <c r="Q46" s="502" t="s">
        <v>817</v>
      </c>
      <c r="R46" s="502"/>
      <c r="S46" s="544" t="s">
        <v>863</v>
      </c>
      <c r="T46" s="282"/>
      <c r="U46" s="502"/>
      <c r="V46" s="541" t="s">
        <v>864</v>
      </c>
      <c r="W46" s="541" t="s">
        <v>864</v>
      </c>
      <c r="X46" s="232"/>
      <c r="Y46" s="542"/>
      <c r="Z46" s="502"/>
      <c r="AA46" s="543"/>
      <c r="AB46" s="502"/>
      <c r="AC46" s="540">
        <v>1</v>
      </c>
      <c r="AD46" s="540">
        <v>1</v>
      </c>
    </row>
    <row r="47" spans="1:30" s="256" customFormat="1" ht="12.75" customHeight="1">
      <c r="A47" s="225">
        <v>39</v>
      </c>
      <c r="B47" s="217"/>
      <c r="C47" s="217"/>
      <c r="D47" s="537" t="s">
        <v>1096</v>
      </c>
      <c r="E47" s="221"/>
      <c r="F47" s="221"/>
      <c r="G47" s="221"/>
      <c r="H47" s="502" t="s">
        <v>1097</v>
      </c>
      <c r="I47" s="538" t="s">
        <v>1098</v>
      </c>
      <c r="J47" s="502"/>
      <c r="K47" s="538" t="s">
        <v>1099</v>
      </c>
      <c r="L47" s="502" t="s">
        <v>1100</v>
      </c>
      <c r="M47" s="502" t="s">
        <v>424</v>
      </c>
      <c r="N47" s="502"/>
      <c r="O47" s="502"/>
      <c r="P47" s="539"/>
      <c r="Q47" s="502" t="s">
        <v>817</v>
      </c>
      <c r="R47" s="502"/>
      <c r="S47" s="544" t="s">
        <v>863</v>
      </c>
      <c r="T47" s="282"/>
      <c r="U47" s="502"/>
      <c r="V47" s="541" t="s">
        <v>864</v>
      </c>
      <c r="W47" s="541" t="s">
        <v>864</v>
      </c>
      <c r="X47" s="232"/>
      <c r="Y47" s="542"/>
      <c r="Z47" s="502"/>
      <c r="AA47" s="543"/>
      <c r="AB47" s="502"/>
      <c r="AC47" s="540">
        <v>1</v>
      </c>
      <c r="AD47" s="540">
        <v>1</v>
      </c>
    </row>
    <row r="48" spans="1:30" s="244" customFormat="1" ht="12.75" customHeight="1">
      <c r="A48" s="225">
        <v>40</v>
      </c>
      <c r="B48" s="217"/>
      <c r="C48" s="222"/>
      <c r="D48" s="537" t="s">
        <v>429</v>
      </c>
      <c r="E48" s="221"/>
      <c r="F48" s="221"/>
      <c r="G48" s="221"/>
      <c r="H48" s="502" t="s">
        <v>1101</v>
      </c>
      <c r="I48" s="538" t="s">
        <v>1102</v>
      </c>
      <c r="J48" s="502"/>
      <c r="K48" s="538" t="s">
        <v>1103</v>
      </c>
      <c r="L48" s="502"/>
      <c r="M48" s="502"/>
      <c r="N48" s="502"/>
      <c r="O48" s="502"/>
      <c r="P48" s="539"/>
      <c r="Q48" s="502" t="s">
        <v>817</v>
      </c>
      <c r="R48" s="502"/>
      <c r="S48" s="544" t="s">
        <v>863</v>
      </c>
      <c r="T48" s="282"/>
      <c r="U48" s="502"/>
      <c r="V48" s="541" t="s">
        <v>864</v>
      </c>
      <c r="W48" s="541" t="s">
        <v>864</v>
      </c>
      <c r="X48" s="232"/>
      <c r="Y48" s="542"/>
      <c r="Z48" s="502"/>
      <c r="AA48" s="543"/>
      <c r="AB48" s="502"/>
      <c r="AC48" s="540">
        <v>1</v>
      </c>
      <c r="AD48" s="540">
        <v>1</v>
      </c>
    </row>
    <row r="49" spans="1:30" s="244" customFormat="1" ht="12.75" customHeight="1">
      <c r="A49" s="225">
        <v>41</v>
      </c>
      <c r="B49" s="217"/>
      <c r="C49" s="222"/>
      <c r="D49" s="537" t="s">
        <v>426</v>
      </c>
      <c r="E49" s="221"/>
      <c r="F49" s="221"/>
      <c r="G49" s="221"/>
      <c r="H49" s="502" t="s">
        <v>1104</v>
      </c>
      <c r="I49" s="538" t="s">
        <v>1105</v>
      </c>
      <c r="J49" s="502"/>
      <c r="K49" s="538" t="s">
        <v>1106</v>
      </c>
      <c r="L49" s="502" t="s">
        <v>1107</v>
      </c>
      <c r="M49" s="502" t="s">
        <v>426</v>
      </c>
      <c r="N49" s="502"/>
      <c r="O49" s="502"/>
      <c r="P49" s="539"/>
      <c r="Q49" s="502" t="s">
        <v>823</v>
      </c>
      <c r="R49" s="502"/>
      <c r="S49" s="544" t="s">
        <v>863</v>
      </c>
      <c r="T49" s="282"/>
      <c r="U49" s="502"/>
      <c r="V49" s="541" t="s">
        <v>864</v>
      </c>
      <c r="W49" s="541" t="s">
        <v>864</v>
      </c>
      <c r="X49" s="232"/>
      <c r="Y49" s="542"/>
      <c r="Z49" s="502"/>
      <c r="AA49" s="543"/>
      <c r="AB49" s="502"/>
      <c r="AC49" s="540">
        <v>1</v>
      </c>
      <c r="AD49" s="540">
        <v>1</v>
      </c>
    </row>
    <row r="50" spans="1:30" s="244" customFormat="1" ht="12.75" customHeight="1">
      <c r="A50" s="225">
        <v>42</v>
      </c>
      <c r="B50" s="217"/>
      <c r="C50" s="222"/>
      <c r="D50" s="537" t="s">
        <v>1108</v>
      </c>
      <c r="E50" s="221"/>
      <c r="F50" s="221"/>
      <c r="G50" s="221"/>
      <c r="H50" s="502" t="s">
        <v>1109</v>
      </c>
      <c r="I50" s="538" t="s">
        <v>1110</v>
      </c>
      <c r="J50" s="502"/>
      <c r="K50" s="538" t="s">
        <v>1111</v>
      </c>
      <c r="L50" s="502"/>
      <c r="M50" s="502"/>
      <c r="N50" s="502"/>
      <c r="O50" s="502"/>
      <c r="P50" s="539"/>
      <c r="Q50" s="502" t="s">
        <v>817</v>
      </c>
      <c r="R50" s="502"/>
      <c r="S50" s="544" t="s">
        <v>863</v>
      </c>
      <c r="T50" s="282"/>
      <c r="U50" s="502"/>
      <c r="V50" s="541" t="s">
        <v>864</v>
      </c>
      <c r="W50" s="541" t="s">
        <v>864</v>
      </c>
      <c r="X50" s="232"/>
      <c r="Y50" s="542"/>
      <c r="Z50" s="502"/>
      <c r="AA50" s="543"/>
      <c r="AB50" s="502"/>
      <c r="AC50" s="540">
        <v>1</v>
      </c>
      <c r="AD50" s="540">
        <v>1</v>
      </c>
    </row>
    <row r="51" spans="1:30" s="257" customFormat="1" ht="12.75" customHeight="1">
      <c r="A51" s="225">
        <v>43</v>
      </c>
      <c r="B51" s="217"/>
      <c r="C51" s="222"/>
      <c r="D51" s="537" t="s">
        <v>1112</v>
      </c>
      <c r="E51" s="221"/>
      <c r="F51" s="221"/>
      <c r="G51" s="221"/>
      <c r="H51" s="502" t="s">
        <v>410</v>
      </c>
      <c r="I51" s="538" t="s">
        <v>1113</v>
      </c>
      <c r="J51" s="502"/>
      <c r="K51" s="538" t="s">
        <v>1114</v>
      </c>
      <c r="L51" s="502"/>
      <c r="M51" s="502"/>
      <c r="N51" s="502"/>
      <c r="O51" s="502"/>
      <c r="P51" s="539"/>
      <c r="Q51" s="502" t="s">
        <v>817</v>
      </c>
      <c r="R51" s="502"/>
      <c r="S51" s="544" t="s">
        <v>863</v>
      </c>
      <c r="T51" s="282"/>
      <c r="U51" s="502"/>
      <c r="V51" s="541" t="s">
        <v>864</v>
      </c>
      <c r="W51" s="541" t="s">
        <v>864</v>
      </c>
      <c r="X51" s="232"/>
      <c r="Y51" s="542"/>
      <c r="Z51" s="502"/>
      <c r="AA51" s="543"/>
      <c r="AB51" s="502"/>
      <c r="AC51" s="540">
        <v>1</v>
      </c>
      <c r="AD51" s="540">
        <v>1</v>
      </c>
    </row>
    <row r="52" spans="1:30" s="258" customFormat="1" ht="12.75" customHeight="1">
      <c r="A52" s="225">
        <v>44</v>
      </c>
      <c r="B52" s="217"/>
      <c r="C52" s="218"/>
      <c r="D52" s="537" t="s">
        <v>1115</v>
      </c>
      <c r="E52" s="221"/>
      <c r="F52" s="221"/>
      <c r="G52" s="221"/>
      <c r="H52" s="502"/>
      <c r="I52" s="538" t="s">
        <v>1116</v>
      </c>
      <c r="J52" s="502"/>
      <c r="K52" s="538" t="s">
        <v>1117</v>
      </c>
      <c r="L52" s="502"/>
      <c r="M52" s="502"/>
      <c r="N52" s="502"/>
      <c r="O52" s="502"/>
      <c r="P52" s="539"/>
      <c r="Q52" s="502" t="s">
        <v>817</v>
      </c>
      <c r="R52" s="502"/>
      <c r="S52" s="544" t="s">
        <v>863</v>
      </c>
      <c r="T52" s="282"/>
      <c r="U52" s="502"/>
      <c r="V52" s="541" t="s">
        <v>864</v>
      </c>
      <c r="W52" s="541" t="s">
        <v>864</v>
      </c>
      <c r="X52" s="232"/>
      <c r="Y52" s="542"/>
      <c r="Z52" s="502"/>
      <c r="AA52" s="543"/>
      <c r="AB52" s="502"/>
      <c r="AC52" s="540">
        <v>1</v>
      </c>
      <c r="AD52" s="540">
        <v>1</v>
      </c>
    </row>
    <row r="53" spans="1:30" s="256" customFormat="1" ht="12.95" customHeight="1">
      <c r="A53" s="225">
        <v>45</v>
      </c>
      <c r="B53" s="217"/>
      <c r="C53" s="218"/>
      <c r="D53" s="537" t="s">
        <v>178</v>
      </c>
      <c r="E53" s="221"/>
      <c r="F53" s="221"/>
      <c r="G53" s="221"/>
      <c r="H53" s="502" t="s">
        <v>1118</v>
      </c>
      <c r="I53" s="538" t="s">
        <v>1119</v>
      </c>
      <c r="J53" s="502"/>
      <c r="K53" s="538" t="s">
        <v>1120</v>
      </c>
      <c r="L53" s="502"/>
      <c r="M53" s="502"/>
      <c r="N53" s="502"/>
      <c r="O53" s="502"/>
      <c r="P53" s="539"/>
      <c r="Q53" s="502" t="s">
        <v>817</v>
      </c>
      <c r="R53" s="502"/>
      <c r="S53" s="544" t="s">
        <v>863</v>
      </c>
      <c r="T53" s="282"/>
      <c r="U53" s="502"/>
      <c r="V53" s="541" t="s">
        <v>864</v>
      </c>
      <c r="W53" s="541" t="s">
        <v>864</v>
      </c>
      <c r="X53" s="232"/>
      <c r="Y53" s="542"/>
      <c r="Z53" s="502"/>
      <c r="AA53" s="543"/>
      <c r="AB53" s="502"/>
      <c r="AC53" s="540">
        <v>1</v>
      </c>
      <c r="AD53" s="540">
        <v>1</v>
      </c>
    </row>
    <row r="54" spans="1:30" s="256" customFormat="1" ht="12.95" customHeight="1">
      <c r="A54" s="225">
        <v>46</v>
      </c>
      <c r="B54" s="217"/>
      <c r="C54" s="218"/>
      <c r="D54" s="241" t="s">
        <v>1121</v>
      </c>
      <c r="E54" s="241"/>
      <c r="F54" s="241"/>
      <c r="G54" s="241"/>
      <c r="H54" s="502" t="s">
        <v>1122</v>
      </c>
      <c r="I54" s="538">
        <v>33123452323</v>
      </c>
      <c r="J54" s="502"/>
      <c r="K54" s="538" t="s">
        <v>1123</v>
      </c>
      <c r="L54" s="502"/>
      <c r="M54" s="502"/>
      <c r="N54" s="502"/>
      <c r="O54" s="502"/>
      <c r="P54" s="539"/>
      <c r="Q54" s="502" t="s">
        <v>817</v>
      </c>
      <c r="R54" s="502"/>
      <c r="S54" s="502" t="s">
        <v>1060</v>
      </c>
      <c r="T54" s="540"/>
      <c r="U54" s="502"/>
      <c r="V54" s="541" t="s">
        <v>864</v>
      </c>
      <c r="W54" s="541" t="s">
        <v>864</v>
      </c>
      <c r="X54" s="232"/>
      <c r="Y54" s="542"/>
      <c r="Z54" s="502" t="s">
        <v>1124</v>
      </c>
      <c r="AA54" s="543"/>
      <c r="AB54" s="502"/>
      <c r="AC54" s="540"/>
      <c r="AD54" s="540">
        <v>1</v>
      </c>
    </row>
    <row r="55" spans="1:30" s="224" customFormat="1" ht="13.5" customHeight="1">
      <c r="A55" s="225">
        <v>47</v>
      </c>
      <c r="B55" s="217"/>
      <c r="C55" s="217" t="s">
        <v>1125</v>
      </c>
      <c r="D55" s="217"/>
      <c r="E55" s="217"/>
      <c r="F55" s="217"/>
      <c r="G55" s="217"/>
      <c r="H55" s="502"/>
      <c r="I55" s="538"/>
      <c r="J55" s="502" t="s">
        <v>1126</v>
      </c>
      <c r="K55" s="538" t="s">
        <v>1127</v>
      </c>
      <c r="L55" s="502"/>
      <c r="M55" s="502"/>
      <c r="N55" s="502"/>
      <c r="O55" s="502"/>
      <c r="P55" s="252"/>
      <c r="Q55" s="502" t="s">
        <v>817</v>
      </c>
      <c r="R55" s="502" t="s">
        <v>864</v>
      </c>
      <c r="S55" s="243" t="s">
        <v>1127</v>
      </c>
      <c r="T55" s="540"/>
      <c r="U55" s="502"/>
      <c r="V55" s="541" t="s">
        <v>864</v>
      </c>
      <c r="W55" s="541" t="s">
        <v>864</v>
      </c>
      <c r="X55" s="232"/>
      <c r="Y55" s="542"/>
      <c r="Z55" s="502"/>
      <c r="AA55" s="543"/>
      <c r="AB55" s="502"/>
      <c r="AC55" s="540">
        <v>1</v>
      </c>
      <c r="AD55" s="540"/>
    </row>
    <row r="56" spans="1:30" s="224" customFormat="1" ht="13.5" customHeight="1">
      <c r="A56" s="225">
        <v>48</v>
      </c>
      <c r="B56" s="217"/>
      <c r="C56" s="217"/>
      <c r="D56" s="241" t="s">
        <v>1128</v>
      </c>
      <c r="E56" s="241"/>
      <c r="F56" s="241"/>
      <c r="G56" s="241"/>
      <c r="H56" s="502" t="s">
        <v>1129</v>
      </c>
      <c r="I56" s="538" t="s">
        <v>930</v>
      </c>
      <c r="J56" s="502"/>
      <c r="K56" s="538" t="s">
        <v>1130</v>
      </c>
      <c r="L56" s="502"/>
      <c r="M56" s="502"/>
      <c r="N56" s="502"/>
      <c r="O56" s="502"/>
      <c r="P56" s="539"/>
      <c r="Q56" s="502" t="s">
        <v>820</v>
      </c>
      <c r="R56" s="502"/>
      <c r="S56" s="502" t="s">
        <v>879</v>
      </c>
      <c r="T56" s="540"/>
      <c r="U56" s="502"/>
      <c r="V56" s="541" t="s">
        <v>864</v>
      </c>
      <c r="W56" s="541" t="s">
        <v>864</v>
      </c>
      <c r="X56" s="232"/>
      <c r="Y56" s="542"/>
      <c r="Z56" s="502" t="s">
        <v>1131</v>
      </c>
      <c r="AA56" s="543"/>
      <c r="AB56" s="502"/>
      <c r="AC56" s="540"/>
      <c r="AD56" s="540">
        <v>1</v>
      </c>
    </row>
    <row r="57" spans="1:30" s="224" customFormat="1" ht="13.5" customHeight="1">
      <c r="A57" s="225">
        <v>49</v>
      </c>
      <c r="B57" s="217"/>
      <c r="C57" s="217"/>
      <c r="D57" s="217" t="s">
        <v>1132</v>
      </c>
      <c r="E57" s="217"/>
      <c r="F57" s="217"/>
      <c r="G57" s="217"/>
      <c r="H57" s="502" t="s">
        <v>1133</v>
      </c>
      <c r="I57" s="538"/>
      <c r="J57" s="502" t="s">
        <v>1134</v>
      </c>
      <c r="K57" s="538" t="s">
        <v>1134</v>
      </c>
      <c r="L57" s="502"/>
      <c r="M57" s="502"/>
      <c r="N57" s="502"/>
      <c r="O57" s="502"/>
      <c r="P57" s="252"/>
      <c r="Q57" s="502" t="s">
        <v>817</v>
      </c>
      <c r="R57" s="502" t="s">
        <v>864</v>
      </c>
      <c r="S57" s="243" t="s">
        <v>1134</v>
      </c>
      <c r="T57" s="540"/>
      <c r="U57" s="502"/>
      <c r="V57" s="541" t="s">
        <v>864</v>
      </c>
      <c r="W57" s="541" t="s">
        <v>864</v>
      </c>
      <c r="X57" s="232"/>
      <c r="Y57" s="542"/>
      <c r="Z57" s="502"/>
      <c r="AA57" s="543"/>
      <c r="AB57" s="502"/>
      <c r="AC57" s="540">
        <v>1</v>
      </c>
      <c r="AD57" s="540">
        <v>1</v>
      </c>
    </row>
    <row r="58" spans="1:30" s="224" customFormat="1" ht="13.5" customHeight="1">
      <c r="A58" s="225">
        <v>50</v>
      </c>
      <c r="B58" s="217"/>
      <c r="C58" s="217"/>
      <c r="D58" s="217"/>
      <c r="E58" s="217" t="s">
        <v>1135</v>
      </c>
      <c r="F58" s="217"/>
      <c r="G58" s="217"/>
      <c r="H58" s="502" t="s">
        <v>1136</v>
      </c>
      <c r="I58" s="538"/>
      <c r="J58" s="502" t="s">
        <v>1137</v>
      </c>
      <c r="K58" s="538" t="s">
        <v>1137</v>
      </c>
      <c r="L58" s="502"/>
      <c r="M58" s="502"/>
      <c r="N58" s="502"/>
      <c r="O58" s="502"/>
      <c r="P58" s="252"/>
      <c r="Q58" s="502" t="s">
        <v>820</v>
      </c>
      <c r="R58" s="502" t="s">
        <v>864</v>
      </c>
      <c r="S58" s="243" t="s">
        <v>1137</v>
      </c>
      <c r="T58" s="540"/>
      <c r="U58" s="502"/>
      <c r="V58" s="541" t="s">
        <v>864</v>
      </c>
      <c r="W58" s="541" t="s">
        <v>864</v>
      </c>
      <c r="X58" s="232"/>
      <c r="Y58" s="542"/>
      <c r="Z58" s="502"/>
      <c r="AA58" s="543"/>
      <c r="AB58" s="502"/>
      <c r="AC58" s="540">
        <v>1</v>
      </c>
      <c r="AD58" s="540">
        <v>1</v>
      </c>
    </row>
    <row r="59" spans="1:30" s="224" customFormat="1" ht="13.5" customHeight="1">
      <c r="A59" s="225">
        <v>51</v>
      </c>
      <c r="B59" s="217"/>
      <c r="C59" s="217"/>
      <c r="D59" s="217"/>
      <c r="E59" s="217"/>
      <c r="F59" s="217" t="s">
        <v>1138</v>
      </c>
      <c r="G59" s="217"/>
      <c r="H59" s="502" t="s">
        <v>1139</v>
      </c>
      <c r="I59" s="538" t="s">
        <v>1140</v>
      </c>
      <c r="J59" s="502" t="s">
        <v>1141</v>
      </c>
      <c r="K59" s="538" t="s">
        <v>1141</v>
      </c>
      <c r="L59" s="502"/>
      <c r="M59" s="502"/>
      <c r="N59" s="502"/>
      <c r="O59" s="502"/>
      <c r="P59" s="252"/>
      <c r="Q59" s="502" t="s">
        <v>820</v>
      </c>
      <c r="R59" s="502"/>
      <c r="S59" s="502" t="s">
        <v>1060</v>
      </c>
      <c r="T59" s="540"/>
      <c r="U59" s="502"/>
      <c r="V59" s="541" t="s">
        <v>864</v>
      </c>
      <c r="W59" s="541" t="s">
        <v>864</v>
      </c>
      <c r="X59" s="232"/>
      <c r="Y59" s="502" t="s">
        <v>1142</v>
      </c>
      <c r="Z59" s="502"/>
      <c r="AA59" s="245" t="s">
        <v>1143</v>
      </c>
      <c r="AB59" s="502"/>
      <c r="AC59" s="540">
        <v>1</v>
      </c>
      <c r="AD59" s="540">
        <v>1</v>
      </c>
    </row>
    <row r="60" spans="1:30" s="256" customFormat="1" ht="13.5" customHeight="1">
      <c r="A60" s="225">
        <v>52</v>
      </c>
      <c r="B60" s="217"/>
      <c r="C60" s="217"/>
      <c r="D60" s="217"/>
      <c r="E60" s="217"/>
      <c r="F60" s="217" t="s">
        <v>1144</v>
      </c>
      <c r="G60" s="217"/>
      <c r="H60" s="502" t="s">
        <v>1145</v>
      </c>
      <c r="I60" s="538" t="s">
        <v>1146</v>
      </c>
      <c r="J60" s="502" t="s">
        <v>1147</v>
      </c>
      <c r="K60" s="538" t="s">
        <v>1147</v>
      </c>
      <c r="L60" s="502"/>
      <c r="M60" s="502"/>
      <c r="N60" s="502"/>
      <c r="O60" s="502"/>
      <c r="P60" s="252"/>
      <c r="Q60" s="502" t="s">
        <v>820</v>
      </c>
      <c r="R60" s="502"/>
      <c r="S60" s="502" t="s">
        <v>1060</v>
      </c>
      <c r="T60" s="540"/>
      <c r="U60" s="502"/>
      <c r="V60" s="541" t="s">
        <v>864</v>
      </c>
      <c r="W60" s="541" t="s">
        <v>864</v>
      </c>
      <c r="X60" s="232"/>
      <c r="Y60" s="502" t="s">
        <v>1142</v>
      </c>
      <c r="Z60" s="502"/>
      <c r="AA60" s="245" t="s">
        <v>1143</v>
      </c>
      <c r="AB60" s="502"/>
      <c r="AC60" s="540">
        <v>1</v>
      </c>
      <c r="AD60" s="540">
        <v>1</v>
      </c>
    </row>
    <row r="61" spans="1:30" s="244" customFormat="1" ht="13.5" customHeight="1">
      <c r="A61" s="225">
        <v>53</v>
      </c>
      <c r="B61" s="217"/>
      <c r="C61" s="222"/>
      <c r="D61" s="222"/>
      <c r="E61" s="222"/>
      <c r="F61" s="222" t="s">
        <v>1148</v>
      </c>
      <c r="G61" s="221"/>
      <c r="H61" s="502" t="s">
        <v>1149</v>
      </c>
      <c r="I61" s="538">
        <v>120</v>
      </c>
      <c r="J61" s="502"/>
      <c r="K61" s="502" t="s">
        <v>1150</v>
      </c>
      <c r="L61" s="502"/>
      <c r="M61" s="502"/>
      <c r="N61" s="502"/>
      <c r="O61" s="502"/>
      <c r="P61" s="539"/>
      <c r="Q61" s="502" t="s">
        <v>817</v>
      </c>
      <c r="R61" s="502"/>
      <c r="S61" s="502" t="s">
        <v>1060</v>
      </c>
      <c r="T61" s="540"/>
      <c r="U61" s="502"/>
      <c r="V61" s="541" t="s">
        <v>864</v>
      </c>
      <c r="W61" s="541" t="s">
        <v>864</v>
      </c>
      <c r="X61" s="232"/>
      <c r="Y61" s="502" t="s">
        <v>1151</v>
      </c>
      <c r="Z61" s="502"/>
      <c r="AA61" s="543"/>
      <c r="AB61" s="502"/>
      <c r="AC61" s="540">
        <v>1</v>
      </c>
      <c r="AD61" s="540">
        <v>1</v>
      </c>
    </row>
    <row r="62" spans="1:30" s="256" customFormat="1" ht="13.5" customHeight="1">
      <c r="A62" s="225">
        <v>54</v>
      </c>
      <c r="B62" s="217"/>
      <c r="C62" s="217"/>
      <c r="D62" s="241"/>
      <c r="E62" s="241"/>
      <c r="F62" s="241" t="s">
        <v>1152</v>
      </c>
      <c r="G62" s="221"/>
      <c r="H62" s="502" t="s">
        <v>1153</v>
      </c>
      <c r="I62" s="538">
        <v>96</v>
      </c>
      <c r="J62" s="502"/>
      <c r="K62" s="502" t="s">
        <v>1154</v>
      </c>
      <c r="L62" s="502"/>
      <c r="M62" s="502"/>
      <c r="N62" s="502"/>
      <c r="O62" s="502"/>
      <c r="P62" s="539"/>
      <c r="Q62" s="502" t="s">
        <v>817</v>
      </c>
      <c r="R62" s="502"/>
      <c r="S62" s="502" t="s">
        <v>1060</v>
      </c>
      <c r="T62" s="540"/>
      <c r="U62" s="502"/>
      <c r="V62" s="541" t="s">
        <v>864</v>
      </c>
      <c r="W62" s="541" t="s">
        <v>864</v>
      </c>
      <c r="X62" s="232"/>
      <c r="Y62" s="502" t="s">
        <v>1155</v>
      </c>
      <c r="Z62" s="502"/>
      <c r="AA62" s="543"/>
      <c r="AB62" s="502"/>
      <c r="AC62" s="540">
        <v>1</v>
      </c>
      <c r="AD62" s="540">
        <v>1</v>
      </c>
    </row>
    <row r="63" spans="1:30" s="256" customFormat="1" ht="13.5" customHeight="1">
      <c r="A63" s="225">
        <v>55</v>
      </c>
      <c r="B63" s="217"/>
      <c r="C63" s="217"/>
      <c r="D63" s="241"/>
      <c r="E63" s="241"/>
      <c r="F63" s="241" t="s">
        <v>1156</v>
      </c>
      <c r="G63" s="221"/>
      <c r="H63" s="502" t="s">
        <v>1157</v>
      </c>
      <c r="I63" s="538">
        <v>34</v>
      </c>
      <c r="J63" s="502"/>
      <c r="K63" s="502" t="s">
        <v>1158</v>
      </c>
      <c r="L63" s="502"/>
      <c r="M63" s="502"/>
      <c r="N63" s="502"/>
      <c r="O63" s="502"/>
      <c r="P63" s="539"/>
      <c r="Q63" s="502" t="s">
        <v>817</v>
      </c>
      <c r="R63" s="502"/>
      <c r="S63" s="502" t="s">
        <v>1060</v>
      </c>
      <c r="T63" s="540"/>
      <c r="U63" s="502"/>
      <c r="V63" s="541" t="s">
        <v>864</v>
      </c>
      <c r="W63" s="541" t="s">
        <v>864</v>
      </c>
      <c r="X63" s="232"/>
      <c r="Y63" s="502" t="s">
        <v>1159</v>
      </c>
      <c r="Z63" s="502"/>
      <c r="AA63" s="543"/>
      <c r="AB63" s="502"/>
      <c r="AC63" s="540">
        <v>1</v>
      </c>
      <c r="AD63" s="540">
        <v>1</v>
      </c>
    </row>
    <row r="64" spans="1:30" s="244" customFormat="1" ht="13.5" customHeight="1">
      <c r="A64" s="225">
        <v>56</v>
      </c>
      <c r="B64" s="217"/>
      <c r="C64" s="222"/>
      <c r="D64" s="241"/>
      <c r="E64" s="241"/>
      <c r="F64" s="241" t="s">
        <v>1160</v>
      </c>
      <c r="G64" s="241"/>
      <c r="H64" s="502" t="s">
        <v>1161</v>
      </c>
      <c r="I64" s="538" t="s">
        <v>1162</v>
      </c>
      <c r="J64" s="502"/>
      <c r="K64" s="538" t="s">
        <v>1163</v>
      </c>
      <c r="L64" s="502"/>
      <c r="M64" s="502"/>
      <c r="N64" s="502"/>
      <c r="O64" s="502"/>
      <c r="P64" s="539"/>
      <c r="Q64" s="502" t="s">
        <v>820</v>
      </c>
      <c r="R64" s="502"/>
      <c r="S64" s="502" t="s">
        <v>863</v>
      </c>
      <c r="T64" s="540" t="s">
        <v>864</v>
      </c>
      <c r="U64" s="502" t="s">
        <v>1164</v>
      </c>
      <c r="V64" s="541" t="s">
        <v>864</v>
      </c>
      <c r="W64" s="541" t="s">
        <v>864</v>
      </c>
      <c r="X64" s="232"/>
      <c r="Y64" s="542"/>
      <c r="Z64" s="502"/>
      <c r="AA64" s="543"/>
      <c r="AB64" s="502"/>
      <c r="AC64" s="540"/>
      <c r="AD64" s="540">
        <v>1</v>
      </c>
    </row>
    <row r="65" spans="1:1014" s="256" customFormat="1" ht="13.5" customHeight="1">
      <c r="A65" s="225">
        <v>57</v>
      </c>
      <c r="B65" s="217"/>
      <c r="C65" s="217"/>
      <c r="D65" s="217"/>
      <c r="E65" s="217" t="s">
        <v>1165</v>
      </c>
      <c r="F65" s="217"/>
      <c r="G65" s="217"/>
      <c r="H65" s="502" t="s">
        <v>1166</v>
      </c>
      <c r="I65" s="538" t="s">
        <v>1167</v>
      </c>
      <c r="J65" s="502" t="s">
        <v>1168</v>
      </c>
      <c r="K65" s="538" t="s">
        <v>1169</v>
      </c>
      <c r="L65" s="502"/>
      <c r="M65" s="502"/>
      <c r="N65" s="502"/>
      <c r="O65" s="502"/>
      <c r="P65" s="539">
        <v>1</v>
      </c>
      <c r="Q65" s="502" t="s">
        <v>817</v>
      </c>
      <c r="R65" s="502"/>
      <c r="S65" s="502" t="s">
        <v>863</v>
      </c>
      <c r="T65" s="540"/>
      <c r="U65" s="502"/>
      <c r="V65" s="541" t="s">
        <v>864</v>
      </c>
      <c r="W65" s="541" t="s">
        <v>864</v>
      </c>
      <c r="X65" s="232"/>
      <c r="Y65" s="542"/>
      <c r="Z65" s="502"/>
      <c r="AA65" s="543"/>
      <c r="AB65" s="502"/>
      <c r="AC65" s="540">
        <v>1</v>
      </c>
      <c r="AD65" s="540">
        <v>1</v>
      </c>
    </row>
    <row r="66" spans="1:1014" s="256" customFormat="1" ht="12.95" customHeight="1">
      <c r="A66" s="225">
        <v>58</v>
      </c>
      <c r="B66" s="217"/>
      <c r="C66" s="217"/>
      <c r="D66" s="217" t="s">
        <v>1170</v>
      </c>
      <c r="E66" s="217"/>
      <c r="F66" s="217"/>
      <c r="G66" s="217"/>
      <c r="H66" s="502" t="s">
        <v>1171</v>
      </c>
      <c r="I66" s="538"/>
      <c r="J66" s="502" t="s">
        <v>1172</v>
      </c>
      <c r="K66" s="538" t="s">
        <v>1172</v>
      </c>
      <c r="L66" s="502"/>
      <c r="M66" s="502"/>
      <c r="N66" s="502"/>
      <c r="O66" s="502"/>
      <c r="P66" s="252"/>
      <c r="Q66" s="502" t="s">
        <v>817</v>
      </c>
      <c r="R66" s="502"/>
      <c r="S66" s="502" t="s">
        <v>863</v>
      </c>
      <c r="T66" s="540"/>
      <c r="U66" s="502"/>
      <c r="V66" s="541" t="s">
        <v>864</v>
      </c>
      <c r="W66" s="541" t="s">
        <v>864</v>
      </c>
      <c r="X66" s="232"/>
      <c r="Y66" s="542"/>
      <c r="Z66" s="502"/>
      <c r="AA66" s="543"/>
      <c r="AB66" s="502"/>
      <c r="AC66" s="540">
        <v>1</v>
      </c>
      <c r="AD66" s="540"/>
    </row>
    <row r="67" spans="1:1014" s="224" customFormat="1" ht="13.5" customHeight="1">
      <c r="A67" s="225">
        <v>59</v>
      </c>
      <c r="B67" s="217"/>
      <c r="C67" s="217" t="s">
        <v>1173</v>
      </c>
      <c r="D67" s="217"/>
      <c r="E67" s="217"/>
      <c r="F67" s="217"/>
      <c r="G67" s="217"/>
      <c r="H67" s="502" t="s">
        <v>1174</v>
      </c>
      <c r="I67" s="538"/>
      <c r="J67" s="502" t="s">
        <v>942</v>
      </c>
      <c r="K67" s="538" t="s">
        <v>1175</v>
      </c>
      <c r="L67" s="502"/>
      <c r="M67" s="502"/>
      <c r="N67" s="502"/>
      <c r="O67" s="502"/>
      <c r="P67" s="252"/>
      <c r="Q67" s="502" t="s">
        <v>823</v>
      </c>
      <c r="R67" s="502" t="s">
        <v>864</v>
      </c>
      <c r="S67" s="243" t="s">
        <v>1175</v>
      </c>
      <c r="T67" s="540"/>
      <c r="U67" s="502"/>
      <c r="V67" s="541" t="s">
        <v>864</v>
      </c>
      <c r="W67" s="541" t="s">
        <v>864</v>
      </c>
      <c r="X67" s="232"/>
      <c r="Y67" s="542"/>
      <c r="Z67" s="502"/>
      <c r="AA67" s="543"/>
      <c r="AB67" s="502"/>
      <c r="AC67" s="540">
        <v>1</v>
      </c>
      <c r="AD67" s="540">
        <v>1</v>
      </c>
    </row>
    <row r="68" spans="1:1014" s="224" customFormat="1" ht="13.5" customHeight="1">
      <c r="A68" s="225">
        <v>60</v>
      </c>
      <c r="B68" s="217"/>
      <c r="C68" s="217"/>
      <c r="D68" s="217" t="s">
        <v>1176</v>
      </c>
      <c r="E68" s="217"/>
      <c r="F68" s="217"/>
      <c r="G68" s="217"/>
      <c r="H68" s="502" t="s">
        <v>1177</v>
      </c>
      <c r="I68" s="538" t="s">
        <v>1178</v>
      </c>
      <c r="J68" s="502" t="s">
        <v>908</v>
      </c>
      <c r="K68" s="538" t="s">
        <v>939</v>
      </c>
      <c r="L68" s="502"/>
      <c r="M68" s="502"/>
      <c r="N68" s="502"/>
      <c r="O68" s="502"/>
      <c r="P68" s="252"/>
      <c r="Q68" s="502" t="s">
        <v>820</v>
      </c>
      <c r="R68" s="502"/>
      <c r="S68" s="502" t="s">
        <v>863</v>
      </c>
      <c r="T68" s="540" t="s">
        <v>864</v>
      </c>
      <c r="U68" s="502" t="s">
        <v>1179</v>
      </c>
      <c r="V68" s="541" t="s">
        <v>864</v>
      </c>
      <c r="W68" s="541" t="s">
        <v>864</v>
      </c>
      <c r="X68" s="232"/>
      <c r="Y68" s="542"/>
      <c r="Z68" s="502"/>
      <c r="AA68" s="543"/>
      <c r="AB68" s="502"/>
      <c r="AC68" s="540">
        <v>1</v>
      </c>
      <c r="AD68" s="540">
        <v>1</v>
      </c>
    </row>
    <row r="69" spans="1:1014" s="224" customFormat="1" ht="13.5" customHeight="1">
      <c r="A69" s="225">
        <v>61</v>
      </c>
      <c r="B69" s="217"/>
      <c r="C69" s="217"/>
      <c r="D69" s="217" t="s">
        <v>1180</v>
      </c>
      <c r="E69" s="217"/>
      <c r="F69" s="217"/>
      <c r="G69" s="217"/>
      <c r="H69" s="502" t="s">
        <v>1181</v>
      </c>
      <c r="I69" s="538" t="s">
        <v>1182</v>
      </c>
      <c r="J69" s="502" t="s">
        <v>999</v>
      </c>
      <c r="K69" s="538" t="s">
        <v>999</v>
      </c>
      <c r="L69" s="502"/>
      <c r="M69" s="502"/>
      <c r="N69" s="502"/>
      <c r="O69" s="502"/>
      <c r="P69" s="252"/>
      <c r="Q69" s="502" t="s">
        <v>820</v>
      </c>
      <c r="R69" s="502"/>
      <c r="S69" s="502" t="s">
        <v>863</v>
      </c>
      <c r="T69" s="540" t="s">
        <v>864</v>
      </c>
      <c r="U69" s="502" t="s">
        <v>1183</v>
      </c>
      <c r="V69" s="541" t="s">
        <v>864</v>
      </c>
      <c r="W69" s="541" t="s">
        <v>864</v>
      </c>
      <c r="X69" s="232"/>
      <c r="Y69" s="542"/>
      <c r="Z69" s="502"/>
      <c r="AA69" s="543"/>
      <c r="AB69" s="502"/>
      <c r="AC69" s="540">
        <v>1</v>
      </c>
      <c r="AD69" s="540">
        <v>1</v>
      </c>
    </row>
    <row r="70" spans="1:1014" s="231" customFormat="1" ht="12.95" customHeight="1">
      <c r="A70" s="225">
        <v>62</v>
      </c>
      <c r="B70" s="217"/>
      <c r="C70" s="217"/>
      <c r="D70" s="217" t="s">
        <v>1184</v>
      </c>
      <c r="E70" s="217"/>
      <c r="F70" s="217"/>
      <c r="G70" s="217"/>
      <c r="H70" s="502" t="s">
        <v>1185</v>
      </c>
      <c r="I70" s="538" t="s">
        <v>1186</v>
      </c>
      <c r="J70" s="502" t="s">
        <v>1187</v>
      </c>
      <c r="K70" s="538" t="s">
        <v>1188</v>
      </c>
      <c r="L70" s="502"/>
      <c r="M70" s="502"/>
      <c r="N70" s="502"/>
      <c r="O70" s="502"/>
      <c r="P70" s="252"/>
      <c r="Q70" s="502" t="s">
        <v>820</v>
      </c>
      <c r="R70" s="502"/>
      <c r="S70" s="544" t="s">
        <v>863</v>
      </c>
      <c r="T70" s="282"/>
      <c r="U70" s="502"/>
      <c r="V70" s="541" t="s">
        <v>864</v>
      </c>
      <c r="W70" s="541" t="s">
        <v>864</v>
      </c>
      <c r="X70" s="232"/>
      <c r="Y70" s="542"/>
      <c r="Z70" s="502"/>
      <c r="AA70" s="543"/>
      <c r="AB70" s="502"/>
      <c r="AC70" s="540">
        <v>1</v>
      </c>
      <c r="AD70" s="540">
        <v>1</v>
      </c>
      <c r="AE70" s="545"/>
      <c r="AF70" s="545"/>
      <c r="AG70" s="545"/>
      <c r="AH70" s="545"/>
      <c r="AI70" s="545"/>
      <c r="AJ70" s="545"/>
      <c r="AK70" s="545"/>
      <c r="AL70" s="545"/>
      <c r="AM70" s="545"/>
      <c r="AN70" s="545"/>
      <c r="AO70" s="545"/>
      <c r="AP70" s="545"/>
      <c r="AQ70" s="545"/>
      <c r="AR70" s="545"/>
      <c r="AS70" s="545"/>
      <c r="AT70" s="545"/>
      <c r="AU70" s="545"/>
      <c r="AV70" s="545"/>
      <c r="AW70" s="545"/>
      <c r="AX70" s="545"/>
      <c r="AY70" s="545"/>
      <c r="AZ70" s="545"/>
      <c r="BA70" s="545"/>
      <c r="BB70" s="545"/>
      <c r="BC70" s="545"/>
      <c r="BD70" s="545"/>
      <c r="BE70" s="545"/>
      <c r="BF70" s="545"/>
      <c r="BG70" s="545"/>
      <c r="BH70" s="545"/>
      <c r="BI70" s="545"/>
      <c r="BJ70" s="545"/>
      <c r="BK70" s="545"/>
      <c r="BL70" s="545"/>
      <c r="BM70" s="545"/>
      <c r="BN70" s="545"/>
      <c r="BO70" s="545"/>
      <c r="BP70" s="545"/>
      <c r="BQ70" s="545"/>
      <c r="BR70" s="545"/>
      <c r="BS70" s="545"/>
      <c r="BT70" s="545"/>
      <c r="BU70" s="545"/>
      <c r="BV70" s="545"/>
      <c r="BW70" s="545"/>
      <c r="BX70" s="545"/>
      <c r="BY70" s="545"/>
      <c r="BZ70" s="545"/>
      <c r="CA70" s="545"/>
      <c r="CB70" s="545"/>
      <c r="CC70" s="545"/>
      <c r="CD70" s="545"/>
      <c r="CE70" s="545"/>
      <c r="CF70" s="545"/>
      <c r="CG70" s="545"/>
      <c r="CH70" s="545"/>
      <c r="CI70" s="545"/>
      <c r="CJ70" s="545"/>
      <c r="CK70" s="545"/>
      <c r="CL70" s="545"/>
      <c r="CM70" s="545"/>
      <c r="CN70" s="545"/>
      <c r="CO70" s="545"/>
      <c r="CP70" s="545"/>
      <c r="CQ70" s="545"/>
      <c r="CR70" s="545"/>
      <c r="CS70" s="545"/>
      <c r="CT70" s="545"/>
      <c r="CU70" s="545"/>
      <c r="CV70" s="545"/>
      <c r="CW70" s="545"/>
      <c r="CX70" s="545"/>
      <c r="CY70" s="545"/>
      <c r="CZ70" s="545"/>
      <c r="DA70" s="545"/>
      <c r="DB70" s="545"/>
      <c r="DC70" s="545"/>
      <c r="DD70" s="545"/>
      <c r="DE70" s="545"/>
      <c r="DF70" s="545"/>
      <c r="DG70" s="545"/>
      <c r="DH70" s="545"/>
      <c r="DI70" s="545"/>
      <c r="DJ70" s="545"/>
      <c r="DK70" s="545"/>
      <c r="DL70" s="545"/>
      <c r="DM70" s="545"/>
      <c r="DN70" s="545"/>
      <c r="DO70" s="545"/>
      <c r="DP70" s="545"/>
      <c r="DQ70" s="545"/>
      <c r="DR70" s="545"/>
      <c r="DS70" s="545"/>
      <c r="DT70" s="545"/>
      <c r="DU70" s="545"/>
      <c r="DV70" s="545"/>
      <c r="DW70" s="545"/>
      <c r="DX70" s="545"/>
      <c r="DY70" s="545"/>
      <c r="DZ70" s="545"/>
      <c r="EA70" s="545"/>
      <c r="EB70" s="545"/>
      <c r="EC70" s="545"/>
      <c r="ED70" s="545"/>
      <c r="EE70" s="545"/>
      <c r="EF70" s="545"/>
      <c r="EG70" s="545"/>
      <c r="EH70" s="545"/>
      <c r="EI70" s="545"/>
      <c r="EJ70" s="545"/>
      <c r="EK70" s="545"/>
      <c r="EL70" s="545"/>
      <c r="EM70" s="545"/>
      <c r="EN70" s="545"/>
      <c r="EO70" s="545"/>
      <c r="EP70" s="545"/>
      <c r="EQ70" s="545"/>
      <c r="ER70" s="545"/>
      <c r="ES70" s="545"/>
      <c r="ET70" s="545"/>
      <c r="EU70" s="545"/>
      <c r="EV70" s="545"/>
      <c r="EW70" s="545"/>
      <c r="EX70" s="545"/>
      <c r="EY70" s="545"/>
      <c r="EZ70" s="545"/>
      <c r="FA70" s="545"/>
      <c r="FB70" s="545"/>
      <c r="FC70" s="545"/>
      <c r="FD70" s="545"/>
      <c r="FE70" s="545"/>
      <c r="FF70" s="545"/>
      <c r="FG70" s="545"/>
      <c r="FH70" s="545"/>
      <c r="FI70" s="545"/>
      <c r="FJ70" s="545"/>
      <c r="FK70" s="545"/>
      <c r="FL70" s="545"/>
      <c r="FM70" s="545"/>
      <c r="FN70" s="545"/>
      <c r="FO70" s="545"/>
      <c r="FP70" s="545"/>
      <c r="FQ70" s="545"/>
      <c r="FR70" s="545"/>
      <c r="FS70" s="545"/>
      <c r="FT70" s="545"/>
      <c r="FU70" s="545"/>
      <c r="FV70" s="545"/>
      <c r="FW70" s="545"/>
      <c r="FX70" s="545"/>
      <c r="FY70" s="545"/>
      <c r="FZ70" s="545"/>
      <c r="GA70" s="545"/>
      <c r="GB70" s="545"/>
      <c r="GC70" s="545"/>
      <c r="GD70" s="545"/>
      <c r="GE70" s="545"/>
      <c r="GF70" s="545"/>
      <c r="GG70" s="545"/>
      <c r="GH70" s="545"/>
      <c r="GI70" s="545"/>
      <c r="GJ70" s="545"/>
      <c r="GK70" s="545"/>
      <c r="GL70" s="545"/>
      <c r="GM70" s="545"/>
      <c r="GN70" s="545"/>
      <c r="GO70" s="545"/>
      <c r="GP70" s="545"/>
      <c r="GQ70" s="545"/>
      <c r="GR70" s="545"/>
      <c r="GS70" s="545"/>
      <c r="GT70" s="545"/>
      <c r="GU70" s="545"/>
      <c r="GV70" s="545"/>
      <c r="GW70" s="545"/>
      <c r="GX70" s="545"/>
      <c r="GY70" s="545"/>
      <c r="GZ70" s="545"/>
      <c r="HA70" s="545"/>
      <c r="HB70" s="545"/>
      <c r="HC70" s="545"/>
      <c r="HD70" s="545"/>
      <c r="HE70" s="545"/>
      <c r="HF70" s="545"/>
      <c r="HG70" s="545"/>
      <c r="HH70" s="545"/>
      <c r="HI70" s="545"/>
      <c r="HJ70" s="545"/>
      <c r="HK70" s="545"/>
      <c r="HL70" s="545"/>
      <c r="HM70" s="545"/>
      <c r="HN70" s="545"/>
      <c r="HO70" s="545"/>
      <c r="HP70" s="545"/>
      <c r="HQ70" s="545"/>
      <c r="HR70" s="545"/>
      <c r="HS70" s="545"/>
      <c r="HT70" s="545"/>
      <c r="HU70" s="545"/>
      <c r="HV70" s="545"/>
      <c r="HW70" s="545"/>
      <c r="HX70" s="545"/>
      <c r="HY70" s="545"/>
      <c r="HZ70" s="545"/>
      <c r="IA70" s="545"/>
      <c r="IB70" s="545"/>
      <c r="IC70" s="545"/>
      <c r="ID70" s="545"/>
      <c r="IE70" s="545"/>
      <c r="IF70" s="545"/>
      <c r="IG70" s="545"/>
      <c r="IH70" s="545"/>
      <c r="II70" s="545"/>
      <c r="IJ70" s="545"/>
      <c r="IK70" s="545"/>
      <c r="IL70" s="545"/>
      <c r="IM70" s="545"/>
      <c r="IN70" s="545"/>
      <c r="IO70" s="545"/>
      <c r="IP70" s="545"/>
      <c r="IQ70" s="545"/>
      <c r="IR70" s="545"/>
      <c r="IS70" s="545"/>
      <c r="IT70" s="545"/>
      <c r="IU70" s="545"/>
      <c r="IV70" s="545"/>
      <c r="IW70" s="545"/>
      <c r="IX70" s="545"/>
      <c r="IY70" s="545"/>
      <c r="IZ70" s="545"/>
      <c r="JA70" s="545"/>
      <c r="JB70" s="545"/>
      <c r="JC70" s="545"/>
      <c r="JD70" s="545"/>
      <c r="JE70" s="545"/>
      <c r="JF70" s="545"/>
      <c r="JG70" s="545"/>
      <c r="JH70" s="545"/>
      <c r="JI70" s="545"/>
      <c r="JJ70" s="545"/>
      <c r="JK70" s="545"/>
      <c r="JL70" s="545"/>
      <c r="JM70" s="545"/>
      <c r="JN70" s="545"/>
      <c r="JO70" s="545"/>
      <c r="JP70" s="545"/>
      <c r="JQ70" s="545"/>
      <c r="JR70" s="545"/>
      <c r="JS70" s="545"/>
      <c r="JT70" s="545"/>
      <c r="JU70" s="545"/>
      <c r="JV70" s="545"/>
      <c r="JW70" s="545"/>
      <c r="JX70" s="545"/>
      <c r="JY70" s="545"/>
      <c r="JZ70" s="545"/>
      <c r="KA70" s="545"/>
      <c r="KB70" s="545"/>
      <c r="KC70" s="545"/>
      <c r="KD70" s="545"/>
      <c r="KE70" s="545"/>
      <c r="KF70" s="545"/>
      <c r="KG70" s="545"/>
      <c r="KH70" s="545"/>
      <c r="KI70" s="545"/>
      <c r="KJ70" s="545"/>
      <c r="KK70" s="545"/>
      <c r="KL70" s="545"/>
      <c r="KM70" s="545"/>
      <c r="KN70" s="545"/>
      <c r="KO70" s="545"/>
      <c r="KP70" s="545"/>
      <c r="KQ70" s="545"/>
      <c r="KR70" s="545"/>
      <c r="KS70" s="545"/>
      <c r="KT70" s="545"/>
      <c r="KU70" s="545"/>
      <c r="KV70" s="545"/>
      <c r="KW70" s="545"/>
      <c r="KX70" s="545"/>
      <c r="KY70" s="545"/>
      <c r="KZ70" s="545"/>
      <c r="LA70" s="545"/>
      <c r="LB70" s="545"/>
      <c r="LC70" s="545"/>
      <c r="LD70" s="545"/>
      <c r="LE70" s="545"/>
      <c r="LF70" s="545"/>
      <c r="LG70" s="545"/>
      <c r="LH70" s="545"/>
      <c r="LI70" s="545"/>
      <c r="LJ70" s="545"/>
      <c r="LK70" s="545"/>
      <c r="LL70" s="545"/>
      <c r="LM70" s="545"/>
      <c r="LN70" s="545"/>
      <c r="LO70" s="545"/>
      <c r="LP70" s="545"/>
      <c r="LQ70" s="545"/>
      <c r="LR70" s="545"/>
      <c r="LS70" s="545"/>
      <c r="LT70" s="545"/>
      <c r="LU70" s="545"/>
      <c r="LV70" s="545"/>
      <c r="LW70" s="545"/>
      <c r="LX70" s="545"/>
      <c r="LY70" s="545"/>
      <c r="LZ70" s="545"/>
      <c r="MA70" s="545"/>
      <c r="MB70" s="545"/>
      <c r="MC70" s="545"/>
      <c r="MD70" s="545"/>
      <c r="ME70" s="545"/>
      <c r="MF70" s="545"/>
      <c r="MG70" s="545"/>
      <c r="MH70" s="545"/>
      <c r="MI70" s="545"/>
      <c r="MJ70" s="545"/>
      <c r="MK70" s="545"/>
      <c r="ML70" s="545"/>
      <c r="MM70" s="545"/>
      <c r="MN70" s="545"/>
      <c r="MO70" s="545"/>
      <c r="MP70" s="545"/>
      <c r="MQ70" s="545"/>
      <c r="MR70" s="545"/>
      <c r="MS70" s="545"/>
      <c r="MT70" s="545"/>
      <c r="MU70" s="545"/>
      <c r="MV70" s="545"/>
      <c r="MW70" s="545"/>
      <c r="MX70" s="545"/>
      <c r="MY70" s="545"/>
      <c r="MZ70" s="545"/>
      <c r="NA70" s="545"/>
      <c r="NB70" s="545"/>
      <c r="NC70" s="545"/>
      <c r="ND70" s="545"/>
      <c r="NE70" s="545"/>
      <c r="NF70" s="545"/>
      <c r="NG70" s="545"/>
      <c r="NH70" s="545"/>
      <c r="NI70" s="545"/>
      <c r="NJ70" s="545"/>
      <c r="NK70" s="545"/>
      <c r="NL70" s="545"/>
      <c r="NM70" s="545"/>
      <c r="NN70" s="545"/>
      <c r="NO70" s="545"/>
      <c r="NP70" s="545"/>
      <c r="NQ70" s="545"/>
      <c r="NR70" s="545"/>
      <c r="NS70" s="545"/>
      <c r="NT70" s="545"/>
      <c r="NU70" s="545"/>
      <c r="NV70" s="545"/>
      <c r="NW70" s="545"/>
      <c r="NX70" s="545"/>
      <c r="NY70" s="545"/>
      <c r="NZ70" s="545"/>
      <c r="OA70" s="545"/>
      <c r="OB70" s="545"/>
      <c r="OC70" s="545"/>
      <c r="OD70" s="545"/>
      <c r="OE70" s="545"/>
      <c r="OF70" s="545"/>
      <c r="OG70" s="545"/>
      <c r="OH70" s="545"/>
      <c r="OI70" s="545"/>
      <c r="OJ70" s="545"/>
      <c r="OK70" s="545"/>
      <c r="OL70" s="545"/>
      <c r="OM70" s="545"/>
      <c r="ON70" s="545"/>
      <c r="OO70" s="545"/>
      <c r="OP70" s="545"/>
      <c r="OQ70" s="545"/>
      <c r="OR70" s="545"/>
      <c r="OS70" s="545"/>
      <c r="OT70" s="545"/>
      <c r="OU70" s="545"/>
      <c r="OV70" s="545"/>
      <c r="OW70" s="545"/>
      <c r="OX70" s="545"/>
      <c r="OY70" s="545"/>
      <c r="OZ70" s="545"/>
      <c r="PA70" s="545"/>
      <c r="PB70" s="545"/>
      <c r="PC70" s="545"/>
      <c r="PD70" s="545"/>
      <c r="PE70" s="545"/>
      <c r="PF70" s="545"/>
      <c r="PG70" s="545"/>
      <c r="PH70" s="545"/>
      <c r="PI70" s="545"/>
      <c r="PJ70" s="545"/>
      <c r="PK70" s="545"/>
      <c r="PL70" s="545"/>
      <c r="PM70" s="545"/>
      <c r="PN70" s="545"/>
      <c r="PO70" s="545"/>
      <c r="PP70" s="545"/>
      <c r="PQ70" s="545"/>
      <c r="PR70" s="545"/>
      <c r="PS70" s="545"/>
      <c r="PT70" s="545"/>
      <c r="PU70" s="545"/>
      <c r="PV70" s="545"/>
      <c r="PW70" s="545"/>
      <c r="PX70" s="545"/>
      <c r="PY70" s="545"/>
      <c r="PZ70" s="545"/>
      <c r="QA70" s="545"/>
      <c r="QB70" s="545"/>
      <c r="QC70" s="545"/>
      <c r="QD70" s="545"/>
      <c r="QE70" s="545"/>
      <c r="QF70" s="545"/>
      <c r="QG70" s="545"/>
      <c r="QH70" s="545"/>
      <c r="QI70" s="545"/>
      <c r="QJ70" s="545"/>
      <c r="QK70" s="545"/>
      <c r="QL70" s="545"/>
      <c r="QM70" s="545"/>
      <c r="QN70" s="545"/>
      <c r="QO70" s="545"/>
      <c r="QP70" s="545"/>
      <c r="QQ70" s="545"/>
      <c r="QR70" s="545"/>
      <c r="QS70" s="545"/>
      <c r="QT70" s="545"/>
      <c r="QU70" s="545"/>
      <c r="QV70" s="545"/>
      <c r="QW70" s="545"/>
      <c r="QX70" s="545"/>
      <c r="QY70" s="545"/>
      <c r="QZ70" s="545"/>
      <c r="RA70" s="545"/>
      <c r="RB70" s="545"/>
      <c r="RC70" s="545"/>
      <c r="RD70" s="545"/>
      <c r="RE70" s="545"/>
      <c r="RF70" s="545"/>
      <c r="RG70" s="545"/>
      <c r="RH70" s="545"/>
      <c r="RI70" s="545"/>
      <c r="RJ70" s="545"/>
      <c r="RK70" s="545"/>
      <c r="RL70" s="545"/>
      <c r="RM70" s="545"/>
      <c r="RN70" s="545"/>
      <c r="RO70" s="545"/>
      <c r="RP70" s="545"/>
      <c r="RQ70" s="545"/>
      <c r="RR70" s="545"/>
      <c r="RS70" s="545"/>
      <c r="RT70" s="545"/>
      <c r="RU70" s="545"/>
      <c r="RV70" s="545"/>
      <c r="RW70" s="545"/>
      <c r="RX70" s="545"/>
      <c r="RY70" s="545"/>
      <c r="RZ70" s="545"/>
      <c r="SA70" s="545"/>
      <c r="SB70" s="545"/>
      <c r="SC70" s="545"/>
      <c r="SD70" s="545"/>
      <c r="SE70" s="545"/>
      <c r="SF70" s="545"/>
      <c r="SG70" s="545"/>
      <c r="SH70" s="545"/>
      <c r="SI70" s="545"/>
      <c r="SJ70" s="545"/>
      <c r="SK70" s="545"/>
      <c r="SL70" s="545"/>
      <c r="SM70" s="545"/>
      <c r="SN70" s="545"/>
      <c r="SO70" s="545"/>
      <c r="SP70" s="545"/>
      <c r="SQ70" s="545"/>
      <c r="SR70" s="545"/>
      <c r="SS70" s="545"/>
      <c r="ST70" s="545"/>
      <c r="SU70" s="545"/>
      <c r="SV70" s="545"/>
      <c r="SW70" s="545"/>
      <c r="SX70" s="545"/>
      <c r="SY70" s="545"/>
      <c r="SZ70" s="545"/>
      <c r="TA70" s="545"/>
      <c r="TB70" s="545"/>
      <c r="TC70" s="545"/>
      <c r="TD70" s="545"/>
      <c r="TE70" s="545"/>
      <c r="TF70" s="545"/>
      <c r="TG70" s="545"/>
      <c r="TH70" s="545"/>
      <c r="TI70" s="545"/>
      <c r="TJ70" s="545"/>
      <c r="TK70" s="545"/>
      <c r="TL70" s="545"/>
      <c r="TM70" s="545"/>
      <c r="TN70" s="545"/>
      <c r="TO70" s="545"/>
      <c r="TP70" s="545"/>
      <c r="TQ70" s="545"/>
      <c r="TR70" s="545"/>
      <c r="TS70" s="545"/>
      <c r="TT70" s="545"/>
      <c r="TU70" s="545"/>
      <c r="TV70" s="545"/>
      <c r="TW70" s="545"/>
      <c r="TX70" s="545"/>
      <c r="TY70" s="545"/>
      <c r="TZ70" s="545"/>
      <c r="UA70" s="545"/>
      <c r="UB70" s="545"/>
      <c r="UC70" s="545"/>
      <c r="UD70" s="545"/>
      <c r="UE70" s="545"/>
      <c r="UF70" s="545"/>
      <c r="UG70" s="545"/>
      <c r="UH70" s="545"/>
      <c r="UI70" s="545"/>
      <c r="UJ70" s="545"/>
      <c r="UK70" s="545"/>
      <c r="UL70" s="545"/>
      <c r="UM70" s="545"/>
      <c r="UN70" s="545"/>
      <c r="UO70" s="545"/>
      <c r="UP70" s="545"/>
      <c r="UQ70" s="545"/>
      <c r="UR70" s="545"/>
      <c r="US70" s="545"/>
      <c r="UT70" s="545"/>
      <c r="UU70" s="545"/>
      <c r="UV70" s="545"/>
      <c r="UW70" s="545"/>
      <c r="UX70" s="545"/>
      <c r="UY70" s="545"/>
      <c r="UZ70" s="545"/>
      <c r="VA70" s="545"/>
      <c r="VB70" s="545"/>
      <c r="VC70" s="545"/>
      <c r="VD70" s="545"/>
      <c r="VE70" s="545"/>
      <c r="VF70" s="545"/>
      <c r="VG70" s="545"/>
      <c r="VH70" s="545"/>
      <c r="VI70" s="545"/>
      <c r="VJ70" s="545"/>
      <c r="VK70" s="545"/>
      <c r="VL70" s="545"/>
      <c r="VM70" s="545"/>
      <c r="VN70" s="545"/>
      <c r="VO70" s="545"/>
      <c r="VP70" s="545"/>
      <c r="VQ70" s="545"/>
      <c r="VR70" s="545"/>
      <c r="VS70" s="545"/>
      <c r="VT70" s="545"/>
      <c r="VU70" s="545"/>
      <c r="VV70" s="545"/>
      <c r="VW70" s="545"/>
      <c r="VX70" s="545"/>
      <c r="VY70" s="545"/>
      <c r="VZ70" s="545"/>
      <c r="WA70" s="545"/>
      <c r="WB70" s="545"/>
      <c r="WC70" s="545"/>
      <c r="WD70" s="545"/>
      <c r="WE70" s="545"/>
      <c r="WF70" s="545"/>
      <c r="WG70" s="545"/>
      <c r="WH70" s="545"/>
      <c r="WI70" s="545"/>
      <c r="WJ70" s="545"/>
      <c r="WK70" s="545"/>
      <c r="WL70" s="545"/>
      <c r="WM70" s="545"/>
      <c r="WN70" s="545"/>
      <c r="WO70" s="545"/>
      <c r="WP70" s="545"/>
      <c r="WQ70" s="545"/>
      <c r="WR70" s="545"/>
      <c r="WS70" s="545"/>
      <c r="WT70" s="545"/>
      <c r="WU70" s="545"/>
      <c r="WV70" s="545"/>
      <c r="WW70" s="545"/>
      <c r="WX70" s="545"/>
      <c r="WY70" s="545"/>
      <c r="WZ70" s="545"/>
      <c r="XA70" s="545"/>
      <c r="XB70" s="545"/>
      <c r="XC70" s="545"/>
      <c r="XD70" s="545"/>
      <c r="XE70" s="545"/>
      <c r="XF70" s="545"/>
      <c r="XG70" s="545"/>
      <c r="XH70" s="545"/>
      <c r="XI70" s="545"/>
      <c r="XJ70" s="545"/>
      <c r="XK70" s="545"/>
      <c r="XL70" s="545"/>
      <c r="XM70" s="545"/>
      <c r="XN70" s="545"/>
      <c r="XO70" s="545"/>
      <c r="XP70" s="545"/>
      <c r="XQ70" s="545"/>
      <c r="XR70" s="545"/>
      <c r="XS70" s="545"/>
      <c r="XT70" s="545"/>
      <c r="XU70" s="545"/>
      <c r="XV70" s="545"/>
      <c r="XW70" s="545"/>
      <c r="XX70" s="545"/>
      <c r="XY70" s="545"/>
      <c r="XZ70" s="545"/>
      <c r="YA70" s="545"/>
      <c r="YB70" s="545"/>
      <c r="YC70" s="545"/>
      <c r="YD70" s="545"/>
      <c r="YE70" s="545"/>
      <c r="YF70" s="545"/>
      <c r="YG70" s="545"/>
      <c r="YH70" s="545"/>
      <c r="YI70" s="545"/>
      <c r="YJ70" s="545"/>
      <c r="YK70" s="545"/>
      <c r="YL70" s="545"/>
      <c r="YM70" s="545"/>
      <c r="YN70" s="545"/>
      <c r="YO70" s="545"/>
      <c r="YP70" s="545"/>
      <c r="YQ70" s="545"/>
      <c r="YR70" s="545"/>
      <c r="YS70" s="545"/>
      <c r="YT70" s="545"/>
      <c r="YU70" s="545"/>
      <c r="YV70" s="545"/>
      <c r="YW70" s="545"/>
      <c r="YX70" s="545"/>
      <c r="YY70" s="545"/>
      <c r="YZ70" s="545"/>
      <c r="ZA70" s="545"/>
      <c r="ZB70" s="545"/>
      <c r="ZC70" s="545"/>
      <c r="ZD70" s="545"/>
      <c r="ZE70" s="545"/>
      <c r="ZF70" s="545"/>
      <c r="ZG70" s="545"/>
      <c r="ZH70" s="545"/>
      <c r="ZI70" s="545"/>
      <c r="ZJ70" s="545"/>
      <c r="ZK70" s="545"/>
      <c r="ZL70" s="545"/>
      <c r="ZM70" s="545"/>
      <c r="ZN70" s="545"/>
      <c r="ZO70" s="545"/>
      <c r="ZP70" s="545"/>
      <c r="ZQ70" s="545"/>
      <c r="ZR70" s="545"/>
      <c r="ZS70" s="545"/>
      <c r="ZT70" s="545"/>
      <c r="ZU70" s="545"/>
      <c r="ZV70" s="545"/>
      <c r="ZW70" s="545"/>
      <c r="ZX70" s="545"/>
      <c r="ZY70" s="545"/>
      <c r="ZZ70" s="545"/>
      <c r="AAA70" s="545"/>
      <c r="AAB70" s="545"/>
      <c r="AAC70" s="545"/>
      <c r="AAD70" s="545"/>
      <c r="AAE70" s="545"/>
      <c r="AAF70" s="545"/>
      <c r="AAG70" s="545"/>
      <c r="AAH70" s="545"/>
      <c r="AAI70" s="545"/>
      <c r="AAJ70" s="545"/>
      <c r="AAK70" s="545"/>
      <c r="AAL70" s="545"/>
      <c r="AAM70" s="545"/>
      <c r="AAN70" s="545"/>
      <c r="AAO70" s="545"/>
      <c r="AAP70" s="545"/>
      <c r="AAQ70" s="545"/>
      <c r="AAR70" s="545"/>
      <c r="AAS70" s="545"/>
      <c r="AAT70" s="545"/>
      <c r="AAU70" s="545"/>
      <c r="AAV70" s="545"/>
      <c r="AAW70" s="545"/>
      <c r="AAX70" s="545"/>
      <c r="AAY70" s="545"/>
      <c r="AAZ70" s="545"/>
      <c r="ABA70" s="545"/>
      <c r="ABB70" s="545"/>
      <c r="ABC70" s="545"/>
      <c r="ABD70" s="545"/>
      <c r="ABE70" s="545"/>
      <c r="ABF70" s="545"/>
      <c r="ABG70" s="545"/>
      <c r="ABH70" s="545"/>
      <c r="ABI70" s="545"/>
      <c r="ABJ70" s="545"/>
      <c r="ABK70" s="545"/>
      <c r="ABL70" s="545"/>
      <c r="ABM70" s="545"/>
      <c r="ABN70" s="545"/>
      <c r="ABO70" s="545"/>
      <c r="ABP70" s="545"/>
      <c r="ABQ70" s="545"/>
      <c r="ABR70" s="545"/>
      <c r="ABS70" s="545"/>
      <c r="ABT70" s="545"/>
      <c r="ABU70" s="545"/>
      <c r="ABV70" s="545"/>
      <c r="ABW70" s="545"/>
      <c r="ABX70" s="545"/>
      <c r="ABY70" s="545"/>
      <c r="ABZ70" s="545"/>
      <c r="ACA70" s="545"/>
      <c r="ACB70" s="545"/>
      <c r="ACC70" s="545"/>
      <c r="ACD70" s="545"/>
      <c r="ACE70" s="545"/>
      <c r="ACF70" s="545"/>
      <c r="ACG70" s="545"/>
      <c r="ACH70" s="545"/>
      <c r="ACI70" s="545"/>
      <c r="ACJ70" s="545"/>
      <c r="ACK70" s="545"/>
      <c r="ACL70" s="545"/>
      <c r="ACM70" s="545"/>
      <c r="ACN70" s="545"/>
      <c r="ACO70" s="545"/>
      <c r="ACP70" s="545"/>
      <c r="ACQ70" s="545"/>
      <c r="ACR70" s="545"/>
      <c r="ACS70" s="545"/>
      <c r="ACT70" s="545"/>
      <c r="ACU70" s="545"/>
      <c r="ACV70" s="545"/>
      <c r="ACW70" s="545"/>
      <c r="ACX70" s="545"/>
      <c r="ACY70" s="545"/>
      <c r="ACZ70" s="545"/>
      <c r="ADA70" s="545"/>
      <c r="ADB70" s="545"/>
      <c r="ADC70" s="545"/>
      <c r="ADD70" s="545"/>
      <c r="ADE70" s="545"/>
      <c r="ADF70" s="545"/>
      <c r="ADG70" s="545"/>
      <c r="ADH70" s="545"/>
      <c r="ADI70" s="545"/>
      <c r="ADJ70" s="545"/>
      <c r="ADK70" s="545"/>
      <c r="ADL70" s="545"/>
      <c r="ADM70" s="545"/>
      <c r="ADN70" s="545"/>
      <c r="ADO70" s="545"/>
      <c r="ADP70" s="545"/>
      <c r="ADQ70" s="545"/>
      <c r="ADR70" s="545"/>
      <c r="ADS70" s="545"/>
      <c r="ADT70" s="545"/>
      <c r="ADU70" s="545"/>
      <c r="ADV70" s="545"/>
      <c r="ADW70" s="545"/>
      <c r="ADX70" s="545"/>
      <c r="ADY70" s="545"/>
      <c r="ADZ70" s="545"/>
      <c r="AEA70" s="545"/>
      <c r="AEB70" s="545"/>
      <c r="AEC70" s="545"/>
      <c r="AED70" s="545"/>
      <c r="AEE70" s="545"/>
      <c r="AEF70" s="545"/>
      <c r="AEG70" s="545"/>
      <c r="AEH70" s="545"/>
      <c r="AEI70" s="545"/>
      <c r="AEJ70" s="545"/>
      <c r="AEK70" s="545"/>
      <c r="AEL70" s="545"/>
      <c r="AEM70" s="545"/>
      <c r="AEN70" s="545"/>
      <c r="AEO70" s="545"/>
      <c r="AEP70" s="545"/>
      <c r="AEQ70" s="545"/>
      <c r="AER70" s="545"/>
      <c r="AES70" s="545"/>
      <c r="AET70" s="545"/>
      <c r="AEU70" s="545"/>
      <c r="AEV70" s="545"/>
      <c r="AEW70" s="545"/>
      <c r="AEX70" s="545"/>
      <c r="AEY70" s="545"/>
      <c r="AEZ70" s="545"/>
      <c r="AFA70" s="545"/>
      <c r="AFB70" s="545"/>
      <c r="AFC70" s="545"/>
      <c r="AFD70" s="545"/>
      <c r="AFE70" s="545"/>
      <c r="AFF70" s="545"/>
      <c r="AFG70" s="545"/>
      <c r="AFH70" s="545"/>
      <c r="AFI70" s="545"/>
      <c r="AFJ70" s="545"/>
      <c r="AFK70" s="545"/>
      <c r="AFL70" s="545"/>
      <c r="AFM70" s="545"/>
      <c r="AFN70" s="545"/>
      <c r="AFO70" s="545"/>
      <c r="AFP70" s="545"/>
      <c r="AFQ70" s="545"/>
      <c r="AFR70" s="545"/>
      <c r="AFS70" s="545"/>
      <c r="AFT70" s="545"/>
      <c r="AFU70" s="545"/>
      <c r="AFV70" s="545"/>
      <c r="AFW70" s="545"/>
      <c r="AFX70" s="545"/>
      <c r="AFY70" s="545"/>
      <c r="AFZ70" s="545"/>
      <c r="AGA70" s="545"/>
      <c r="AGB70" s="545"/>
      <c r="AGC70" s="545"/>
      <c r="AGD70" s="545"/>
      <c r="AGE70" s="545"/>
      <c r="AGF70" s="545"/>
      <c r="AGG70" s="545"/>
      <c r="AGH70" s="545"/>
      <c r="AGI70" s="545"/>
      <c r="AGJ70" s="545"/>
      <c r="AGK70" s="545"/>
      <c r="AGL70" s="545"/>
      <c r="AGM70" s="545"/>
      <c r="AGN70" s="545"/>
      <c r="AGO70" s="545"/>
      <c r="AGP70" s="545"/>
      <c r="AGQ70" s="545"/>
      <c r="AGR70" s="545"/>
      <c r="AGS70" s="545"/>
      <c r="AGT70" s="545"/>
      <c r="AGU70" s="545"/>
      <c r="AGV70" s="545"/>
      <c r="AGW70" s="545"/>
      <c r="AGX70" s="545"/>
      <c r="AGY70" s="545"/>
      <c r="AGZ70" s="545"/>
      <c r="AHA70" s="545"/>
      <c r="AHB70" s="545"/>
      <c r="AHC70" s="545"/>
      <c r="AHD70" s="545"/>
      <c r="AHE70" s="545"/>
      <c r="AHF70" s="545"/>
      <c r="AHG70" s="545"/>
      <c r="AHH70" s="545"/>
      <c r="AHI70" s="545"/>
      <c r="AHJ70" s="545"/>
      <c r="AHK70" s="545"/>
      <c r="AHL70" s="545"/>
      <c r="AHM70" s="545"/>
      <c r="AHN70" s="545"/>
      <c r="AHO70" s="545"/>
      <c r="AHP70" s="545"/>
      <c r="AHQ70" s="545"/>
      <c r="AHR70" s="545"/>
      <c r="AHS70" s="545"/>
      <c r="AHT70" s="545"/>
      <c r="AHU70" s="545"/>
      <c r="AHV70" s="545"/>
      <c r="AHW70" s="545"/>
      <c r="AHX70" s="545"/>
      <c r="AHY70" s="545"/>
      <c r="AHZ70" s="545"/>
      <c r="AIA70" s="545"/>
      <c r="AIB70" s="545"/>
      <c r="AIC70" s="545"/>
      <c r="AID70" s="545"/>
      <c r="AIE70" s="545"/>
      <c r="AIF70" s="545"/>
      <c r="AIG70" s="545"/>
      <c r="AIH70" s="545"/>
      <c r="AII70" s="545"/>
      <c r="AIJ70" s="545"/>
      <c r="AIK70" s="545"/>
      <c r="AIL70" s="545"/>
      <c r="AIM70" s="545"/>
      <c r="AIN70" s="545"/>
      <c r="AIO70" s="545"/>
      <c r="AIP70" s="545"/>
      <c r="AIQ70" s="545"/>
      <c r="AIR70" s="545"/>
      <c r="AIS70" s="545"/>
      <c r="AIT70" s="545"/>
      <c r="AIU70" s="545"/>
      <c r="AIV70" s="545"/>
      <c r="AIW70" s="545"/>
      <c r="AIX70" s="545"/>
      <c r="AIY70" s="545"/>
      <c r="AIZ70" s="545"/>
      <c r="AJA70" s="545"/>
      <c r="AJB70" s="545"/>
      <c r="AJC70" s="545"/>
      <c r="AJD70" s="545"/>
      <c r="AJE70" s="545"/>
      <c r="AJF70" s="545"/>
      <c r="AJG70" s="545"/>
      <c r="AJH70" s="545"/>
      <c r="AJI70" s="545"/>
      <c r="AJJ70" s="545"/>
      <c r="AJK70" s="545"/>
      <c r="AJL70" s="545"/>
      <c r="AJM70" s="545"/>
      <c r="AJN70" s="545"/>
      <c r="AJO70" s="545"/>
      <c r="AJP70" s="545"/>
      <c r="AJQ70" s="545"/>
      <c r="AJR70" s="545"/>
      <c r="AJS70" s="545"/>
      <c r="AJT70" s="545"/>
      <c r="AJU70" s="545"/>
      <c r="AJV70" s="545"/>
      <c r="AJW70" s="545"/>
      <c r="AJX70" s="545"/>
      <c r="AJY70" s="545"/>
      <c r="AJZ70" s="545"/>
      <c r="AKA70" s="545"/>
      <c r="AKB70" s="545"/>
      <c r="AKC70" s="545"/>
      <c r="AKD70" s="545"/>
      <c r="AKE70" s="545"/>
      <c r="AKF70" s="545"/>
      <c r="AKG70" s="545"/>
      <c r="AKH70" s="545"/>
      <c r="AKI70" s="545"/>
      <c r="AKJ70" s="545"/>
      <c r="AKK70" s="545"/>
      <c r="AKL70" s="545"/>
      <c r="AKM70" s="545"/>
      <c r="AKN70" s="545"/>
      <c r="AKO70" s="545"/>
      <c r="AKP70" s="545"/>
      <c r="AKQ70" s="545"/>
      <c r="AKR70" s="545"/>
      <c r="AKS70" s="545"/>
      <c r="AKT70" s="545"/>
      <c r="AKU70" s="545"/>
      <c r="AKV70" s="545"/>
      <c r="AKW70" s="545"/>
      <c r="AKX70" s="545"/>
      <c r="AKY70" s="545"/>
      <c r="AKZ70" s="545"/>
      <c r="ALA70" s="545"/>
      <c r="ALB70" s="545"/>
      <c r="ALC70" s="545"/>
      <c r="ALD70" s="545"/>
      <c r="ALE70" s="545"/>
      <c r="ALF70" s="545"/>
      <c r="ALG70" s="545"/>
      <c r="ALH70" s="545"/>
      <c r="ALI70" s="545"/>
      <c r="ALJ70" s="545"/>
      <c r="ALK70" s="545"/>
      <c r="ALL70" s="545"/>
      <c r="ALM70" s="545"/>
      <c r="ALN70" s="545"/>
      <c r="ALO70" s="545"/>
      <c r="ALP70" s="545"/>
      <c r="ALQ70" s="545"/>
      <c r="ALR70" s="545"/>
      <c r="ALS70" s="545"/>
      <c r="ALT70" s="545"/>
      <c r="ALU70" s="545"/>
      <c r="ALV70" s="545"/>
      <c r="ALW70" s="545"/>
      <c r="ALX70" s="545"/>
      <c r="ALY70" s="545"/>
      <c r="ALZ70" s="545"/>
    </row>
    <row r="71" spans="1:1014" s="224" customFormat="1" ht="13.5" customHeight="1">
      <c r="A71" s="225">
        <v>63</v>
      </c>
      <c r="B71" s="217"/>
      <c r="C71" s="217" t="s">
        <v>264</v>
      </c>
      <c r="D71" s="217"/>
      <c r="E71" s="217"/>
      <c r="F71" s="217"/>
      <c r="G71" s="217"/>
      <c r="H71" s="502"/>
      <c r="I71" s="538" t="s">
        <v>1189</v>
      </c>
      <c r="J71" s="502" t="s">
        <v>1190</v>
      </c>
      <c r="K71" s="538"/>
      <c r="L71" s="502"/>
      <c r="M71" s="502"/>
      <c r="N71" s="502"/>
      <c r="O71" s="502"/>
      <c r="P71" s="252"/>
      <c r="Q71" s="502" t="s">
        <v>820</v>
      </c>
      <c r="R71" s="502"/>
      <c r="S71" s="544" t="s">
        <v>863</v>
      </c>
      <c r="T71" s="282" t="s">
        <v>864</v>
      </c>
      <c r="U71" s="502" t="s">
        <v>1191</v>
      </c>
      <c r="V71" s="541" t="s">
        <v>864</v>
      </c>
      <c r="W71" s="541" t="s">
        <v>864</v>
      </c>
      <c r="X71" s="232"/>
      <c r="Y71" s="542"/>
      <c r="Z71" s="502" t="s">
        <v>1192</v>
      </c>
      <c r="AA71" s="245" t="s">
        <v>1193</v>
      </c>
      <c r="AB71" s="502"/>
      <c r="AC71" s="540"/>
      <c r="AD71" s="540">
        <v>1</v>
      </c>
    </row>
    <row r="72" spans="1:1014" s="224" customFormat="1" ht="13.5" customHeight="1">
      <c r="A72" s="225">
        <v>64</v>
      </c>
      <c r="B72" s="217"/>
      <c r="C72" s="217" t="s">
        <v>767</v>
      </c>
      <c r="D72" s="217"/>
      <c r="E72" s="217"/>
      <c r="F72" s="217"/>
      <c r="G72" s="217"/>
      <c r="H72" s="502" t="s">
        <v>1194</v>
      </c>
      <c r="I72" s="538" t="s">
        <v>1195</v>
      </c>
      <c r="J72" s="502" t="s">
        <v>1196</v>
      </c>
      <c r="K72" s="538" t="s">
        <v>939</v>
      </c>
      <c r="L72" s="502" t="s">
        <v>1197</v>
      </c>
      <c r="M72" s="502" t="s">
        <v>1198</v>
      </c>
      <c r="N72" s="502"/>
      <c r="O72" s="502"/>
      <c r="P72" s="252"/>
      <c r="Q72" s="502" t="s">
        <v>817</v>
      </c>
      <c r="R72" s="502"/>
      <c r="S72" s="502" t="s">
        <v>863</v>
      </c>
      <c r="T72" s="540"/>
      <c r="U72" s="502"/>
      <c r="V72" s="541" t="s">
        <v>864</v>
      </c>
      <c r="W72" s="541" t="s">
        <v>864</v>
      </c>
      <c r="X72" s="232"/>
      <c r="Y72" s="542"/>
      <c r="Z72" s="502"/>
      <c r="AA72" s="543"/>
      <c r="AB72" s="502"/>
      <c r="AC72" s="540">
        <v>1</v>
      </c>
      <c r="AD72" s="540">
        <v>1</v>
      </c>
    </row>
    <row r="73" spans="1:1014" s="224" customFormat="1" ht="13.5" customHeight="1">
      <c r="A73" s="225">
        <v>65</v>
      </c>
      <c r="B73" s="217" t="s">
        <v>1199</v>
      </c>
      <c r="C73" s="242"/>
      <c r="D73" s="241"/>
      <c r="E73" s="241"/>
      <c r="F73" s="241"/>
      <c r="G73" s="241"/>
      <c r="H73" s="502" t="s">
        <v>1200</v>
      </c>
      <c r="I73" s="538"/>
      <c r="J73" s="502" t="s">
        <v>1201</v>
      </c>
      <c r="K73" s="538" t="s">
        <v>1202</v>
      </c>
      <c r="L73" s="502"/>
      <c r="M73" s="502"/>
      <c r="N73" s="502"/>
      <c r="O73" s="502"/>
      <c r="P73" s="539"/>
      <c r="Q73" s="502" t="s">
        <v>817</v>
      </c>
      <c r="R73" s="502" t="s">
        <v>864</v>
      </c>
      <c r="S73" s="243" t="s">
        <v>1203</v>
      </c>
      <c r="T73" s="283"/>
      <c r="U73" s="502"/>
      <c r="V73" s="541" t="s">
        <v>864</v>
      </c>
      <c r="W73" s="541" t="s">
        <v>864</v>
      </c>
      <c r="X73" s="232"/>
      <c r="Y73" s="542"/>
      <c r="Z73" s="502"/>
      <c r="AA73" s="543"/>
      <c r="AB73" s="502"/>
      <c r="AC73" s="540">
        <v>1</v>
      </c>
      <c r="AD73" s="540">
        <v>1</v>
      </c>
    </row>
    <row r="74" spans="1:1014" s="231" customFormat="1" ht="13.5" customHeight="1">
      <c r="A74" s="225">
        <v>66</v>
      </c>
      <c r="B74" s="217"/>
      <c r="C74" s="537" t="s">
        <v>1204</v>
      </c>
      <c r="D74" s="537"/>
      <c r="E74" s="537"/>
      <c r="F74" s="537"/>
      <c r="G74" s="537"/>
      <c r="H74" s="502" t="s">
        <v>1205</v>
      </c>
      <c r="I74" s="538" t="s">
        <v>1206</v>
      </c>
      <c r="J74" s="502" t="s">
        <v>1207</v>
      </c>
      <c r="K74" s="538" t="s">
        <v>1187</v>
      </c>
      <c r="L74" s="502"/>
      <c r="M74" s="502"/>
      <c r="N74" s="502"/>
      <c r="O74" s="502"/>
      <c r="P74" s="539">
        <v>1</v>
      </c>
      <c r="Q74" s="502" t="s">
        <v>820</v>
      </c>
      <c r="R74" s="502"/>
      <c r="S74" s="502" t="s">
        <v>863</v>
      </c>
      <c r="T74" s="540"/>
      <c r="U74" s="502"/>
      <c r="V74" s="541" t="s">
        <v>864</v>
      </c>
      <c r="W74" s="541" t="s">
        <v>864</v>
      </c>
      <c r="X74" s="232"/>
      <c r="Y74" s="542"/>
      <c r="Z74" s="502"/>
      <c r="AA74" s="543"/>
      <c r="AB74" s="502"/>
      <c r="AC74" s="540">
        <v>1</v>
      </c>
      <c r="AD74" s="540">
        <v>1</v>
      </c>
      <c r="AE74" s="545"/>
      <c r="AF74" s="545"/>
      <c r="AG74" s="545"/>
      <c r="AH74" s="545"/>
      <c r="AI74" s="545"/>
      <c r="AJ74" s="545"/>
      <c r="AK74" s="545"/>
      <c r="AL74" s="545"/>
      <c r="AM74" s="545"/>
      <c r="AN74" s="545"/>
      <c r="AO74" s="545"/>
      <c r="AP74" s="545"/>
      <c r="AQ74" s="545"/>
      <c r="AR74" s="545"/>
      <c r="AS74" s="545"/>
      <c r="AT74" s="545"/>
      <c r="AU74" s="545"/>
      <c r="AV74" s="545"/>
      <c r="AW74" s="545"/>
      <c r="AX74" s="545"/>
      <c r="AY74" s="545"/>
      <c r="AZ74" s="545"/>
      <c r="BA74" s="545"/>
      <c r="BB74" s="545"/>
      <c r="BC74" s="545"/>
      <c r="BD74" s="545"/>
      <c r="BE74" s="545"/>
      <c r="BF74" s="545"/>
      <c r="BG74" s="545"/>
      <c r="BH74" s="545"/>
      <c r="BI74" s="545"/>
      <c r="BJ74" s="545"/>
      <c r="BK74" s="545"/>
      <c r="BL74" s="545"/>
      <c r="BM74" s="545"/>
      <c r="BN74" s="545"/>
      <c r="BO74" s="545"/>
      <c r="BP74" s="545"/>
      <c r="BQ74" s="545"/>
      <c r="BR74" s="545"/>
      <c r="BS74" s="545"/>
      <c r="BT74" s="545"/>
      <c r="BU74" s="545"/>
      <c r="BV74" s="545"/>
      <c r="BW74" s="545"/>
      <c r="BX74" s="545"/>
      <c r="BY74" s="545"/>
      <c r="BZ74" s="545"/>
      <c r="CA74" s="545"/>
      <c r="CB74" s="545"/>
      <c r="CC74" s="545"/>
      <c r="CD74" s="545"/>
      <c r="CE74" s="545"/>
      <c r="CF74" s="545"/>
      <c r="CG74" s="545"/>
      <c r="CH74" s="545"/>
      <c r="CI74" s="545"/>
      <c r="CJ74" s="545"/>
      <c r="CK74" s="545"/>
      <c r="CL74" s="545"/>
      <c r="CM74" s="545"/>
      <c r="CN74" s="545"/>
      <c r="CO74" s="545"/>
      <c r="CP74" s="545"/>
      <c r="CQ74" s="545"/>
      <c r="CR74" s="545"/>
      <c r="CS74" s="545"/>
      <c r="CT74" s="545"/>
      <c r="CU74" s="545"/>
      <c r="CV74" s="545"/>
      <c r="CW74" s="545"/>
      <c r="CX74" s="545"/>
      <c r="CY74" s="545"/>
      <c r="CZ74" s="545"/>
      <c r="DA74" s="545"/>
      <c r="DB74" s="545"/>
      <c r="DC74" s="545"/>
      <c r="DD74" s="545"/>
      <c r="DE74" s="545"/>
      <c r="DF74" s="545"/>
      <c r="DG74" s="545"/>
      <c r="DH74" s="545"/>
      <c r="DI74" s="545"/>
      <c r="DJ74" s="545"/>
      <c r="DK74" s="545"/>
      <c r="DL74" s="545"/>
      <c r="DM74" s="545"/>
      <c r="DN74" s="545"/>
      <c r="DO74" s="545"/>
      <c r="DP74" s="545"/>
      <c r="DQ74" s="545"/>
      <c r="DR74" s="545"/>
      <c r="DS74" s="545"/>
      <c r="DT74" s="545"/>
      <c r="DU74" s="545"/>
      <c r="DV74" s="545"/>
      <c r="DW74" s="545"/>
      <c r="DX74" s="545"/>
      <c r="DY74" s="545"/>
      <c r="DZ74" s="545"/>
      <c r="EA74" s="545"/>
      <c r="EB74" s="545"/>
      <c r="EC74" s="545"/>
      <c r="ED74" s="545"/>
      <c r="EE74" s="545"/>
      <c r="EF74" s="545"/>
      <c r="EG74" s="545"/>
      <c r="EH74" s="545"/>
      <c r="EI74" s="545"/>
      <c r="EJ74" s="545"/>
      <c r="EK74" s="545"/>
      <c r="EL74" s="545"/>
      <c r="EM74" s="545"/>
      <c r="EN74" s="545"/>
      <c r="EO74" s="545"/>
      <c r="EP74" s="545"/>
      <c r="EQ74" s="545"/>
      <c r="ER74" s="545"/>
      <c r="ES74" s="545"/>
      <c r="ET74" s="545"/>
      <c r="EU74" s="545"/>
      <c r="EV74" s="545"/>
      <c r="EW74" s="545"/>
      <c r="EX74" s="545"/>
      <c r="EY74" s="545"/>
      <c r="EZ74" s="545"/>
      <c r="FA74" s="545"/>
      <c r="FB74" s="545"/>
      <c r="FC74" s="545"/>
      <c r="FD74" s="545"/>
      <c r="FE74" s="545"/>
      <c r="FF74" s="545"/>
      <c r="FG74" s="545"/>
      <c r="FH74" s="545"/>
      <c r="FI74" s="545"/>
      <c r="FJ74" s="545"/>
      <c r="FK74" s="545"/>
      <c r="FL74" s="545"/>
      <c r="FM74" s="545"/>
      <c r="FN74" s="545"/>
      <c r="FO74" s="545"/>
      <c r="FP74" s="545"/>
      <c r="FQ74" s="545"/>
      <c r="FR74" s="545"/>
      <c r="FS74" s="545"/>
      <c r="FT74" s="545"/>
      <c r="FU74" s="545"/>
      <c r="FV74" s="545"/>
      <c r="FW74" s="545"/>
      <c r="FX74" s="545"/>
      <c r="FY74" s="545"/>
      <c r="FZ74" s="545"/>
      <c r="GA74" s="545"/>
      <c r="GB74" s="545"/>
      <c r="GC74" s="545"/>
      <c r="GD74" s="545"/>
      <c r="GE74" s="545"/>
      <c r="GF74" s="545"/>
      <c r="GG74" s="545"/>
      <c r="GH74" s="545"/>
      <c r="GI74" s="545"/>
      <c r="GJ74" s="545"/>
      <c r="GK74" s="545"/>
      <c r="GL74" s="545"/>
      <c r="GM74" s="545"/>
      <c r="GN74" s="545"/>
      <c r="GO74" s="545"/>
      <c r="GP74" s="545"/>
      <c r="GQ74" s="545"/>
      <c r="GR74" s="545"/>
      <c r="GS74" s="545"/>
      <c r="GT74" s="545"/>
      <c r="GU74" s="545"/>
      <c r="GV74" s="545"/>
      <c r="GW74" s="545"/>
      <c r="GX74" s="545"/>
      <c r="GY74" s="545"/>
      <c r="GZ74" s="545"/>
      <c r="HA74" s="545"/>
      <c r="HB74" s="545"/>
      <c r="HC74" s="545"/>
      <c r="HD74" s="545"/>
      <c r="HE74" s="545"/>
      <c r="HF74" s="545"/>
      <c r="HG74" s="545"/>
      <c r="HH74" s="545"/>
      <c r="HI74" s="545"/>
      <c r="HJ74" s="545"/>
      <c r="HK74" s="545"/>
      <c r="HL74" s="545"/>
      <c r="HM74" s="545"/>
      <c r="HN74" s="545"/>
      <c r="HO74" s="545"/>
      <c r="HP74" s="545"/>
      <c r="HQ74" s="545"/>
      <c r="HR74" s="545"/>
      <c r="HS74" s="545"/>
      <c r="HT74" s="545"/>
      <c r="HU74" s="545"/>
      <c r="HV74" s="545"/>
      <c r="HW74" s="545"/>
      <c r="HX74" s="545"/>
      <c r="HY74" s="545"/>
      <c r="HZ74" s="545"/>
      <c r="IA74" s="545"/>
      <c r="IB74" s="545"/>
      <c r="IC74" s="545"/>
      <c r="ID74" s="545"/>
      <c r="IE74" s="545"/>
      <c r="IF74" s="545"/>
      <c r="IG74" s="545"/>
      <c r="IH74" s="545"/>
      <c r="II74" s="545"/>
      <c r="IJ74" s="545"/>
      <c r="IK74" s="545"/>
      <c r="IL74" s="545"/>
      <c r="IM74" s="545"/>
      <c r="IN74" s="545"/>
      <c r="IO74" s="545"/>
      <c r="IP74" s="545"/>
      <c r="IQ74" s="545"/>
      <c r="IR74" s="545"/>
      <c r="IS74" s="545"/>
      <c r="IT74" s="545"/>
      <c r="IU74" s="545"/>
      <c r="IV74" s="545"/>
      <c r="IW74" s="545"/>
      <c r="IX74" s="545"/>
      <c r="IY74" s="545"/>
      <c r="IZ74" s="545"/>
      <c r="JA74" s="545"/>
      <c r="JB74" s="545"/>
      <c r="JC74" s="545"/>
      <c r="JD74" s="545"/>
      <c r="JE74" s="545"/>
      <c r="JF74" s="545"/>
      <c r="JG74" s="545"/>
      <c r="JH74" s="545"/>
      <c r="JI74" s="545"/>
      <c r="JJ74" s="545"/>
      <c r="JK74" s="545"/>
      <c r="JL74" s="545"/>
      <c r="JM74" s="545"/>
      <c r="JN74" s="545"/>
      <c r="JO74" s="545"/>
      <c r="JP74" s="545"/>
      <c r="JQ74" s="545"/>
      <c r="JR74" s="545"/>
      <c r="JS74" s="545"/>
      <c r="JT74" s="545"/>
      <c r="JU74" s="545"/>
      <c r="JV74" s="545"/>
      <c r="JW74" s="545"/>
      <c r="JX74" s="545"/>
      <c r="JY74" s="545"/>
      <c r="JZ74" s="545"/>
      <c r="KA74" s="545"/>
      <c r="KB74" s="545"/>
      <c r="KC74" s="545"/>
      <c r="KD74" s="545"/>
      <c r="KE74" s="545"/>
      <c r="KF74" s="545"/>
      <c r="KG74" s="545"/>
      <c r="KH74" s="545"/>
      <c r="KI74" s="545"/>
      <c r="KJ74" s="545"/>
      <c r="KK74" s="545"/>
      <c r="KL74" s="545"/>
      <c r="KM74" s="545"/>
      <c r="KN74" s="545"/>
      <c r="KO74" s="545"/>
      <c r="KP74" s="545"/>
      <c r="KQ74" s="545"/>
      <c r="KR74" s="545"/>
      <c r="KS74" s="545"/>
      <c r="KT74" s="545"/>
      <c r="KU74" s="545"/>
      <c r="KV74" s="545"/>
      <c r="KW74" s="545"/>
      <c r="KX74" s="545"/>
      <c r="KY74" s="545"/>
      <c r="KZ74" s="545"/>
      <c r="LA74" s="545"/>
      <c r="LB74" s="545"/>
      <c r="LC74" s="545"/>
      <c r="LD74" s="545"/>
      <c r="LE74" s="545"/>
      <c r="LF74" s="545"/>
      <c r="LG74" s="545"/>
      <c r="LH74" s="545"/>
      <c r="LI74" s="545"/>
      <c r="LJ74" s="545"/>
      <c r="LK74" s="545"/>
      <c r="LL74" s="545"/>
      <c r="LM74" s="545"/>
      <c r="LN74" s="545"/>
      <c r="LO74" s="545"/>
      <c r="LP74" s="545"/>
      <c r="LQ74" s="545"/>
      <c r="LR74" s="545"/>
      <c r="LS74" s="545"/>
      <c r="LT74" s="545"/>
      <c r="LU74" s="545"/>
      <c r="LV74" s="545"/>
      <c r="LW74" s="545"/>
      <c r="LX74" s="545"/>
      <c r="LY74" s="545"/>
      <c r="LZ74" s="545"/>
      <c r="MA74" s="545"/>
      <c r="MB74" s="545"/>
      <c r="MC74" s="545"/>
      <c r="MD74" s="545"/>
      <c r="ME74" s="545"/>
      <c r="MF74" s="545"/>
      <c r="MG74" s="545"/>
      <c r="MH74" s="545"/>
      <c r="MI74" s="545"/>
      <c r="MJ74" s="545"/>
      <c r="MK74" s="545"/>
      <c r="ML74" s="545"/>
      <c r="MM74" s="545"/>
      <c r="MN74" s="545"/>
      <c r="MO74" s="545"/>
      <c r="MP74" s="545"/>
      <c r="MQ74" s="545"/>
      <c r="MR74" s="545"/>
      <c r="MS74" s="545"/>
      <c r="MT74" s="545"/>
      <c r="MU74" s="545"/>
      <c r="MV74" s="545"/>
      <c r="MW74" s="545"/>
      <c r="MX74" s="545"/>
      <c r="MY74" s="545"/>
      <c r="MZ74" s="545"/>
      <c r="NA74" s="545"/>
      <c r="NB74" s="545"/>
      <c r="NC74" s="545"/>
      <c r="ND74" s="545"/>
      <c r="NE74" s="545"/>
      <c r="NF74" s="545"/>
      <c r="NG74" s="545"/>
      <c r="NH74" s="545"/>
      <c r="NI74" s="545"/>
      <c r="NJ74" s="545"/>
      <c r="NK74" s="545"/>
      <c r="NL74" s="545"/>
      <c r="NM74" s="545"/>
      <c r="NN74" s="545"/>
      <c r="NO74" s="545"/>
      <c r="NP74" s="545"/>
      <c r="NQ74" s="545"/>
      <c r="NR74" s="545"/>
      <c r="NS74" s="545"/>
      <c r="NT74" s="545"/>
      <c r="NU74" s="545"/>
      <c r="NV74" s="545"/>
      <c r="NW74" s="545"/>
      <c r="NX74" s="545"/>
      <c r="NY74" s="545"/>
      <c r="NZ74" s="545"/>
      <c r="OA74" s="545"/>
      <c r="OB74" s="545"/>
      <c r="OC74" s="545"/>
      <c r="OD74" s="545"/>
      <c r="OE74" s="545"/>
      <c r="OF74" s="545"/>
      <c r="OG74" s="545"/>
      <c r="OH74" s="545"/>
      <c r="OI74" s="545"/>
      <c r="OJ74" s="545"/>
      <c r="OK74" s="545"/>
      <c r="OL74" s="545"/>
      <c r="OM74" s="545"/>
      <c r="ON74" s="545"/>
      <c r="OO74" s="545"/>
      <c r="OP74" s="545"/>
      <c r="OQ74" s="545"/>
      <c r="OR74" s="545"/>
      <c r="OS74" s="545"/>
      <c r="OT74" s="545"/>
      <c r="OU74" s="545"/>
      <c r="OV74" s="545"/>
      <c r="OW74" s="545"/>
      <c r="OX74" s="545"/>
      <c r="OY74" s="545"/>
      <c r="OZ74" s="545"/>
      <c r="PA74" s="545"/>
      <c r="PB74" s="545"/>
      <c r="PC74" s="545"/>
      <c r="PD74" s="545"/>
      <c r="PE74" s="545"/>
      <c r="PF74" s="545"/>
      <c r="PG74" s="545"/>
      <c r="PH74" s="545"/>
      <c r="PI74" s="545"/>
      <c r="PJ74" s="545"/>
      <c r="PK74" s="545"/>
      <c r="PL74" s="545"/>
      <c r="PM74" s="545"/>
      <c r="PN74" s="545"/>
      <c r="PO74" s="545"/>
      <c r="PP74" s="545"/>
      <c r="PQ74" s="545"/>
      <c r="PR74" s="545"/>
      <c r="PS74" s="545"/>
      <c r="PT74" s="545"/>
      <c r="PU74" s="545"/>
      <c r="PV74" s="545"/>
      <c r="PW74" s="545"/>
      <c r="PX74" s="545"/>
      <c r="PY74" s="545"/>
      <c r="PZ74" s="545"/>
      <c r="QA74" s="545"/>
      <c r="QB74" s="545"/>
      <c r="QC74" s="545"/>
      <c r="QD74" s="545"/>
      <c r="QE74" s="545"/>
      <c r="QF74" s="545"/>
      <c r="QG74" s="545"/>
      <c r="QH74" s="545"/>
      <c r="QI74" s="545"/>
      <c r="QJ74" s="545"/>
      <c r="QK74" s="545"/>
      <c r="QL74" s="545"/>
      <c r="QM74" s="545"/>
      <c r="QN74" s="545"/>
      <c r="QO74" s="545"/>
      <c r="QP74" s="545"/>
      <c r="QQ74" s="545"/>
      <c r="QR74" s="545"/>
      <c r="QS74" s="545"/>
      <c r="QT74" s="545"/>
      <c r="QU74" s="545"/>
      <c r="QV74" s="545"/>
      <c r="QW74" s="545"/>
      <c r="QX74" s="545"/>
      <c r="QY74" s="545"/>
      <c r="QZ74" s="545"/>
      <c r="RA74" s="545"/>
      <c r="RB74" s="545"/>
      <c r="RC74" s="545"/>
      <c r="RD74" s="545"/>
      <c r="RE74" s="545"/>
      <c r="RF74" s="545"/>
      <c r="RG74" s="545"/>
      <c r="RH74" s="545"/>
      <c r="RI74" s="545"/>
      <c r="RJ74" s="545"/>
      <c r="RK74" s="545"/>
      <c r="RL74" s="545"/>
      <c r="RM74" s="545"/>
      <c r="RN74" s="545"/>
      <c r="RO74" s="545"/>
      <c r="RP74" s="545"/>
      <c r="RQ74" s="545"/>
      <c r="RR74" s="545"/>
      <c r="RS74" s="545"/>
      <c r="RT74" s="545"/>
      <c r="RU74" s="545"/>
      <c r="RV74" s="545"/>
      <c r="RW74" s="545"/>
      <c r="RX74" s="545"/>
      <c r="RY74" s="545"/>
      <c r="RZ74" s="545"/>
      <c r="SA74" s="545"/>
      <c r="SB74" s="545"/>
      <c r="SC74" s="545"/>
      <c r="SD74" s="545"/>
      <c r="SE74" s="545"/>
      <c r="SF74" s="545"/>
      <c r="SG74" s="545"/>
      <c r="SH74" s="545"/>
      <c r="SI74" s="545"/>
      <c r="SJ74" s="545"/>
      <c r="SK74" s="545"/>
      <c r="SL74" s="545"/>
      <c r="SM74" s="545"/>
      <c r="SN74" s="545"/>
      <c r="SO74" s="545"/>
      <c r="SP74" s="545"/>
      <c r="SQ74" s="545"/>
      <c r="SR74" s="545"/>
      <c r="SS74" s="545"/>
      <c r="ST74" s="545"/>
      <c r="SU74" s="545"/>
      <c r="SV74" s="545"/>
      <c r="SW74" s="545"/>
      <c r="SX74" s="545"/>
      <c r="SY74" s="545"/>
      <c r="SZ74" s="545"/>
      <c r="TA74" s="545"/>
      <c r="TB74" s="545"/>
      <c r="TC74" s="545"/>
      <c r="TD74" s="545"/>
      <c r="TE74" s="545"/>
      <c r="TF74" s="545"/>
      <c r="TG74" s="545"/>
      <c r="TH74" s="545"/>
      <c r="TI74" s="545"/>
      <c r="TJ74" s="545"/>
      <c r="TK74" s="545"/>
      <c r="TL74" s="545"/>
      <c r="TM74" s="545"/>
      <c r="TN74" s="545"/>
      <c r="TO74" s="545"/>
      <c r="TP74" s="545"/>
      <c r="TQ74" s="545"/>
      <c r="TR74" s="545"/>
      <c r="TS74" s="545"/>
      <c r="TT74" s="545"/>
      <c r="TU74" s="545"/>
      <c r="TV74" s="545"/>
      <c r="TW74" s="545"/>
      <c r="TX74" s="545"/>
      <c r="TY74" s="545"/>
      <c r="TZ74" s="545"/>
      <c r="UA74" s="545"/>
      <c r="UB74" s="545"/>
      <c r="UC74" s="545"/>
      <c r="UD74" s="545"/>
      <c r="UE74" s="545"/>
      <c r="UF74" s="545"/>
      <c r="UG74" s="545"/>
      <c r="UH74" s="545"/>
      <c r="UI74" s="545"/>
      <c r="UJ74" s="545"/>
      <c r="UK74" s="545"/>
      <c r="UL74" s="545"/>
      <c r="UM74" s="545"/>
      <c r="UN74" s="545"/>
      <c r="UO74" s="545"/>
      <c r="UP74" s="545"/>
      <c r="UQ74" s="545"/>
      <c r="UR74" s="545"/>
      <c r="US74" s="545"/>
      <c r="UT74" s="545"/>
      <c r="UU74" s="545"/>
      <c r="UV74" s="545"/>
      <c r="UW74" s="545"/>
      <c r="UX74" s="545"/>
      <c r="UY74" s="545"/>
      <c r="UZ74" s="545"/>
      <c r="VA74" s="545"/>
      <c r="VB74" s="545"/>
      <c r="VC74" s="545"/>
      <c r="VD74" s="545"/>
      <c r="VE74" s="545"/>
      <c r="VF74" s="545"/>
      <c r="VG74" s="545"/>
      <c r="VH74" s="545"/>
      <c r="VI74" s="545"/>
      <c r="VJ74" s="545"/>
      <c r="VK74" s="545"/>
      <c r="VL74" s="545"/>
      <c r="VM74" s="545"/>
      <c r="VN74" s="545"/>
      <c r="VO74" s="545"/>
      <c r="VP74" s="545"/>
      <c r="VQ74" s="545"/>
      <c r="VR74" s="545"/>
      <c r="VS74" s="545"/>
      <c r="VT74" s="545"/>
      <c r="VU74" s="545"/>
      <c r="VV74" s="545"/>
      <c r="VW74" s="545"/>
      <c r="VX74" s="545"/>
      <c r="VY74" s="545"/>
      <c r="VZ74" s="545"/>
      <c r="WA74" s="545"/>
      <c r="WB74" s="545"/>
      <c r="WC74" s="545"/>
      <c r="WD74" s="545"/>
      <c r="WE74" s="545"/>
      <c r="WF74" s="545"/>
      <c r="WG74" s="545"/>
      <c r="WH74" s="545"/>
      <c r="WI74" s="545"/>
      <c r="WJ74" s="545"/>
      <c r="WK74" s="545"/>
      <c r="WL74" s="545"/>
      <c r="WM74" s="545"/>
      <c r="WN74" s="545"/>
      <c r="WO74" s="545"/>
      <c r="WP74" s="545"/>
      <c r="WQ74" s="545"/>
      <c r="WR74" s="545"/>
      <c r="WS74" s="545"/>
      <c r="WT74" s="545"/>
      <c r="WU74" s="545"/>
      <c r="WV74" s="545"/>
      <c r="WW74" s="545"/>
      <c r="WX74" s="545"/>
      <c r="WY74" s="545"/>
      <c r="WZ74" s="545"/>
      <c r="XA74" s="545"/>
      <c r="XB74" s="545"/>
      <c r="XC74" s="545"/>
      <c r="XD74" s="545"/>
      <c r="XE74" s="545"/>
      <c r="XF74" s="545"/>
      <c r="XG74" s="545"/>
      <c r="XH74" s="545"/>
      <c r="XI74" s="545"/>
      <c r="XJ74" s="545"/>
      <c r="XK74" s="545"/>
      <c r="XL74" s="545"/>
      <c r="XM74" s="545"/>
      <c r="XN74" s="545"/>
      <c r="XO74" s="545"/>
      <c r="XP74" s="545"/>
      <c r="XQ74" s="545"/>
      <c r="XR74" s="545"/>
      <c r="XS74" s="545"/>
      <c r="XT74" s="545"/>
      <c r="XU74" s="545"/>
      <c r="XV74" s="545"/>
      <c r="XW74" s="545"/>
      <c r="XX74" s="545"/>
      <c r="XY74" s="545"/>
      <c r="XZ74" s="545"/>
      <c r="YA74" s="545"/>
      <c r="YB74" s="545"/>
      <c r="YC74" s="545"/>
      <c r="YD74" s="545"/>
      <c r="YE74" s="545"/>
      <c r="YF74" s="545"/>
      <c r="YG74" s="545"/>
      <c r="YH74" s="545"/>
      <c r="YI74" s="545"/>
      <c r="YJ74" s="545"/>
      <c r="YK74" s="545"/>
      <c r="YL74" s="545"/>
      <c r="YM74" s="545"/>
      <c r="YN74" s="545"/>
      <c r="YO74" s="545"/>
      <c r="YP74" s="545"/>
      <c r="YQ74" s="545"/>
      <c r="YR74" s="545"/>
      <c r="YS74" s="545"/>
      <c r="YT74" s="545"/>
      <c r="YU74" s="545"/>
      <c r="YV74" s="545"/>
      <c r="YW74" s="545"/>
      <c r="YX74" s="545"/>
      <c r="YY74" s="545"/>
      <c r="YZ74" s="545"/>
      <c r="ZA74" s="545"/>
      <c r="ZB74" s="545"/>
      <c r="ZC74" s="545"/>
      <c r="ZD74" s="545"/>
      <c r="ZE74" s="545"/>
      <c r="ZF74" s="545"/>
      <c r="ZG74" s="545"/>
      <c r="ZH74" s="545"/>
      <c r="ZI74" s="545"/>
      <c r="ZJ74" s="545"/>
      <c r="ZK74" s="545"/>
      <c r="ZL74" s="545"/>
      <c r="ZM74" s="545"/>
      <c r="ZN74" s="545"/>
      <c r="ZO74" s="545"/>
      <c r="ZP74" s="545"/>
      <c r="ZQ74" s="545"/>
      <c r="ZR74" s="545"/>
      <c r="ZS74" s="545"/>
      <c r="ZT74" s="545"/>
      <c r="ZU74" s="545"/>
      <c r="ZV74" s="545"/>
      <c r="ZW74" s="545"/>
      <c r="ZX74" s="545"/>
      <c r="ZY74" s="545"/>
      <c r="ZZ74" s="545"/>
      <c r="AAA74" s="545"/>
      <c r="AAB74" s="545"/>
      <c r="AAC74" s="545"/>
      <c r="AAD74" s="545"/>
      <c r="AAE74" s="545"/>
      <c r="AAF74" s="545"/>
      <c r="AAG74" s="545"/>
      <c r="AAH74" s="545"/>
      <c r="AAI74" s="545"/>
      <c r="AAJ74" s="545"/>
      <c r="AAK74" s="545"/>
      <c r="AAL74" s="545"/>
      <c r="AAM74" s="545"/>
      <c r="AAN74" s="545"/>
      <c r="AAO74" s="545"/>
      <c r="AAP74" s="545"/>
      <c r="AAQ74" s="545"/>
      <c r="AAR74" s="545"/>
      <c r="AAS74" s="545"/>
      <c r="AAT74" s="545"/>
      <c r="AAU74" s="545"/>
      <c r="AAV74" s="545"/>
      <c r="AAW74" s="545"/>
      <c r="AAX74" s="545"/>
      <c r="AAY74" s="545"/>
      <c r="AAZ74" s="545"/>
      <c r="ABA74" s="545"/>
      <c r="ABB74" s="545"/>
      <c r="ABC74" s="545"/>
      <c r="ABD74" s="545"/>
      <c r="ABE74" s="545"/>
      <c r="ABF74" s="545"/>
      <c r="ABG74" s="545"/>
      <c r="ABH74" s="545"/>
      <c r="ABI74" s="545"/>
      <c r="ABJ74" s="545"/>
      <c r="ABK74" s="545"/>
      <c r="ABL74" s="545"/>
      <c r="ABM74" s="545"/>
      <c r="ABN74" s="545"/>
      <c r="ABO74" s="545"/>
      <c r="ABP74" s="545"/>
      <c r="ABQ74" s="545"/>
      <c r="ABR74" s="545"/>
      <c r="ABS74" s="545"/>
      <c r="ABT74" s="545"/>
      <c r="ABU74" s="545"/>
      <c r="ABV74" s="545"/>
      <c r="ABW74" s="545"/>
      <c r="ABX74" s="545"/>
      <c r="ABY74" s="545"/>
      <c r="ABZ74" s="545"/>
      <c r="ACA74" s="545"/>
      <c r="ACB74" s="545"/>
      <c r="ACC74" s="545"/>
      <c r="ACD74" s="545"/>
      <c r="ACE74" s="545"/>
      <c r="ACF74" s="545"/>
      <c r="ACG74" s="545"/>
      <c r="ACH74" s="545"/>
      <c r="ACI74" s="545"/>
      <c r="ACJ74" s="545"/>
      <c r="ACK74" s="545"/>
      <c r="ACL74" s="545"/>
      <c r="ACM74" s="545"/>
      <c r="ACN74" s="545"/>
      <c r="ACO74" s="545"/>
      <c r="ACP74" s="545"/>
      <c r="ACQ74" s="545"/>
      <c r="ACR74" s="545"/>
      <c r="ACS74" s="545"/>
      <c r="ACT74" s="545"/>
      <c r="ACU74" s="545"/>
      <c r="ACV74" s="545"/>
      <c r="ACW74" s="545"/>
      <c r="ACX74" s="545"/>
      <c r="ACY74" s="545"/>
      <c r="ACZ74" s="545"/>
      <c r="ADA74" s="545"/>
      <c r="ADB74" s="545"/>
      <c r="ADC74" s="545"/>
      <c r="ADD74" s="545"/>
      <c r="ADE74" s="545"/>
      <c r="ADF74" s="545"/>
      <c r="ADG74" s="545"/>
      <c r="ADH74" s="545"/>
      <c r="ADI74" s="545"/>
      <c r="ADJ74" s="545"/>
      <c r="ADK74" s="545"/>
      <c r="ADL74" s="545"/>
      <c r="ADM74" s="545"/>
      <c r="ADN74" s="545"/>
      <c r="ADO74" s="545"/>
      <c r="ADP74" s="545"/>
      <c r="ADQ74" s="545"/>
      <c r="ADR74" s="545"/>
      <c r="ADS74" s="545"/>
      <c r="ADT74" s="545"/>
      <c r="ADU74" s="545"/>
      <c r="ADV74" s="545"/>
      <c r="ADW74" s="545"/>
      <c r="ADX74" s="545"/>
      <c r="ADY74" s="545"/>
      <c r="ADZ74" s="545"/>
      <c r="AEA74" s="545"/>
      <c r="AEB74" s="545"/>
      <c r="AEC74" s="545"/>
      <c r="AED74" s="545"/>
      <c r="AEE74" s="545"/>
      <c r="AEF74" s="545"/>
      <c r="AEG74" s="545"/>
      <c r="AEH74" s="545"/>
      <c r="AEI74" s="545"/>
      <c r="AEJ74" s="545"/>
      <c r="AEK74" s="545"/>
      <c r="AEL74" s="545"/>
      <c r="AEM74" s="545"/>
      <c r="AEN74" s="545"/>
      <c r="AEO74" s="545"/>
      <c r="AEP74" s="545"/>
      <c r="AEQ74" s="545"/>
      <c r="AER74" s="545"/>
      <c r="AES74" s="545"/>
      <c r="AET74" s="545"/>
      <c r="AEU74" s="545"/>
      <c r="AEV74" s="545"/>
      <c r="AEW74" s="545"/>
      <c r="AEX74" s="545"/>
      <c r="AEY74" s="545"/>
      <c r="AEZ74" s="545"/>
      <c r="AFA74" s="545"/>
      <c r="AFB74" s="545"/>
      <c r="AFC74" s="545"/>
      <c r="AFD74" s="545"/>
      <c r="AFE74" s="545"/>
      <c r="AFF74" s="545"/>
      <c r="AFG74" s="545"/>
      <c r="AFH74" s="545"/>
      <c r="AFI74" s="545"/>
      <c r="AFJ74" s="545"/>
      <c r="AFK74" s="545"/>
      <c r="AFL74" s="545"/>
      <c r="AFM74" s="545"/>
      <c r="AFN74" s="545"/>
      <c r="AFO74" s="545"/>
      <c r="AFP74" s="545"/>
      <c r="AFQ74" s="545"/>
      <c r="AFR74" s="545"/>
      <c r="AFS74" s="545"/>
      <c r="AFT74" s="545"/>
      <c r="AFU74" s="545"/>
      <c r="AFV74" s="545"/>
      <c r="AFW74" s="545"/>
      <c r="AFX74" s="545"/>
      <c r="AFY74" s="545"/>
      <c r="AFZ74" s="545"/>
      <c r="AGA74" s="545"/>
      <c r="AGB74" s="545"/>
      <c r="AGC74" s="545"/>
      <c r="AGD74" s="545"/>
      <c r="AGE74" s="545"/>
      <c r="AGF74" s="545"/>
      <c r="AGG74" s="545"/>
      <c r="AGH74" s="545"/>
      <c r="AGI74" s="545"/>
      <c r="AGJ74" s="545"/>
      <c r="AGK74" s="545"/>
      <c r="AGL74" s="545"/>
      <c r="AGM74" s="545"/>
      <c r="AGN74" s="545"/>
      <c r="AGO74" s="545"/>
      <c r="AGP74" s="545"/>
      <c r="AGQ74" s="545"/>
      <c r="AGR74" s="545"/>
      <c r="AGS74" s="545"/>
      <c r="AGT74" s="545"/>
      <c r="AGU74" s="545"/>
      <c r="AGV74" s="545"/>
      <c r="AGW74" s="545"/>
      <c r="AGX74" s="545"/>
      <c r="AGY74" s="545"/>
      <c r="AGZ74" s="545"/>
      <c r="AHA74" s="545"/>
      <c r="AHB74" s="545"/>
      <c r="AHC74" s="545"/>
      <c r="AHD74" s="545"/>
      <c r="AHE74" s="545"/>
      <c r="AHF74" s="545"/>
      <c r="AHG74" s="545"/>
      <c r="AHH74" s="545"/>
      <c r="AHI74" s="545"/>
      <c r="AHJ74" s="545"/>
      <c r="AHK74" s="545"/>
      <c r="AHL74" s="545"/>
      <c r="AHM74" s="545"/>
      <c r="AHN74" s="545"/>
      <c r="AHO74" s="545"/>
      <c r="AHP74" s="545"/>
      <c r="AHQ74" s="545"/>
      <c r="AHR74" s="545"/>
      <c r="AHS74" s="545"/>
      <c r="AHT74" s="545"/>
      <c r="AHU74" s="545"/>
      <c r="AHV74" s="545"/>
      <c r="AHW74" s="545"/>
      <c r="AHX74" s="545"/>
      <c r="AHY74" s="545"/>
      <c r="AHZ74" s="545"/>
      <c r="AIA74" s="545"/>
      <c r="AIB74" s="545"/>
      <c r="AIC74" s="545"/>
      <c r="AID74" s="545"/>
      <c r="AIE74" s="545"/>
      <c r="AIF74" s="545"/>
      <c r="AIG74" s="545"/>
      <c r="AIH74" s="545"/>
      <c r="AII74" s="545"/>
      <c r="AIJ74" s="545"/>
      <c r="AIK74" s="545"/>
      <c r="AIL74" s="545"/>
      <c r="AIM74" s="545"/>
      <c r="AIN74" s="545"/>
      <c r="AIO74" s="545"/>
      <c r="AIP74" s="545"/>
      <c r="AIQ74" s="545"/>
      <c r="AIR74" s="545"/>
      <c r="AIS74" s="545"/>
      <c r="AIT74" s="545"/>
      <c r="AIU74" s="545"/>
      <c r="AIV74" s="545"/>
      <c r="AIW74" s="545"/>
      <c r="AIX74" s="545"/>
      <c r="AIY74" s="545"/>
      <c r="AIZ74" s="545"/>
      <c r="AJA74" s="545"/>
      <c r="AJB74" s="545"/>
      <c r="AJC74" s="545"/>
      <c r="AJD74" s="545"/>
      <c r="AJE74" s="545"/>
      <c r="AJF74" s="545"/>
      <c r="AJG74" s="545"/>
      <c r="AJH74" s="545"/>
      <c r="AJI74" s="545"/>
      <c r="AJJ74" s="545"/>
      <c r="AJK74" s="545"/>
      <c r="AJL74" s="545"/>
      <c r="AJM74" s="545"/>
      <c r="AJN74" s="545"/>
      <c r="AJO74" s="545"/>
      <c r="AJP74" s="545"/>
      <c r="AJQ74" s="545"/>
      <c r="AJR74" s="545"/>
      <c r="AJS74" s="545"/>
      <c r="AJT74" s="545"/>
      <c r="AJU74" s="545"/>
      <c r="AJV74" s="545"/>
      <c r="AJW74" s="545"/>
      <c r="AJX74" s="545"/>
      <c r="AJY74" s="545"/>
      <c r="AJZ74" s="545"/>
      <c r="AKA74" s="545"/>
      <c r="AKB74" s="545"/>
      <c r="AKC74" s="545"/>
      <c r="AKD74" s="545"/>
      <c r="AKE74" s="545"/>
      <c r="AKF74" s="545"/>
      <c r="AKG74" s="545"/>
      <c r="AKH74" s="545"/>
      <c r="AKI74" s="545"/>
      <c r="AKJ74" s="545"/>
      <c r="AKK74" s="545"/>
      <c r="AKL74" s="545"/>
      <c r="AKM74" s="545"/>
      <c r="AKN74" s="545"/>
      <c r="AKO74" s="545"/>
      <c r="AKP74" s="545"/>
      <c r="AKQ74" s="545"/>
      <c r="AKR74" s="545"/>
      <c r="AKS74" s="545"/>
      <c r="AKT74" s="545"/>
      <c r="AKU74" s="545"/>
      <c r="AKV74" s="545"/>
      <c r="AKW74" s="545"/>
      <c r="AKX74" s="545"/>
      <c r="AKY74" s="545"/>
      <c r="AKZ74" s="545"/>
      <c r="ALA74" s="545"/>
      <c r="ALB74" s="545"/>
      <c r="ALC74" s="545"/>
      <c r="ALD74" s="545"/>
      <c r="ALE74" s="545"/>
      <c r="ALF74" s="545"/>
      <c r="ALG74" s="545"/>
      <c r="ALH74" s="545"/>
      <c r="ALI74" s="545"/>
      <c r="ALJ74" s="545"/>
      <c r="ALK74" s="545"/>
      <c r="ALL74" s="545"/>
      <c r="ALM74" s="545"/>
      <c r="ALN74" s="545"/>
      <c r="ALO74" s="545"/>
      <c r="ALP74" s="545"/>
      <c r="ALQ74" s="545"/>
      <c r="ALR74" s="545"/>
      <c r="ALS74" s="545"/>
      <c r="ALT74" s="545"/>
      <c r="ALU74" s="545"/>
      <c r="ALV74" s="545"/>
      <c r="ALW74" s="545"/>
      <c r="ALX74" s="545"/>
      <c r="ALY74" s="545"/>
      <c r="ALZ74" s="545"/>
    </row>
    <row r="75" spans="1:1014" s="224" customFormat="1" ht="13.5" customHeight="1">
      <c r="A75" s="225">
        <v>67</v>
      </c>
      <c r="B75" s="217"/>
      <c r="C75" s="241" t="s">
        <v>1208</v>
      </c>
      <c r="D75" s="217"/>
      <c r="E75" s="217"/>
      <c r="F75" s="217"/>
      <c r="G75" s="217"/>
      <c r="H75" s="502" t="s">
        <v>1209</v>
      </c>
      <c r="I75" s="538" t="s">
        <v>1210</v>
      </c>
      <c r="J75" s="502" t="s">
        <v>1211</v>
      </c>
      <c r="K75" s="538" t="s">
        <v>1212</v>
      </c>
      <c r="L75" s="502" t="s">
        <v>1213</v>
      </c>
      <c r="M75" s="546" t="s">
        <v>1214</v>
      </c>
      <c r="N75" s="546"/>
      <c r="O75" s="502"/>
      <c r="P75" s="539"/>
      <c r="Q75" s="502" t="s">
        <v>820</v>
      </c>
      <c r="R75" s="502"/>
      <c r="S75" s="502" t="s">
        <v>879</v>
      </c>
      <c r="T75" s="540"/>
      <c r="U75" s="502" t="s">
        <v>932</v>
      </c>
      <c r="V75" s="541" t="s">
        <v>864</v>
      </c>
      <c r="W75" s="541" t="s">
        <v>864</v>
      </c>
      <c r="X75" s="232"/>
      <c r="Y75" s="542"/>
      <c r="Z75" s="502" t="s">
        <v>1131</v>
      </c>
      <c r="AA75" s="543"/>
      <c r="AB75" s="502"/>
      <c r="AC75" s="540">
        <v>1</v>
      </c>
      <c r="AD75" s="540">
        <v>1</v>
      </c>
    </row>
    <row r="76" spans="1:1014" s="244" customFormat="1" ht="13.5" customHeight="1">
      <c r="A76" s="225">
        <v>68</v>
      </c>
      <c r="B76" s="217"/>
      <c r="C76" s="241" t="s">
        <v>1215</v>
      </c>
      <c r="D76" s="217"/>
      <c r="E76" s="221"/>
      <c r="F76" s="222"/>
      <c r="G76" s="222"/>
      <c r="H76" s="502" t="s">
        <v>1216</v>
      </c>
      <c r="I76" s="538" t="s">
        <v>1217</v>
      </c>
      <c r="J76" s="502"/>
      <c r="K76" s="538" t="s">
        <v>1218</v>
      </c>
      <c r="L76" s="502"/>
      <c r="M76" s="502"/>
      <c r="N76" s="502"/>
      <c r="O76" s="502"/>
      <c r="P76" s="539">
        <v>1</v>
      </c>
      <c r="Q76" s="502" t="s">
        <v>820</v>
      </c>
      <c r="R76" s="502"/>
      <c r="S76" s="502" t="s">
        <v>863</v>
      </c>
      <c r="T76" s="540" t="s">
        <v>864</v>
      </c>
      <c r="U76" s="502" t="s">
        <v>1219</v>
      </c>
      <c r="V76" s="541" t="s">
        <v>864</v>
      </c>
      <c r="W76" s="541" t="s">
        <v>864</v>
      </c>
      <c r="X76" s="232"/>
      <c r="Y76" s="542"/>
      <c r="Z76" s="502" t="s">
        <v>968</v>
      </c>
      <c r="AA76" s="543"/>
      <c r="AB76" s="502"/>
      <c r="AC76" s="540">
        <v>1</v>
      </c>
      <c r="AD76" s="540">
        <v>1</v>
      </c>
    </row>
    <row r="77" spans="1:1014" s="224" customFormat="1" ht="13.5" customHeight="1">
      <c r="A77" s="225">
        <v>69</v>
      </c>
      <c r="B77" s="217"/>
      <c r="C77" s="217" t="s">
        <v>1220</v>
      </c>
      <c r="D77" s="217"/>
      <c r="E77" s="217"/>
      <c r="F77" s="217"/>
      <c r="G77" s="217"/>
      <c r="H77" s="502" t="s">
        <v>1221</v>
      </c>
      <c r="I77" s="538" t="s">
        <v>1222</v>
      </c>
      <c r="J77" s="502" t="s">
        <v>1196</v>
      </c>
      <c r="K77" s="538" t="s">
        <v>939</v>
      </c>
      <c r="L77" s="502" t="s">
        <v>1223</v>
      </c>
      <c r="M77" s="502" t="s">
        <v>1224</v>
      </c>
      <c r="N77" s="502"/>
      <c r="O77" s="502"/>
      <c r="P77" s="539">
        <v>1</v>
      </c>
      <c r="Q77" s="502" t="s">
        <v>817</v>
      </c>
      <c r="R77" s="502"/>
      <c r="S77" s="502" t="s">
        <v>863</v>
      </c>
      <c r="T77" s="540"/>
      <c r="U77" s="502"/>
      <c r="V77" s="541" t="s">
        <v>864</v>
      </c>
      <c r="W77" s="541" t="s">
        <v>864</v>
      </c>
      <c r="X77" s="232"/>
      <c r="Y77" s="542"/>
      <c r="Z77" s="502"/>
      <c r="AA77" s="543"/>
      <c r="AB77" s="502"/>
      <c r="AC77" s="540">
        <v>1</v>
      </c>
      <c r="AD77" s="540">
        <v>1</v>
      </c>
    </row>
    <row r="78" spans="1:1014" s="224" customFormat="1" ht="13.5" customHeight="1">
      <c r="A78" s="225">
        <v>70</v>
      </c>
      <c r="B78" s="217"/>
      <c r="C78" s="241" t="s">
        <v>1225</v>
      </c>
      <c r="D78" s="217"/>
      <c r="E78" s="217"/>
      <c r="F78" s="217"/>
      <c r="G78" s="217"/>
      <c r="H78" s="502" t="s">
        <v>1226</v>
      </c>
      <c r="I78" s="538"/>
      <c r="J78" s="502" t="s">
        <v>1227</v>
      </c>
      <c r="K78" s="538"/>
      <c r="L78" s="502"/>
      <c r="M78" s="502"/>
      <c r="N78" s="502"/>
      <c r="O78" s="502"/>
      <c r="P78" s="539"/>
      <c r="Q78" s="502" t="s">
        <v>820</v>
      </c>
      <c r="R78" s="502" t="s">
        <v>864</v>
      </c>
      <c r="S78" s="243" t="s">
        <v>1227</v>
      </c>
      <c r="T78" s="540"/>
      <c r="U78" s="502"/>
      <c r="V78" s="541" t="s">
        <v>864</v>
      </c>
      <c r="W78" s="541" t="s">
        <v>864</v>
      </c>
      <c r="X78" s="232"/>
      <c r="Y78" s="542"/>
      <c r="Z78" s="502"/>
      <c r="AA78" s="543"/>
      <c r="AB78" s="502"/>
      <c r="AC78" s="540"/>
      <c r="AD78" s="540">
        <v>1</v>
      </c>
    </row>
    <row r="79" spans="1:1014" s="224" customFormat="1" ht="13.5" customHeight="1">
      <c r="A79" s="225">
        <v>71</v>
      </c>
      <c r="B79" s="217"/>
      <c r="C79" s="537"/>
      <c r="D79" s="537" t="s">
        <v>1228</v>
      </c>
      <c r="E79" s="219"/>
      <c r="F79" s="537"/>
      <c r="G79" s="537"/>
      <c r="H79" s="502" t="s">
        <v>1229</v>
      </c>
      <c r="I79" s="538"/>
      <c r="J79" s="502" t="s">
        <v>1230</v>
      </c>
      <c r="K79" s="538" t="s">
        <v>1231</v>
      </c>
      <c r="L79" s="502" t="s">
        <v>1232</v>
      </c>
      <c r="M79" s="502" t="s">
        <v>262</v>
      </c>
      <c r="N79" s="502"/>
      <c r="O79" s="502"/>
      <c r="P79" s="539">
        <v>1</v>
      </c>
      <c r="Q79" s="502" t="s">
        <v>817</v>
      </c>
      <c r="R79" s="502" t="s">
        <v>864</v>
      </c>
      <c r="S79" s="243" t="s">
        <v>1233</v>
      </c>
      <c r="T79" s="540"/>
      <c r="U79" s="502"/>
      <c r="V79" s="541" t="s">
        <v>864</v>
      </c>
      <c r="W79" s="541" t="s">
        <v>864</v>
      </c>
      <c r="X79" s="232"/>
      <c r="Y79" s="542"/>
      <c r="Z79" s="502"/>
      <c r="AA79" s="245" t="s">
        <v>1234</v>
      </c>
      <c r="AB79" s="502"/>
      <c r="AC79" s="540"/>
      <c r="AD79" s="540">
        <v>1</v>
      </c>
    </row>
    <row r="80" spans="1:1014" s="224" customFormat="1" ht="13.5" customHeight="1">
      <c r="A80" s="225">
        <v>72</v>
      </c>
      <c r="B80" s="217"/>
      <c r="C80" s="537"/>
      <c r="D80" s="241"/>
      <c r="E80" s="241" t="s">
        <v>1235</v>
      </c>
      <c r="F80" s="241"/>
      <c r="G80" s="241"/>
      <c r="H80" s="502" t="s">
        <v>1236</v>
      </c>
      <c r="I80" s="538" t="s">
        <v>1237</v>
      </c>
      <c r="J80" s="502"/>
      <c r="K80" s="538" t="s">
        <v>999</v>
      </c>
      <c r="L80" s="502"/>
      <c r="M80" s="502"/>
      <c r="N80" s="502"/>
      <c r="O80" s="502"/>
      <c r="P80" s="539"/>
      <c r="Q80" s="502" t="s">
        <v>820</v>
      </c>
      <c r="R80" s="502"/>
      <c r="S80" s="502" t="s">
        <v>863</v>
      </c>
      <c r="T80" s="540" t="s">
        <v>864</v>
      </c>
      <c r="U80" s="502" t="s">
        <v>1238</v>
      </c>
      <c r="V80" s="541" t="s">
        <v>864</v>
      </c>
      <c r="W80" s="541" t="s">
        <v>864</v>
      </c>
      <c r="X80" s="232"/>
      <c r="Y80" s="542"/>
      <c r="Z80" s="392" t="s">
        <v>1239</v>
      </c>
      <c r="AA80" s="543"/>
      <c r="AB80" s="502"/>
      <c r="AC80" s="540"/>
      <c r="AD80" s="540">
        <v>1</v>
      </c>
    </row>
    <row r="81" spans="1:32" ht="12" customHeight="1">
      <c r="A81" s="225">
        <v>73</v>
      </c>
      <c r="C81" s="224"/>
      <c r="D81" s="224"/>
      <c r="E81" s="224" t="s">
        <v>1240</v>
      </c>
      <c r="F81" s="224"/>
      <c r="G81" s="225"/>
      <c r="H81" s="225" t="s">
        <v>1241</v>
      </c>
      <c r="I81" s="273" t="s">
        <v>1242</v>
      </c>
      <c r="J81" s="225"/>
      <c r="K81" s="538" t="s">
        <v>1088</v>
      </c>
      <c r="L81" s="502"/>
      <c r="M81" s="502"/>
      <c r="N81" s="502"/>
      <c r="O81" s="502"/>
      <c r="P81" s="539"/>
      <c r="Q81" s="502" t="s">
        <v>820</v>
      </c>
      <c r="R81" s="502"/>
      <c r="S81" s="502" t="s">
        <v>863</v>
      </c>
      <c r="U81" s="502"/>
      <c r="V81" s="274" t="s">
        <v>864</v>
      </c>
      <c r="W81" s="274" t="s">
        <v>864</v>
      </c>
      <c r="X81" s="232"/>
      <c r="AD81" s="274">
        <v>1</v>
      </c>
    </row>
    <row r="82" spans="1:32" s="224" customFormat="1" ht="13.5" customHeight="1">
      <c r="A82" s="225">
        <v>74</v>
      </c>
      <c r="B82" s="217"/>
      <c r="C82" s="537"/>
      <c r="D82" s="537" t="s">
        <v>1243</v>
      </c>
      <c r="E82" s="219" t="s">
        <v>1244</v>
      </c>
      <c r="F82" s="537"/>
      <c r="G82" s="537"/>
      <c r="H82" s="502" t="s">
        <v>1245</v>
      </c>
      <c r="I82" s="538"/>
      <c r="J82" s="502"/>
      <c r="K82" s="538" t="s">
        <v>1246</v>
      </c>
      <c r="L82" s="502" t="s">
        <v>1247</v>
      </c>
      <c r="M82" s="502" t="s">
        <v>1248</v>
      </c>
      <c r="N82" s="502"/>
      <c r="O82" s="502"/>
      <c r="P82" s="539">
        <v>1</v>
      </c>
      <c r="Q82" s="502" t="s">
        <v>817</v>
      </c>
      <c r="R82" s="502" t="s">
        <v>864</v>
      </c>
      <c r="S82" s="243" t="s">
        <v>1233</v>
      </c>
      <c r="T82" s="540"/>
      <c r="U82" s="502"/>
      <c r="V82" s="541" t="s">
        <v>864</v>
      </c>
      <c r="W82" s="541" t="s">
        <v>864</v>
      </c>
      <c r="X82" s="232"/>
      <c r="Y82" s="542"/>
      <c r="Z82" s="502"/>
      <c r="AA82" s="245" t="s">
        <v>1234</v>
      </c>
      <c r="AB82" s="502"/>
      <c r="AC82" s="540"/>
      <c r="AD82" s="540">
        <v>1</v>
      </c>
    </row>
    <row r="83" spans="1:32" s="224" customFormat="1" ht="13.5" customHeight="1">
      <c r="A83" s="225">
        <v>75</v>
      </c>
      <c r="B83" s="217"/>
      <c r="C83" s="537"/>
      <c r="D83" s="537" t="s">
        <v>1249</v>
      </c>
      <c r="E83" s="537"/>
      <c r="F83" s="537"/>
      <c r="G83" s="537"/>
      <c r="H83" s="502" t="s">
        <v>1250</v>
      </c>
      <c r="I83" s="538" t="s">
        <v>1251</v>
      </c>
      <c r="J83" s="502" t="s">
        <v>1252</v>
      </c>
      <c r="K83" s="538" t="s">
        <v>1253</v>
      </c>
      <c r="L83" s="502"/>
      <c r="M83" s="502"/>
      <c r="N83" s="502"/>
      <c r="O83" s="502"/>
      <c r="P83" s="539"/>
      <c r="Q83" s="502" t="s">
        <v>817</v>
      </c>
      <c r="R83" s="502"/>
      <c r="S83" s="502" t="s">
        <v>863</v>
      </c>
      <c r="T83" s="540" t="s">
        <v>864</v>
      </c>
      <c r="U83" s="502" t="s">
        <v>1191</v>
      </c>
      <c r="V83" s="541" t="s">
        <v>864</v>
      </c>
      <c r="W83" s="541" t="s">
        <v>864</v>
      </c>
      <c r="X83" s="232"/>
      <c r="Y83" s="542"/>
      <c r="Z83" s="502"/>
      <c r="AA83" s="245" t="s">
        <v>1254</v>
      </c>
      <c r="AB83" s="502"/>
      <c r="AC83" s="540"/>
      <c r="AD83" s="540">
        <v>1</v>
      </c>
      <c r="AF83" s="246"/>
    </row>
    <row r="84" spans="1:32" s="224" customFormat="1" ht="13.5" customHeight="1">
      <c r="A84" s="225">
        <v>76</v>
      </c>
      <c r="B84" s="217"/>
      <c r="C84" s="537"/>
      <c r="D84" s="241" t="s">
        <v>1255</v>
      </c>
      <c r="E84" s="241"/>
      <c r="F84" s="241"/>
      <c r="G84" s="241"/>
      <c r="H84" s="502" t="s">
        <v>1256</v>
      </c>
      <c r="I84" s="538" t="s">
        <v>1257</v>
      </c>
      <c r="J84" s="502"/>
      <c r="K84" s="538" t="s">
        <v>999</v>
      </c>
      <c r="L84" s="502"/>
      <c r="M84" s="502"/>
      <c r="N84" s="502"/>
      <c r="O84" s="502"/>
      <c r="P84" s="539"/>
      <c r="Q84" s="502" t="s">
        <v>817</v>
      </c>
      <c r="R84" s="502"/>
      <c r="S84" s="502" t="s">
        <v>863</v>
      </c>
      <c r="T84" s="374"/>
      <c r="U84" s="255"/>
      <c r="V84" s="375" t="s">
        <v>864</v>
      </c>
      <c r="W84" s="541" t="s">
        <v>864</v>
      </c>
      <c r="X84" s="232"/>
      <c r="Y84" s="380" t="s">
        <v>1258</v>
      </c>
      <c r="Z84" s="502" t="s">
        <v>1259</v>
      </c>
      <c r="AA84" s="245" t="s">
        <v>1260</v>
      </c>
      <c r="AB84" s="502"/>
      <c r="AC84" s="540"/>
      <c r="AD84" s="540">
        <v>1</v>
      </c>
      <c r="AF84" s="246"/>
    </row>
    <row r="85" spans="1:32" s="224" customFormat="1" ht="13.5" customHeight="1">
      <c r="A85" s="225">
        <v>77</v>
      </c>
      <c r="B85" s="217"/>
      <c r="C85" s="537"/>
      <c r="D85" s="241" t="s">
        <v>1261</v>
      </c>
      <c r="E85" s="241"/>
      <c r="F85" s="241"/>
      <c r="G85" s="241"/>
      <c r="H85" s="502" t="s">
        <v>1262</v>
      </c>
      <c r="I85" s="538" t="s">
        <v>1263</v>
      </c>
      <c r="J85" s="502"/>
      <c r="K85" s="538" t="s">
        <v>910</v>
      </c>
      <c r="L85" s="502"/>
      <c r="M85" s="502"/>
      <c r="N85" s="502"/>
      <c r="O85" s="502"/>
      <c r="P85" s="539"/>
      <c r="Q85" s="502" t="s">
        <v>817</v>
      </c>
      <c r="R85" s="502"/>
      <c r="S85" s="502" t="s">
        <v>863</v>
      </c>
      <c r="T85" s="374"/>
      <c r="U85" s="255"/>
      <c r="V85" s="375" t="s">
        <v>864</v>
      </c>
      <c r="W85" s="541" t="s">
        <v>864</v>
      </c>
      <c r="X85" s="232"/>
      <c r="Y85" s="387" t="s">
        <v>1264</v>
      </c>
      <c r="Z85" s="502" t="s">
        <v>1259</v>
      </c>
      <c r="AA85" s="543"/>
      <c r="AB85" s="502"/>
      <c r="AC85" s="540"/>
      <c r="AD85" s="540">
        <v>1</v>
      </c>
      <c r="AF85" s="246"/>
    </row>
    <row r="86" spans="1:32" s="224" customFormat="1" ht="13.5" customHeight="1">
      <c r="A86" s="225">
        <v>78</v>
      </c>
      <c r="B86" s="217"/>
      <c r="C86" s="537"/>
      <c r="D86" s="537" t="s">
        <v>1265</v>
      </c>
      <c r="E86" s="537"/>
      <c r="F86" s="537"/>
      <c r="G86" s="537"/>
      <c r="H86" s="502" t="s">
        <v>1266</v>
      </c>
      <c r="I86" s="538" t="s">
        <v>1267</v>
      </c>
      <c r="J86" s="502" t="s">
        <v>939</v>
      </c>
      <c r="K86" s="538" t="s">
        <v>939</v>
      </c>
      <c r="L86" s="502" t="s">
        <v>1268</v>
      </c>
      <c r="M86" s="502" t="s">
        <v>1269</v>
      </c>
      <c r="N86" s="502"/>
      <c r="O86" s="502"/>
      <c r="P86" s="539">
        <v>1</v>
      </c>
      <c r="Q86" s="502" t="s">
        <v>817</v>
      </c>
      <c r="R86" s="502"/>
      <c r="S86" s="502" t="s">
        <v>863</v>
      </c>
      <c r="T86" s="540"/>
      <c r="U86" s="255"/>
      <c r="V86" s="541" t="s">
        <v>864</v>
      </c>
      <c r="W86" s="541" t="s">
        <v>864</v>
      </c>
      <c r="X86" s="232"/>
      <c r="Y86" s="542"/>
      <c r="Z86" s="502"/>
      <c r="AA86" s="543"/>
      <c r="AB86" s="502"/>
      <c r="AC86" s="540"/>
      <c r="AD86" s="540">
        <v>1</v>
      </c>
    </row>
    <row r="87" spans="1:32" s="224" customFormat="1" ht="13.5" customHeight="1">
      <c r="A87" s="225">
        <v>79</v>
      </c>
      <c r="B87" s="217"/>
      <c r="C87" s="537"/>
      <c r="D87" s="241" t="s">
        <v>1270</v>
      </c>
      <c r="E87" s="537"/>
      <c r="F87" s="241"/>
      <c r="G87" s="241"/>
      <c r="H87" s="502"/>
      <c r="I87" s="538"/>
      <c r="J87" s="502" t="s">
        <v>1271</v>
      </c>
      <c r="K87" s="538" t="s">
        <v>1272</v>
      </c>
      <c r="L87" s="502"/>
      <c r="M87" s="502"/>
      <c r="N87" s="502"/>
      <c r="O87" s="502"/>
      <c r="P87" s="539"/>
      <c r="Q87" s="502" t="s">
        <v>817</v>
      </c>
      <c r="R87" s="502" t="s">
        <v>864</v>
      </c>
      <c r="S87" s="502" t="s">
        <v>1272</v>
      </c>
      <c r="T87" s="540"/>
      <c r="U87" s="502"/>
      <c r="V87" s="541" t="s">
        <v>864</v>
      </c>
      <c r="W87" s="541" t="s">
        <v>864</v>
      </c>
      <c r="X87" s="232"/>
      <c r="Y87" s="542"/>
      <c r="Z87" s="502"/>
      <c r="AA87" s="543"/>
      <c r="AB87" s="502"/>
      <c r="AC87" s="540">
        <v>1</v>
      </c>
      <c r="AD87" s="540">
        <v>1</v>
      </c>
    </row>
    <row r="88" spans="1:32" s="224" customFormat="1" ht="13.5" customHeight="1">
      <c r="A88" s="225">
        <v>80</v>
      </c>
      <c r="B88" s="217"/>
      <c r="C88" s="537"/>
      <c r="D88" s="537"/>
      <c r="E88" s="537" t="s">
        <v>1273</v>
      </c>
      <c r="F88" s="537"/>
      <c r="G88" s="537"/>
      <c r="H88" s="502" t="s">
        <v>1274</v>
      </c>
      <c r="I88" s="538" t="s">
        <v>1275</v>
      </c>
      <c r="J88" s="502"/>
      <c r="K88" s="538" t="s">
        <v>1055</v>
      </c>
      <c r="L88" s="502" t="s">
        <v>1276</v>
      </c>
      <c r="M88" s="502" t="s">
        <v>1277</v>
      </c>
      <c r="N88" s="502"/>
      <c r="O88" s="502"/>
      <c r="P88" s="539"/>
      <c r="Q88" s="502" t="s">
        <v>820</v>
      </c>
      <c r="R88" s="502"/>
      <c r="S88" s="502" t="s">
        <v>863</v>
      </c>
      <c r="T88" s="540"/>
      <c r="U88" s="502" t="s">
        <v>1278</v>
      </c>
      <c r="V88" s="541" t="s">
        <v>864</v>
      </c>
      <c r="W88" s="541" t="s">
        <v>864</v>
      </c>
      <c r="X88" s="232"/>
      <c r="Y88" s="542"/>
      <c r="Z88" s="502"/>
      <c r="AA88" s="543"/>
      <c r="AB88" s="502"/>
      <c r="AC88" s="540">
        <v>1</v>
      </c>
      <c r="AD88" s="540">
        <v>1</v>
      </c>
    </row>
    <row r="89" spans="1:32" s="224" customFormat="1" ht="13.5" customHeight="1">
      <c r="A89" s="225">
        <v>81</v>
      </c>
      <c r="B89" s="217"/>
      <c r="C89" s="537"/>
      <c r="D89" s="241"/>
      <c r="E89" s="537" t="s">
        <v>1072</v>
      </c>
      <c r="F89" s="221"/>
      <c r="G89" s="221"/>
      <c r="H89" s="502" t="s">
        <v>1279</v>
      </c>
      <c r="I89" s="502" t="s">
        <v>1102</v>
      </c>
      <c r="J89" s="502"/>
      <c r="K89" s="538" t="s">
        <v>1280</v>
      </c>
      <c r="L89" s="502"/>
      <c r="M89" s="502"/>
      <c r="N89" s="502"/>
      <c r="O89" s="502"/>
      <c r="P89" s="539"/>
      <c r="Q89" s="502" t="s">
        <v>817</v>
      </c>
      <c r="R89" s="502"/>
      <c r="S89" s="502" t="s">
        <v>863</v>
      </c>
      <c r="T89" s="540"/>
      <c r="U89" s="502"/>
      <c r="V89" s="541" t="s">
        <v>864</v>
      </c>
      <c r="W89" s="541" t="s">
        <v>864</v>
      </c>
      <c r="X89" s="232"/>
      <c r="Y89" s="542"/>
      <c r="Z89" s="502"/>
      <c r="AA89" s="543"/>
      <c r="AB89" s="502"/>
      <c r="AC89" s="540">
        <v>1</v>
      </c>
      <c r="AD89" s="540">
        <v>1</v>
      </c>
    </row>
    <row r="90" spans="1:32" s="244" customFormat="1" ht="14.25" customHeight="1">
      <c r="A90" s="225">
        <v>82</v>
      </c>
      <c r="B90" s="217"/>
      <c r="C90" s="221"/>
      <c r="D90" s="221"/>
      <c r="E90" s="537" t="s">
        <v>1281</v>
      </c>
      <c r="F90" s="221"/>
      <c r="G90" s="221"/>
      <c r="H90" s="502" t="s">
        <v>1282</v>
      </c>
      <c r="I90" s="538" t="s">
        <v>1283</v>
      </c>
      <c r="J90" s="502"/>
      <c r="K90" s="538" t="s">
        <v>1284</v>
      </c>
      <c r="L90" s="502"/>
      <c r="M90" s="502"/>
      <c r="N90" s="502"/>
      <c r="O90" s="502"/>
      <c r="P90" s="539"/>
      <c r="Q90" s="502" t="s">
        <v>817</v>
      </c>
      <c r="R90" s="502"/>
      <c r="S90" s="502" t="s">
        <v>863</v>
      </c>
      <c r="T90" s="540"/>
      <c r="U90" s="502"/>
      <c r="V90" s="541" t="s">
        <v>864</v>
      </c>
      <c r="W90" s="541" t="s">
        <v>864</v>
      </c>
      <c r="X90" s="232"/>
      <c r="Y90" s="542"/>
      <c r="Z90" s="502"/>
      <c r="AA90" s="543"/>
      <c r="AB90" s="502"/>
      <c r="AC90" s="540">
        <v>1</v>
      </c>
      <c r="AD90" s="540">
        <v>1</v>
      </c>
    </row>
    <row r="91" spans="1:32" s="224" customFormat="1" ht="13.5" customHeight="1">
      <c r="A91" s="225">
        <v>83</v>
      </c>
      <c r="B91" s="217"/>
      <c r="C91" s="241" t="s">
        <v>1285</v>
      </c>
      <c r="D91" s="217"/>
      <c r="E91" s="217"/>
      <c r="F91" s="217"/>
      <c r="G91" s="217"/>
      <c r="H91" s="502" t="s">
        <v>1286</v>
      </c>
      <c r="I91" s="538"/>
      <c r="J91" s="502" t="s">
        <v>908</v>
      </c>
      <c r="K91" s="538" t="s">
        <v>1287</v>
      </c>
      <c r="L91" s="502"/>
      <c r="M91" s="502"/>
      <c r="N91" s="502"/>
      <c r="O91" s="502"/>
      <c r="P91" s="539"/>
      <c r="Q91" s="502" t="s">
        <v>820</v>
      </c>
      <c r="R91" s="502" t="s">
        <v>864</v>
      </c>
      <c r="S91" s="243" t="s">
        <v>1288</v>
      </c>
      <c r="T91" s="540"/>
      <c r="U91" s="502"/>
      <c r="V91" s="541" t="s">
        <v>864</v>
      </c>
      <c r="W91" s="541" t="s">
        <v>864</v>
      </c>
      <c r="X91" s="232"/>
      <c r="Y91" s="542"/>
      <c r="Z91" s="502"/>
      <c r="AA91" s="543"/>
      <c r="AB91" s="502"/>
      <c r="AC91" s="540">
        <v>1</v>
      </c>
      <c r="AD91" s="540"/>
    </row>
    <row r="92" spans="1:32" s="224" customFormat="1" ht="13.5" customHeight="1">
      <c r="A92" s="225">
        <v>84</v>
      </c>
      <c r="B92" s="217"/>
      <c r="C92" s="241"/>
      <c r="D92" s="241" t="s">
        <v>1289</v>
      </c>
      <c r="E92" s="241"/>
      <c r="F92" s="241"/>
      <c r="G92" s="241"/>
      <c r="H92" s="502" t="s">
        <v>1290</v>
      </c>
      <c r="I92" s="538" t="s">
        <v>1291</v>
      </c>
      <c r="J92" s="502"/>
      <c r="K92" s="538" t="s">
        <v>1292</v>
      </c>
      <c r="L92" s="502"/>
      <c r="M92" s="502"/>
      <c r="N92" s="502"/>
      <c r="O92" s="502"/>
      <c r="P92" s="539"/>
      <c r="Q92" s="502" t="s">
        <v>820</v>
      </c>
      <c r="R92" s="502"/>
      <c r="S92" s="502" t="s">
        <v>863</v>
      </c>
      <c r="T92" s="540"/>
      <c r="U92" s="502"/>
      <c r="V92" s="541" t="s">
        <v>864</v>
      </c>
      <c r="W92" s="541" t="s">
        <v>864</v>
      </c>
      <c r="X92" s="232"/>
      <c r="Y92" s="542"/>
      <c r="Z92" s="502" t="s">
        <v>1293</v>
      </c>
      <c r="AA92" s="543"/>
      <c r="AB92" s="502"/>
      <c r="AC92" s="540">
        <v>1</v>
      </c>
      <c r="AD92" s="540"/>
    </row>
    <row r="93" spans="1:32" s="224" customFormat="1" ht="13.5" customHeight="1">
      <c r="A93" s="225">
        <v>85</v>
      </c>
      <c r="B93" s="217"/>
      <c r="C93" s="537"/>
      <c r="D93" s="241" t="s">
        <v>1294</v>
      </c>
      <c r="E93" s="241"/>
      <c r="F93" s="241"/>
      <c r="G93" s="241"/>
      <c r="H93" s="502" t="s">
        <v>1295</v>
      </c>
      <c r="I93" s="538" t="s">
        <v>1237</v>
      </c>
      <c r="J93" s="502"/>
      <c r="K93" s="538" t="s">
        <v>999</v>
      </c>
      <c r="L93" s="502"/>
      <c r="M93" s="502"/>
      <c r="N93" s="502"/>
      <c r="O93" s="502"/>
      <c r="P93" s="539"/>
      <c r="Q93" s="502" t="s">
        <v>820</v>
      </c>
      <c r="R93" s="502"/>
      <c r="S93" s="502" t="s">
        <v>863</v>
      </c>
      <c r="T93" s="540" t="s">
        <v>864</v>
      </c>
      <c r="U93" s="502" t="s">
        <v>1238</v>
      </c>
      <c r="V93" s="541" t="s">
        <v>864</v>
      </c>
      <c r="W93" s="541" t="s">
        <v>864</v>
      </c>
      <c r="X93" s="232"/>
      <c r="Y93" s="542"/>
      <c r="Z93" s="502"/>
      <c r="AA93" s="543"/>
      <c r="AB93" s="502"/>
      <c r="AC93" s="540">
        <v>1</v>
      </c>
      <c r="AD93" s="540"/>
    </row>
    <row r="94" spans="1:32" ht="17.25" customHeight="1">
      <c r="A94" s="225">
        <v>86</v>
      </c>
      <c r="C94" s="224"/>
      <c r="D94" s="224" t="s">
        <v>1296</v>
      </c>
      <c r="E94" s="224"/>
      <c r="F94" s="224"/>
      <c r="G94" s="225"/>
      <c r="H94" s="225" t="s">
        <v>1297</v>
      </c>
      <c r="I94" s="273" t="s">
        <v>1242</v>
      </c>
      <c r="J94" s="225"/>
      <c r="K94" s="538" t="s">
        <v>1088</v>
      </c>
      <c r="L94" s="502"/>
      <c r="M94" s="502"/>
      <c r="N94" s="502"/>
      <c r="O94" s="502"/>
      <c r="P94" s="539"/>
      <c r="Q94" s="502" t="s">
        <v>820</v>
      </c>
      <c r="R94" s="502"/>
      <c r="S94" s="502"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502" t="s">
        <v>1300</v>
      </c>
      <c r="I95" s="538"/>
      <c r="J95" s="502" t="s">
        <v>1301</v>
      </c>
      <c r="K95" s="538" t="s">
        <v>1035</v>
      </c>
      <c r="L95" s="502" t="s">
        <v>1302</v>
      </c>
      <c r="M95" s="502" t="s">
        <v>1303</v>
      </c>
      <c r="N95" s="502"/>
      <c r="O95" s="502"/>
      <c r="P95" s="539"/>
      <c r="Q95" s="502" t="s">
        <v>820</v>
      </c>
      <c r="R95" s="502" t="s">
        <v>864</v>
      </c>
      <c r="S95" s="243" t="s">
        <v>1035</v>
      </c>
      <c r="T95" s="283"/>
      <c r="U95" s="502"/>
      <c r="V95" s="541" t="s">
        <v>864</v>
      </c>
      <c r="W95" s="541" t="s">
        <v>864</v>
      </c>
      <c r="X95" s="232"/>
      <c r="Y95" s="248"/>
      <c r="Z95" s="502"/>
      <c r="AA95" s="543"/>
      <c r="AB95" s="502"/>
      <c r="AC95" s="540">
        <v>1</v>
      </c>
      <c r="AD95" s="540">
        <v>1</v>
      </c>
    </row>
    <row r="96" spans="1:32" s="224" customFormat="1" ht="13.5" customHeight="1">
      <c r="A96" s="225">
        <v>88</v>
      </c>
      <c r="B96" s="217"/>
      <c r="C96" s="241" t="s">
        <v>1304</v>
      </c>
      <c r="D96" s="217" t="s">
        <v>1305</v>
      </c>
      <c r="E96" s="217"/>
      <c r="F96" s="217"/>
      <c r="G96" s="217"/>
      <c r="H96" s="502" t="s">
        <v>1306</v>
      </c>
      <c r="I96" s="538"/>
      <c r="J96" s="502" t="s">
        <v>960</v>
      </c>
      <c r="K96" s="538" t="s">
        <v>961</v>
      </c>
      <c r="L96" s="502"/>
      <c r="M96" s="502"/>
      <c r="N96" s="502"/>
      <c r="O96" s="502"/>
      <c r="P96" s="539"/>
      <c r="Q96" s="502" t="s">
        <v>820</v>
      </c>
      <c r="R96" s="502" t="s">
        <v>864</v>
      </c>
      <c r="S96" s="243" t="s">
        <v>961</v>
      </c>
      <c r="T96" s="540"/>
      <c r="U96" s="502"/>
      <c r="V96" s="541" t="s">
        <v>864</v>
      </c>
      <c r="W96" s="541" t="s">
        <v>864</v>
      </c>
      <c r="X96" s="232"/>
      <c r="Y96" s="542"/>
      <c r="Z96" s="502"/>
      <c r="AA96" s="543"/>
      <c r="AB96" s="502"/>
      <c r="AC96" s="540">
        <v>1</v>
      </c>
      <c r="AD96" s="540">
        <v>1</v>
      </c>
    </row>
    <row r="97" spans="1:1018" s="224" customFormat="1" ht="13.5" customHeight="1">
      <c r="A97" s="225">
        <v>89</v>
      </c>
      <c r="B97" s="217"/>
      <c r="C97" s="241" t="s">
        <v>1307</v>
      </c>
      <c r="D97" s="217"/>
      <c r="E97" s="217"/>
      <c r="F97" s="217"/>
      <c r="G97" s="217"/>
      <c r="H97" s="502" t="s">
        <v>1308</v>
      </c>
      <c r="I97" s="538"/>
      <c r="J97" s="502" t="s">
        <v>1309</v>
      </c>
      <c r="K97" s="538" t="s">
        <v>1309</v>
      </c>
      <c r="L97" s="502"/>
      <c r="M97" s="502"/>
      <c r="N97" s="502"/>
      <c r="O97" s="502"/>
      <c r="P97" s="539"/>
      <c r="Q97" s="502" t="s">
        <v>820</v>
      </c>
      <c r="R97" s="502" t="s">
        <v>864</v>
      </c>
      <c r="S97" s="243" t="s">
        <v>1309</v>
      </c>
      <c r="T97" s="540"/>
      <c r="U97" s="502"/>
      <c r="V97" s="541" t="s">
        <v>864</v>
      </c>
      <c r="W97" s="541" t="s">
        <v>864</v>
      </c>
      <c r="X97" s="232"/>
      <c r="Y97" s="542"/>
      <c r="Z97" s="502"/>
      <c r="AA97" s="543"/>
      <c r="AB97" s="502"/>
      <c r="AC97" s="540">
        <v>1</v>
      </c>
      <c r="AD97" s="540">
        <v>1</v>
      </c>
    </row>
    <row r="98" spans="1:1018" s="224" customFormat="1" ht="13.5" customHeight="1">
      <c r="A98" s="225">
        <v>90</v>
      </c>
      <c r="B98" s="217"/>
      <c r="C98" s="241"/>
      <c r="D98" s="217" t="s">
        <v>1310</v>
      </c>
      <c r="E98" s="217"/>
      <c r="F98" s="241"/>
      <c r="G98" s="241"/>
      <c r="H98" s="502" t="s">
        <v>1311</v>
      </c>
      <c r="I98" s="538" t="s">
        <v>1312</v>
      </c>
      <c r="J98" s="502" t="s">
        <v>1313</v>
      </c>
      <c r="K98" s="538"/>
      <c r="L98" s="502"/>
      <c r="M98" s="502"/>
      <c r="N98" s="502"/>
      <c r="O98" s="502"/>
      <c r="P98" s="539"/>
      <c r="Q98" s="502" t="s">
        <v>820</v>
      </c>
      <c r="R98" s="502"/>
      <c r="S98" s="502" t="s">
        <v>863</v>
      </c>
      <c r="T98" s="540"/>
      <c r="U98" s="502"/>
      <c r="V98" s="541" t="s">
        <v>864</v>
      </c>
      <c r="W98" s="541" t="s">
        <v>864</v>
      </c>
      <c r="X98" s="232"/>
      <c r="Y98" s="542"/>
      <c r="Z98" s="502" t="s">
        <v>1293</v>
      </c>
      <c r="AA98" s="543"/>
      <c r="AB98" s="502"/>
      <c r="AC98" s="540"/>
      <c r="AD98" s="540">
        <v>1</v>
      </c>
    </row>
    <row r="99" spans="1:1018" s="224" customFormat="1" ht="13.5" customHeight="1">
      <c r="A99" s="225">
        <v>91</v>
      </c>
      <c r="B99" s="217"/>
      <c r="C99" s="241"/>
      <c r="D99" s="217" t="s">
        <v>1314</v>
      </c>
      <c r="E99" s="217"/>
      <c r="F99" s="241"/>
      <c r="G99" s="241"/>
      <c r="H99" s="502" t="s">
        <v>1315</v>
      </c>
      <c r="I99" s="538" t="s">
        <v>1316</v>
      </c>
      <c r="J99" s="502" t="s">
        <v>1317</v>
      </c>
      <c r="K99" s="538"/>
      <c r="L99" s="502"/>
      <c r="M99" s="502"/>
      <c r="N99" s="502"/>
      <c r="O99" s="502"/>
      <c r="P99" s="539"/>
      <c r="Q99" s="502" t="s">
        <v>820</v>
      </c>
      <c r="R99" s="502"/>
      <c r="S99" s="502" t="s">
        <v>863</v>
      </c>
      <c r="T99" s="540"/>
      <c r="U99" s="502"/>
      <c r="V99" s="541" t="s">
        <v>864</v>
      </c>
      <c r="W99" s="541" t="s">
        <v>864</v>
      </c>
      <c r="X99" s="232"/>
      <c r="Y99" s="542"/>
      <c r="Z99" s="502" t="s">
        <v>1318</v>
      </c>
      <c r="AA99" s="543"/>
      <c r="AB99" s="502"/>
      <c r="AC99" s="540"/>
      <c r="AD99" s="540">
        <v>1</v>
      </c>
    </row>
    <row r="100" spans="1:1018" s="224" customFormat="1" ht="13.5" customHeight="1">
      <c r="A100" s="225">
        <v>92</v>
      </c>
      <c r="B100" s="217"/>
      <c r="C100" s="241"/>
      <c r="D100" s="241" t="s">
        <v>1319</v>
      </c>
      <c r="E100" s="241"/>
      <c r="F100" s="241"/>
      <c r="G100" s="241"/>
      <c r="H100" s="502" t="s">
        <v>1320</v>
      </c>
      <c r="I100" s="538" t="s">
        <v>1321</v>
      </c>
      <c r="J100" s="502" t="s">
        <v>1322</v>
      </c>
      <c r="K100" s="538" t="s">
        <v>1323</v>
      </c>
      <c r="L100" s="502"/>
      <c r="M100" s="502"/>
      <c r="N100" s="502"/>
      <c r="O100" s="502"/>
      <c r="P100" s="539"/>
      <c r="Q100" s="502" t="s">
        <v>817</v>
      </c>
      <c r="R100" s="502"/>
      <c r="S100" s="502" t="s">
        <v>863</v>
      </c>
      <c r="T100" s="540"/>
      <c r="U100" s="502"/>
      <c r="V100" s="541" t="s">
        <v>864</v>
      </c>
      <c r="W100" s="541" t="s">
        <v>864</v>
      </c>
      <c r="X100" s="232"/>
      <c r="Y100" s="542"/>
      <c r="Z100" s="502"/>
      <c r="AA100" s="543"/>
      <c r="AB100" s="502"/>
      <c r="AC100" s="540"/>
      <c r="AD100" s="540">
        <v>1</v>
      </c>
    </row>
    <row r="101" spans="1:1018" s="224" customFormat="1" ht="13.5" customHeight="1">
      <c r="A101" s="225">
        <v>93</v>
      </c>
      <c r="B101" s="217"/>
      <c r="C101" s="241"/>
      <c r="D101" s="217" t="s">
        <v>1324</v>
      </c>
      <c r="E101" s="219" t="s">
        <v>1244</v>
      </c>
      <c r="F101" s="217"/>
      <c r="G101" s="217"/>
      <c r="H101" s="502" t="s">
        <v>1325</v>
      </c>
      <c r="I101" s="547"/>
      <c r="J101" s="502" t="s">
        <v>1326</v>
      </c>
      <c r="K101" s="538" t="s">
        <v>1327</v>
      </c>
      <c r="L101" s="502"/>
      <c r="M101" s="502"/>
      <c r="N101" s="502"/>
      <c r="O101" s="502"/>
      <c r="P101" s="539"/>
      <c r="Q101" s="502" t="s">
        <v>817</v>
      </c>
      <c r="R101" s="502" t="s">
        <v>864</v>
      </c>
      <c r="S101" s="243" t="s">
        <v>1233</v>
      </c>
      <c r="T101" s="540"/>
      <c r="U101" s="502"/>
      <c r="V101" s="541" t="s">
        <v>864</v>
      </c>
      <c r="W101" s="541" t="s">
        <v>864</v>
      </c>
      <c r="X101" s="232"/>
      <c r="Y101" s="542"/>
      <c r="Z101" s="502"/>
      <c r="AA101" s="543"/>
      <c r="AB101" s="502"/>
      <c r="AC101" s="540">
        <v>1</v>
      </c>
      <c r="AD101" s="540">
        <v>1</v>
      </c>
    </row>
    <row r="102" spans="1:1018" s="224" customFormat="1" ht="13.5" customHeight="1">
      <c r="A102" s="225">
        <v>94</v>
      </c>
      <c r="B102" s="217"/>
      <c r="C102" s="241"/>
      <c r="D102" s="217" t="s">
        <v>1328</v>
      </c>
      <c r="E102" s="241"/>
      <c r="F102" s="241"/>
      <c r="G102" s="241"/>
      <c r="H102" s="502" t="s">
        <v>1329</v>
      </c>
      <c r="I102" s="538" t="s">
        <v>1330</v>
      </c>
      <c r="J102" s="502" t="s">
        <v>1331</v>
      </c>
      <c r="K102" s="538"/>
      <c r="L102" s="502" t="s">
        <v>1332</v>
      </c>
      <c r="M102" s="502" t="s">
        <v>1333</v>
      </c>
      <c r="N102" s="502"/>
      <c r="O102" s="502"/>
      <c r="P102" s="539"/>
      <c r="Q102" s="502" t="s">
        <v>817</v>
      </c>
      <c r="R102" s="502"/>
      <c r="S102" s="502" t="s">
        <v>863</v>
      </c>
      <c r="T102" s="540"/>
      <c r="U102" s="502"/>
      <c r="V102" s="541" t="s">
        <v>864</v>
      </c>
      <c r="W102" s="541" t="s">
        <v>864</v>
      </c>
      <c r="X102" s="232"/>
      <c r="Y102" s="542"/>
      <c r="Z102" s="502"/>
      <c r="AA102" s="543"/>
      <c r="AB102" s="502"/>
      <c r="AC102" s="540">
        <v>1</v>
      </c>
      <c r="AD102" s="540">
        <v>1</v>
      </c>
    </row>
    <row r="103" spans="1:1018" s="251" customFormat="1" ht="13.5" customHeight="1">
      <c r="A103" s="225">
        <v>95</v>
      </c>
      <c r="B103" s="217"/>
      <c r="C103" s="241" t="s">
        <v>1334</v>
      </c>
      <c r="D103" s="537"/>
      <c r="E103" s="250"/>
      <c r="F103" s="250"/>
      <c r="G103" s="250"/>
      <c r="H103" s="502" t="s">
        <v>1335</v>
      </c>
      <c r="I103" s="538"/>
      <c r="J103" s="502" t="s">
        <v>1336</v>
      </c>
      <c r="K103" s="538" t="s">
        <v>1337</v>
      </c>
      <c r="L103" s="502"/>
      <c r="M103" s="502"/>
      <c r="N103" s="502"/>
      <c r="O103" s="502"/>
      <c r="P103" s="539"/>
      <c r="Q103" s="502" t="s">
        <v>823</v>
      </c>
      <c r="R103" s="502" t="s">
        <v>864</v>
      </c>
      <c r="S103" s="243" t="s">
        <v>1337</v>
      </c>
      <c r="T103" s="283"/>
      <c r="U103" s="502"/>
      <c r="V103" s="541" t="s">
        <v>864</v>
      </c>
      <c r="W103" s="541" t="s">
        <v>864</v>
      </c>
      <c r="X103" s="232"/>
      <c r="Y103" s="248"/>
      <c r="Z103" s="502"/>
      <c r="AA103" s="543"/>
      <c r="AB103" s="502"/>
      <c r="AC103" s="540">
        <v>1</v>
      </c>
      <c r="AD103" s="540">
        <v>1</v>
      </c>
      <c r="AMD103" s="224"/>
    </row>
    <row r="104" spans="1:1018" s="251" customFormat="1" ht="13.5" customHeight="1">
      <c r="A104" s="225">
        <v>96</v>
      </c>
      <c r="B104" s="217"/>
      <c r="C104" s="241"/>
      <c r="D104" s="537" t="s">
        <v>1338</v>
      </c>
      <c r="E104" s="537"/>
      <c r="F104" s="241"/>
      <c r="G104" s="241"/>
      <c r="H104" s="502" t="s">
        <v>1339</v>
      </c>
      <c r="I104" s="538" t="s">
        <v>1340</v>
      </c>
      <c r="J104" s="502" t="s">
        <v>1341</v>
      </c>
      <c r="K104" s="538" t="s">
        <v>1342</v>
      </c>
      <c r="L104" s="502"/>
      <c r="M104" s="502"/>
      <c r="N104" s="502"/>
      <c r="O104" s="502"/>
      <c r="P104" s="539"/>
      <c r="Q104" s="502" t="s">
        <v>817</v>
      </c>
      <c r="R104" s="502"/>
      <c r="S104" s="502" t="s">
        <v>863</v>
      </c>
      <c r="T104" s="540" t="s">
        <v>864</v>
      </c>
      <c r="U104" s="502"/>
      <c r="V104" s="541" t="s">
        <v>864</v>
      </c>
      <c r="W104" s="541" t="s">
        <v>864</v>
      </c>
      <c r="X104" s="232"/>
      <c r="Y104" s="542"/>
      <c r="Z104" s="502" t="s">
        <v>992</v>
      </c>
      <c r="AA104" s="543"/>
      <c r="AB104" s="502"/>
      <c r="AC104" s="540">
        <v>1</v>
      </c>
      <c r="AD104" s="540">
        <v>1</v>
      </c>
      <c r="AMD104" s="224"/>
    </row>
    <row r="105" spans="1:1018" s="251" customFormat="1" ht="13.5" customHeight="1">
      <c r="A105" s="225">
        <v>97</v>
      </c>
      <c r="B105" s="217"/>
      <c r="C105" s="241"/>
      <c r="D105" s="537" t="s">
        <v>1343</v>
      </c>
      <c r="E105" s="537"/>
      <c r="F105" s="241"/>
      <c r="G105" s="241"/>
      <c r="H105" s="502" t="s">
        <v>1344</v>
      </c>
      <c r="I105" s="538" t="s">
        <v>1345</v>
      </c>
      <c r="J105" s="502" t="s">
        <v>1346</v>
      </c>
      <c r="K105" s="538"/>
      <c r="L105" s="502"/>
      <c r="M105" s="502"/>
      <c r="N105" s="502"/>
      <c r="O105" s="502"/>
      <c r="P105" s="539"/>
      <c r="Q105" s="502" t="s">
        <v>817</v>
      </c>
      <c r="R105" s="502"/>
      <c r="S105" s="502" t="s">
        <v>863</v>
      </c>
      <c r="T105" s="540"/>
      <c r="U105" s="502"/>
      <c r="V105" s="541" t="s">
        <v>864</v>
      </c>
      <c r="W105" s="541" t="s">
        <v>864</v>
      </c>
      <c r="X105" s="232"/>
      <c r="Y105" s="542"/>
      <c r="Z105" s="502"/>
      <c r="AA105" s="543"/>
      <c r="AB105" s="502"/>
      <c r="AC105" s="540">
        <v>1</v>
      </c>
      <c r="AD105" s="540">
        <v>1</v>
      </c>
      <c r="AMD105" s="224"/>
    </row>
    <row r="106" spans="1:1018" s="251" customFormat="1" ht="13.5" customHeight="1">
      <c r="A106" s="225">
        <v>98</v>
      </c>
      <c r="B106" s="217"/>
      <c r="C106" s="241"/>
      <c r="D106" s="537" t="s">
        <v>1347</v>
      </c>
      <c r="E106" s="537"/>
      <c r="F106" s="241"/>
      <c r="G106" s="241"/>
      <c r="H106" s="502" t="s">
        <v>1348</v>
      </c>
      <c r="I106" s="538" t="s">
        <v>1349</v>
      </c>
      <c r="J106" s="502" t="s">
        <v>1350</v>
      </c>
      <c r="K106" s="538"/>
      <c r="L106" s="502"/>
      <c r="M106" s="502"/>
      <c r="N106" s="502"/>
      <c r="O106" s="502"/>
      <c r="P106" s="539"/>
      <c r="Q106" s="502" t="s">
        <v>817</v>
      </c>
      <c r="R106" s="502"/>
      <c r="S106" s="502" t="s">
        <v>1351</v>
      </c>
      <c r="T106" s="540"/>
      <c r="U106" s="502"/>
      <c r="V106" s="541" t="s">
        <v>864</v>
      </c>
      <c r="W106" s="541" t="s">
        <v>864</v>
      </c>
      <c r="X106" s="232"/>
      <c r="Y106" s="542"/>
      <c r="Z106" s="502"/>
      <c r="AA106" s="543"/>
      <c r="AB106" s="502"/>
      <c r="AC106" s="540">
        <v>1</v>
      </c>
      <c r="AD106" s="540">
        <v>1</v>
      </c>
      <c r="AMD106" s="224"/>
    </row>
    <row r="107" spans="1:1018" s="251" customFormat="1" ht="13.5" customHeight="1">
      <c r="A107" s="225">
        <v>99</v>
      </c>
      <c r="B107" s="217"/>
      <c r="C107" s="241"/>
      <c r="D107" s="537" t="s">
        <v>875</v>
      </c>
      <c r="E107" s="537"/>
      <c r="F107" s="241"/>
      <c r="G107" s="241"/>
      <c r="H107" s="502" t="s">
        <v>1352</v>
      </c>
      <c r="I107" s="276" t="s">
        <v>1353</v>
      </c>
      <c r="J107" s="502" t="s">
        <v>875</v>
      </c>
      <c r="K107" s="538"/>
      <c r="L107" s="502"/>
      <c r="M107" s="502"/>
      <c r="N107" s="502"/>
      <c r="O107" s="502"/>
      <c r="P107" s="539"/>
      <c r="Q107" s="502" t="s">
        <v>820</v>
      </c>
      <c r="R107" s="502"/>
      <c r="S107" s="502" t="s">
        <v>863</v>
      </c>
      <c r="T107" s="540"/>
      <c r="U107" s="502"/>
      <c r="V107" s="541" t="s">
        <v>864</v>
      </c>
      <c r="W107" s="541" t="s">
        <v>864</v>
      </c>
      <c r="X107" s="232"/>
      <c r="Y107" s="542"/>
      <c r="Z107" s="502"/>
      <c r="AA107" s="543"/>
      <c r="AB107" s="502"/>
      <c r="AC107" s="540">
        <v>1</v>
      </c>
      <c r="AD107" s="540">
        <v>1</v>
      </c>
      <c r="AMD107" s="224"/>
    </row>
    <row r="108" spans="1:1018" s="251" customFormat="1" ht="13.5" customHeight="1">
      <c r="A108" s="225">
        <v>100</v>
      </c>
      <c r="B108" s="217"/>
      <c r="C108" s="241"/>
      <c r="D108" s="537" t="s">
        <v>1354</v>
      </c>
      <c r="E108" s="537"/>
      <c r="F108" s="241"/>
      <c r="G108" s="241"/>
      <c r="H108" s="502" t="s">
        <v>1355</v>
      </c>
      <c r="I108" s="538"/>
      <c r="J108" s="502" t="s">
        <v>1356</v>
      </c>
      <c r="K108" s="538"/>
      <c r="L108" s="502"/>
      <c r="M108" s="502"/>
      <c r="N108" s="502"/>
      <c r="O108" s="502"/>
      <c r="P108" s="539"/>
      <c r="Q108" s="502" t="s">
        <v>817</v>
      </c>
      <c r="R108" s="502"/>
      <c r="S108" s="502" t="s">
        <v>863</v>
      </c>
      <c r="T108" s="540"/>
      <c r="U108" s="502"/>
      <c r="V108" s="541" t="s">
        <v>864</v>
      </c>
      <c r="W108" s="541" t="s">
        <v>864</v>
      </c>
      <c r="X108" s="232"/>
      <c r="Y108" s="542"/>
      <c r="Z108" s="502"/>
      <c r="AA108" s="543"/>
      <c r="AB108" s="502"/>
      <c r="AC108" s="540">
        <v>1</v>
      </c>
      <c r="AD108" s="540">
        <v>1</v>
      </c>
      <c r="AMD108" s="224"/>
    </row>
    <row r="109" spans="1:1018" s="251" customFormat="1" ht="12.95" customHeight="1">
      <c r="A109" s="225">
        <v>101</v>
      </c>
      <c r="B109" s="217"/>
      <c r="C109" s="241"/>
      <c r="D109" s="537" t="s">
        <v>1357</v>
      </c>
      <c r="E109" s="537"/>
      <c r="F109" s="241"/>
      <c r="G109" s="241"/>
      <c r="H109" s="502" t="s">
        <v>1358</v>
      </c>
      <c r="I109" s="538"/>
      <c r="J109" s="502" t="s">
        <v>1359</v>
      </c>
      <c r="K109" s="538"/>
      <c r="L109" s="502"/>
      <c r="M109" s="502"/>
      <c r="N109" s="502"/>
      <c r="O109" s="502"/>
      <c r="P109" s="539"/>
      <c r="Q109" s="502" t="s">
        <v>817</v>
      </c>
      <c r="R109" s="502"/>
      <c r="S109" s="502" t="s">
        <v>863</v>
      </c>
      <c r="T109" s="540"/>
      <c r="U109" s="502"/>
      <c r="V109" s="541" t="s">
        <v>864</v>
      </c>
      <c r="W109" s="541" t="s">
        <v>864</v>
      </c>
      <c r="X109" s="232"/>
      <c r="Y109" s="542"/>
      <c r="Z109" s="502"/>
      <c r="AA109" s="543"/>
      <c r="AB109" s="502"/>
      <c r="AC109" s="540">
        <v>1</v>
      </c>
      <c r="AD109" s="540">
        <v>1</v>
      </c>
      <c r="AMD109" s="224"/>
    </row>
    <row r="110" spans="1:1018" s="224" customFormat="1" ht="13.5" customHeight="1">
      <c r="A110" s="225">
        <v>102</v>
      </c>
      <c r="B110" s="217" t="s">
        <v>1360</v>
      </c>
      <c r="C110" s="216"/>
      <c r="D110" s="241"/>
      <c r="E110" s="241"/>
      <c r="F110" s="241"/>
      <c r="G110" s="241"/>
      <c r="H110" s="502" t="s">
        <v>1361</v>
      </c>
      <c r="I110" s="538" t="s">
        <v>1312</v>
      </c>
      <c r="J110" s="502"/>
      <c r="K110" s="538" t="s">
        <v>1362</v>
      </c>
      <c r="L110" s="502"/>
      <c r="M110" s="502"/>
      <c r="N110" s="502"/>
      <c r="O110" s="502"/>
      <c r="P110" s="539"/>
      <c r="Q110" s="502" t="s">
        <v>820</v>
      </c>
      <c r="R110" s="502"/>
      <c r="S110" s="502" t="s">
        <v>863</v>
      </c>
      <c r="T110" s="540"/>
      <c r="U110" s="544"/>
      <c r="V110" s="541"/>
      <c r="W110" s="541" t="s">
        <v>864</v>
      </c>
      <c r="X110" s="232"/>
      <c r="Y110" s="380" t="s">
        <v>1363</v>
      </c>
      <c r="Z110" s="386" t="s">
        <v>1318</v>
      </c>
      <c r="AA110" s="543"/>
      <c r="AB110" s="502"/>
      <c r="AC110" s="540"/>
      <c r="AD110" s="540">
        <v>1</v>
      </c>
    </row>
    <row r="111" spans="1:1018" s="224" customFormat="1" ht="13.5" customHeight="1">
      <c r="A111" s="225">
        <v>103</v>
      </c>
      <c r="B111" s="217" t="s">
        <v>1364</v>
      </c>
      <c r="C111" s="216"/>
      <c r="D111" s="216"/>
      <c r="E111" s="216"/>
      <c r="F111" s="216"/>
      <c r="G111" s="216"/>
      <c r="H111" s="502" t="s">
        <v>1365</v>
      </c>
      <c r="I111" s="547"/>
      <c r="J111" s="502"/>
      <c r="K111" s="538" t="s">
        <v>1366</v>
      </c>
      <c r="L111" s="502"/>
      <c r="M111" s="502"/>
      <c r="N111" s="502"/>
      <c r="O111" s="502"/>
      <c r="P111" s="539"/>
      <c r="Q111" s="502" t="s">
        <v>823</v>
      </c>
      <c r="R111" s="502" t="s">
        <v>864</v>
      </c>
      <c r="S111" s="379" t="s">
        <v>1366</v>
      </c>
      <c r="T111" s="540"/>
      <c r="U111" s="548"/>
      <c r="V111" s="541"/>
      <c r="W111" s="260" t="s">
        <v>864</v>
      </c>
      <c r="X111" s="232"/>
      <c r="Y111" s="542"/>
      <c r="Z111" s="502"/>
      <c r="AA111" s="543"/>
      <c r="AB111" s="502"/>
      <c r="AC111" s="540"/>
      <c r="AD111" s="540">
        <v>1</v>
      </c>
    </row>
    <row r="112" spans="1:1018" s="224" customFormat="1" ht="13.5" customHeight="1">
      <c r="A112" s="225">
        <v>104</v>
      </c>
      <c r="B112" s="216"/>
      <c r="C112" s="241" t="s">
        <v>1273</v>
      </c>
      <c r="D112" s="241"/>
      <c r="E112" s="241"/>
      <c r="F112" s="241"/>
      <c r="G112" s="241"/>
      <c r="H112" s="502" t="s">
        <v>1367</v>
      </c>
      <c r="I112" s="547"/>
      <c r="J112" s="502"/>
      <c r="K112" s="538" t="s">
        <v>1272</v>
      </c>
      <c r="L112" s="502"/>
      <c r="M112" s="502"/>
      <c r="N112" s="502"/>
      <c r="O112" s="502"/>
      <c r="P112" s="539"/>
      <c r="Q112" s="383" t="s">
        <v>817</v>
      </c>
      <c r="R112" s="502" t="s">
        <v>864</v>
      </c>
      <c r="S112" s="379" t="s">
        <v>1272</v>
      </c>
      <c r="T112" s="540"/>
      <c r="U112" s="540"/>
      <c r="V112" s="541"/>
      <c r="W112" s="260" t="s">
        <v>864</v>
      </c>
      <c r="X112" s="232"/>
      <c r="Y112" s="385" t="s">
        <v>1368</v>
      </c>
      <c r="Z112" s="502"/>
      <c r="AA112" s="543"/>
      <c r="AB112" s="502"/>
      <c r="AC112" s="540"/>
      <c r="AD112" s="540">
        <v>1</v>
      </c>
    </row>
    <row r="113" spans="1:30" s="224" customFormat="1" ht="13.5" customHeight="1">
      <c r="A113" s="225">
        <v>105</v>
      </c>
      <c r="B113" s="216"/>
      <c r="C113" s="241" t="s">
        <v>831</v>
      </c>
      <c r="D113" s="241"/>
      <c r="E113" s="241"/>
      <c r="F113" s="241"/>
      <c r="G113" s="241"/>
      <c r="H113" s="502" t="s">
        <v>1369</v>
      </c>
      <c r="I113" s="547"/>
      <c r="J113" s="502"/>
      <c r="K113" s="538" t="s">
        <v>1187</v>
      </c>
      <c r="L113" s="502"/>
      <c r="M113" s="502"/>
      <c r="N113" s="502"/>
      <c r="O113" s="502"/>
      <c r="P113" s="539"/>
      <c r="Q113" s="502" t="s">
        <v>817</v>
      </c>
      <c r="R113" s="502"/>
      <c r="S113" s="502" t="s">
        <v>863</v>
      </c>
      <c r="T113" s="540"/>
      <c r="U113" s="548"/>
      <c r="V113" s="541"/>
      <c r="W113" s="260" t="s">
        <v>864</v>
      </c>
      <c r="X113" s="232"/>
      <c r="Y113" s="542"/>
      <c r="Z113" s="502"/>
      <c r="AA113" s="543"/>
      <c r="AB113" s="502"/>
      <c r="AC113" s="540"/>
      <c r="AD113" s="540">
        <v>1</v>
      </c>
    </row>
    <row r="114" spans="1:30" s="224" customFormat="1" ht="13.5" customHeight="1">
      <c r="A114" s="225">
        <v>106</v>
      </c>
      <c r="B114" s="217"/>
      <c r="C114" s="241" t="s">
        <v>1370</v>
      </c>
      <c r="D114" s="241"/>
      <c r="E114" s="241"/>
      <c r="F114" s="241"/>
      <c r="G114" s="241"/>
      <c r="H114" s="502" t="s">
        <v>1371</v>
      </c>
      <c r="I114" s="547" t="s">
        <v>1372</v>
      </c>
      <c r="J114" s="502"/>
      <c r="K114" s="538" t="s">
        <v>1323</v>
      </c>
      <c r="L114" s="502"/>
      <c r="M114" s="502"/>
      <c r="N114" s="502"/>
      <c r="O114" s="502"/>
      <c r="P114" s="539"/>
      <c r="Q114" s="502" t="s">
        <v>820</v>
      </c>
      <c r="R114" s="502"/>
      <c r="S114" s="502" t="s">
        <v>863</v>
      </c>
      <c r="T114" s="540"/>
      <c r="U114" s="540"/>
      <c r="V114" s="541"/>
      <c r="W114" s="541" t="s">
        <v>864</v>
      </c>
      <c r="X114" s="232"/>
      <c r="Y114" s="542"/>
      <c r="Z114" s="502"/>
      <c r="AA114" s="543"/>
      <c r="AB114" s="502"/>
      <c r="AC114" s="540"/>
      <c r="AD114" s="540">
        <v>1</v>
      </c>
    </row>
    <row r="115" spans="1:30" s="224" customFormat="1" ht="14.25" customHeight="1">
      <c r="A115" s="225">
        <v>107</v>
      </c>
      <c r="B115" s="217" t="s">
        <v>1373</v>
      </c>
      <c r="C115" s="217"/>
      <c r="D115" s="217"/>
      <c r="E115" s="217"/>
      <c r="F115" s="217"/>
      <c r="G115" s="217"/>
      <c r="H115" s="502" t="s">
        <v>1374</v>
      </c>
      <c r="I115" s="547"/>
      <c r="J115" s="502"/>
      <c r="K115" s="538" t="s">
        <v>1375</v>
      </c>
      <c r="L115" s="502"/>
      <c r="M115" s="502"/>
      <c r="N115" s="502"/>
      <c r="O115" s="502"/>
      <c r="P115" s="539"/>
      <c r="Q115" s="502" t="s">
        <v>823</v>
      </c>
      <c r="R115" s="502" t="s">
        <v>864</v>
      </c>
      <c r="S115" s="379" t="s">
        <v>1375</v>
      </c>
      <c r="T115" s="540"/>
      <c r="U115" s="259"/>
      <c r="V115" s="260" t="s">
        <v>864</v>
      </c>
      <c r="W115" s="260" t="s">
        <v>864</v>
      </c>
      <c r="X115" s="232"/>
      <c r="Y115" s="542"/>
      <c r="Z115" s="502"/>
      <c r="AA115" s="245"/>
      <c r="AB115" s="502"/>
      <c r="AC115" s="540"/>
      <c r="AD115" s="540">
        <v>1</v>
      </c>
    </row>
    <row r="116" spans="1:30" s="224" customFormat="1" ht="13.5" customHeight="1">
      <c r="A116" s="225">
        <v>108</v>
      </c>
      <c r="B116" s="217"/>
      <c r="C116" s="217" t="s">
        <v>1376</v>
      </c>
      <c r="D116" s="241"/>
      <c r="E116" s="219"/>
      <c r="F116" s="241"/>
      <c r="G116" s="241"/>
      <c r="H116" s="502" t="s">
        <v>1377</v>
      </c>
      <c r="I116" s="547"/>
      <c r="J116" s="502"/>
      <c r="K116" s="538" t="s">
        <v>1187</v>
      </c>
      <c r="L116" s="502"/>
      <c r="M116" s="502"/>
      <c r="N116" s="502"/>
      <c r="O116" s="502"/>
      <c r="P116" s="539"/>
      <c r="Q116" s="502" t="s">
        <v>820</v>
      </c>
      <c r="R116" s="502"/>
      <c r="S116" s="538" t="s">
        <v>863</v>
      </c>
      <c r="T116" s="540"/>
      <c r="U116" s="540"/>
      <c r="V116" s="541" t="s">
        <v>864</v>
      </c>
      <c r="W116" s="260" t="s">
        <v>864</v>
      </c>
      <c r="X116" s="232"/>
      <c r="Y116" s="266" t="s">
        <v>1378</v>
      </c>
      <c r="Z116" s="502" t="s">
        <v>1379</v>
      </c>
      <c r="AA116" s="543"/>
      <c r="AB116" s="502"/>
      <c r="AC116" s="540"/>
      <c r="AD116" s="540">
        <v>1</v>
      </c>
    </row>
    <row r="117" spans="1:30" s="224" customFormat="1" ht="13.5" customHeight="1">
      <c r="A117" s="225">
        <v>109</v>
      </c>
      <c r="B117" s="217"/>
      <c r="C117" s="217" t="s">
        <v>1380</v>
      </c>
      <c r="D117" s="219"/>
      <c r="E117" s="219"/>
      <c r="F117" s="219"/>
      <c r="G117" s="219"/>
      <c r="H117" s="502"/>
      <c r="I117" s="547"/>
      <c r="J117" s="502"/>
      <c r="K117" s="538" t="s">
        <v>1381</v>
      </c>
      <c r="L117" s="502"/>
      <c r="M117" s="502"/>
      <c r="N117" s="502"/>
      <c r="O117" s="502"/>
      <c r="P117" s="539"/>
      <c r="Q117" s="502" t="s">
        <v>817</v>
      </c>
      <c r="R117" s="502" t="s">
        <v>864</v>
      </c>
      <c r="S117" s="243" t="s">
        <v>1381</v>
      </c>
      <c r="T117" s="540"/>
      <c r="U117" s="540"/>
      <c r="V117" s="260"/>
      <c r="W117" s="260" t="s">
        <v>864</v>
      </c>
      <c r="X117" s="232"/>
      <c r="Y117" s="542"/>
      <c r="Z117" s="502"/>
      <c r="AA117" s="245"/>
      <c r="AB117" s="502"/>
      <c r="AC117" s="540"/>
      <c r="AD117" s="540">
        <v>1</v>
      </c>
    </row>
    <row r="118" spans="1:30" s="224" customFormat="1" ht="13.5" customHeight="1">
      <c r="A118" s="225">
        <v>110</v>
      </c>
      <c r="B118" s="217"/>
      <c r="C118" s="217"/>
      <c r="D118" s="241" t="s">
        <v>1382</v>
      </c>
      <c r="E118" s="219"/>
      <c r="F118" s="219"/>
      <c r="G118" s="219"/>
      <c r="H118" s="502" t="s">
        <v>1383</v>
      </c>
      <c r="I118" s="547"/>
      <c r="J118" s="502"/>
      <c r="K118" s="538" t="s">
        <v>1384</v>
      </c>
      <c r="L118" s="502"/>
      <c r="M118" s="502"/>
      <c r="N118" s="502"/>
      <c r="O118" s="502"/>
      <c r="P118" s="539"/>
      <c r="Q118" s="502" t="s">
        <v>823</v>
      </c>
      <c r="R118" s="502" t="s">
        <v>864</v>
      </c>
      <c r="S118" s="379" t="s">
        <v>1384</v>
      </c>
      <c r="T118" s="540"/>
      <c r="U118" s="540"/>
      <c r="V118" s="541"/>
      <c r="W118" s="260" t="s">
        <v>864</v>
      </c>
      <c r="X118" s="232"/>
      <c r="Y118" s="542"/>
      <c r="Z118" s="502"/>
      <c r="AA118" s="543"/>
      <c r="AB118" s="502"/>
      <c r="AC118" s="540"/>
      <c r="AD118" s="540">
        <v>1</v>
      </c>
    </row>
    <row r="119" spans="1:30" s="224" customFormat="1" ht="13.5" customHeight="1">
      <c r="A119" s="225">
        <v>111</v>
      </c>
      <c r="B119" s="217"/>
      <c r="C119" s="217"/>
      <c r="D119" s="241"/>
      <c r="E119" s="241" t="s">
        <v>1385</v>
      </c>
      <c r="F119" s="241"/>
      <c r="G119" s="241"/>
      <c r="H119" s="502" t="s">
        <v>1386</v>
      </c>
      <c r="I119" s="547" t="s">
        <v>1387</v>
      </c>
      <c r="J119" s="502"/>
      <c r="K119" s="538" t="s">
        <v>908</v>
      </c>
      <c r="L119" s="502"/>
      <c r="M119" s="502"/>
      <c r="N119" s="502"/>
      <c r="O119" s="502"/>
      <c r="P119" s="539"/>
      <c r="Q119" s="502" t="s">
        <v>820</v>
      </c>
      <c r="R119" s="502"/>
      <c r="S119" s="502" t="s">
        <v>863</v>
      </c>
      <c r="T119" s="540" t="s">
        <v>864</v>
      </c>
      <c r="U119" s="540" t="s">
        <v>1388</v>
      </c>
      <c r="V119" s="260"/>
      <c r="W119" s="260" t="s">
        <v>864</v>
      </c>
      <c r="X119" s="232"/>
      <c r="Y119" s="266" t="s">
        <v>1389</v>
      </c>
      <c r="Z119" s="502" t="s">
        <v>1293</v>
      </c>
      <c r="AA119" s="245"/>
      <c r="AB119" s="502"/>
      <c r="AC119" s="540"/>
      <c r="AD119" s="540">
        <v>1</v>
      </c>
    </row>
    <row r="120" spans="1:30" s="224" customFormat="1" ht="13.5" customHeight="1">
      <c r="A120" s="225">
        <v>112</v>
      </c>
      <c r="B120" s="217"/>
      <c r="C120" s="217"/>
      <c r="D120" s="241"/>
      <c r="E120" s="241" t="s">
        <v>1184</v>
      </c>
      <c r="F120" s="241"/>
      <c r="G120" s="241"/>
      <c r="H120" s="502" t="s">
        <v>1390</v>
      </c>
      <c r="I120" s="547" t="s">
        <v>1330</v>
      </c>
      <c r="J120" s="502"/>
      <c r="K120" s="538" t="s">
        <v>1391</v>
      </c>
      <c r="L120" s="502"/>
      <c r="M120" s="502"/>
      <c r="N120" s="502"/>
      <c r="O120" s="502"/>
      <c r="P120" s="539"/>
      <c r="Q120" s="502" t="s">
        <v>820</v>
      </c>
      <c r="R120" s="502"/>
      <c r="S120" s="502" t="s">
        <v>863</v>
      </c>
      <c r="T120" s="540"/>
      <c r="U120" s="540"/>
      <c r="V120" s="260"/>
      <c r="W120" s="260" t="s">
        <v>864</v>
      </c>
      <c r="X120" s="232"/>
      <c r="Y120" s="542"/>
      <c r="Z120" s="502"/>
      <c r="AA120" s="245"/>
      <c r="AB120" s="502"/>
      <c r="AC120" s="540"/>
      <c r="AD120" s="540">
        <v>1</v>
      </c>
    </row>
    <row r="121" spans="1:30" s="224" customFormat="1" ht="13.5" customHeight="1">
      <c r="A121" s="225">
        <v>113</v>
      </c>
      <c r="B121" s="217"/>
      <c r="C121" s="217"/>
      <c r="D121" s="217" t="s">
        <v>1228</v>
      </c>
      <c r="E121" s="219" t="s">
        <v>1244</v>
      </c>
      <c r="F121" s="241"/>
      <c r="G121" s="241"/>
      <c r="H121" s="502" t="s">
        <v>1392</v>
      </c>
      <c r="I121" s="547"/>
      <c r="J121" s="502"/>
      <c r="K121" s="538" t="s">
        <v>1233</v>
      </c>
      <c r="L121" s="502"/>
      <c r="M121" s="502"/>
      <c r="N121" s="502"/>
      <c r="O121" s="502"/>
      <c r="P121" s="539"/>
      <c r="Q121" s="502" t="s">
        <v>823</v>
      </c>
      <c r="R121" s="502" t="s">
        <v>864</v>
      </c>
      <c r="S121" s="243" t="s">
        <v>1233</v>
      </c>
      <c r="T121" s="540"/>
      <c r="U121" s="540"/>
      <c r="V121" s="260"/>
      <c r="W121" s="260" t="s">
        <v>864</v>
      </c>
      <c r="X121" s="232"/>
      <c r="Y121" s="384" t="s">
        <v>1393</v>
      </c>
      <c r="Z121" s="391" t="s">
        <v>1394</v>
      </c>
      <c r="AA121" s="245" t="s">
        <v>1234</v>
      </c>
      <c r="AB121" s="502"/>
      <c r="AC121" s="540"/>
      <c r="AD121" s="540">
        <v>1</v>
      </c>
    </row>
    <row r="122" spans="1:30" s="224" customFormat="1" ht="13.5" customHeight="1">
      <c r="A122" s="225">
        <v>114</v>
      </c>
      <c r="B122" s="217"/>
      <c r="C122" s="217"/>
      <c r="D122" s="217" t="s">
        <v>1395</v>
      </c>
      <c r="E122" s="241"/>
      <c r="F122" s="241"/>
      <c r="G122" s="241"/>
      <c r="H122" s="502" t="s">
        <v>1396</v>
      </c>
      <c r="I122" s="547"/>
      <c r="J122" s="502"/>
      <c r="K122" s="538" t="s">
        <v>1397</v>
      </c>
      <c r="L122" s="502"/>
      <c r="M122" s="502"/>
      <c r="N122" s="502"/>
      <c r="O122" s="502"/>
      <c r="P122" s="539"/>
      <c r="Q122" s="502" t="s">
        <v>817</v>
      </c>
      <c r="R122" s="502" t="s">
        <v>864</v>
      </c>
      <c r="S122" s="379" t="s">
        <v>1397</v>
      </c>
      <c r="T122" s="540"/>
      <c r="U122" s="540"/>
      <c r="V122" s="260"/>
      <c r="W122" s="260" t="s">
        <v>864</v>
      </c>
      <c r="X122" s="232"/>
      <c r="Y122" s="542"/>
      <c r="Z122" s="502"/>
      <c r="AA122" s="245"/>
      <c r="AB122" s="502"/>
      <c r="AC122" s="540"/>
      <c r="AD122" s="540">
        <v>1</v>
      </c>
    </row>
    <row r="123" spans="1:30" s="224" customFormat="1" ht="13.5" customHeight="1">
      <c r="A123" s="225">
        <v>115</v>
      </c>
      <c r="B123" s="217"/>
      <c r="C123" s="217"/>
      <c r="D123" s="217"/>
      <c r="E123" s="217" t="s">
        <v>1049</v>
      </c>
      <c r="F123" s="219" t="s">
        <v>1398</v>
      </c>
      <c r="G123" s="241"/>
      <c r="H123" s="502"/>
      <c r="I123" s="547"/>
      <c r="J123" s="502"/>
      <c r="K123" s="538" t="s">
        <v>1050</v>
      </c>
      <c r="L123" s="502"/>
      <c r="M123" s="502"/>
      <c r="N123" s="502"/>
      <c r="O123" s="502"/>
      <c r="P123" s="539"/>
      <c r="Q123" s="502" t="s">
        <v>817</v>
      </c>
      <c r="R123" s="502" t="s">
        <v>864</v>
      </c>
      <c r="S123" s="243" t="s">
        <v>1050</v>
      </c>
      <c r="T123" s="540"/>
      <c r="U123" s="540"/>
      <c r="V123" s="260"/>
      <c r="W123" s="260" t="s">
        <v>864</v>
      </c>
      <c r="X123" s="232"/>
      <c r="Y123" s="542"/>
      <c r="Z123" s="502"/>
      <c r="AA123" s="245"/>
      <c r="AB123" s="502"/>
      <c r="AC123" s="540"/>
      <c r="AD123" s="540">
        <v>1</v>
      </c>
    </row>
    <row r="124" spans="1:30" s="224" customFormat="1" ht="13.5" customHeight="1">
      <c r="A124" s="225">
        <v>116</v>
      </c>
      <c r="B124" s="217"/>
      <c r="C124" s="217"/>
      <c r="D124" s="217"/>
      <c r="E124" s="217" t="s">
        <v>1074</v>
      </c>
      <c r="F124" s="219" t="s">
        <v>1399</v>
      </c>
      <c r="G124" s="241"/>
      <c r="H124" s="502"/>
      <c r="I124" s="547"/>
      <c r="J124" s="502"/>
      <c r="K124" s="538" t="s">
        <v>1075</v>
      </c>
      <c r="L124" s="502"/>
      <c r="M124" s="502"/>
      <c r="N124" s="502"/>
      <c r="O124" s="502"/>
      <c r="P124" s="539"/>
      <c r="Q124" s="502" t="s">
        <v>817</v>
      </c>
      <c r="R124" s="502" t="s">
        <v>864</v>
      </c>
      <c r="S124" s="243" t="s">
        <v>1075</v>
      </c>
      <c r="T124" s="540"/>
      <c r="U124" s="540"/>
      <c r="V124" s="260"/>
      <c r="W124" s="260" t="s">
        <v>864</v>
      </c>
      <c r="X124" s="232"/>
      <c r="Y124" s="542"/>
      <c r="Z124" s="502"/>
      <c r="AA124" s="245"/>
      <c r="AB124" s="502"/>
      <c r="AC124" s="540"/>
      <c r="AD124" s="540">
        <v>1</v>
      </c>
    </row>
    <row r="125" spans="1:30" s="224" customFormat="1" ht="13.5" customHeight="1">
      <c r="A125" s="225">
        <v>117</v>
      </c>
      <c r="B125" s="217"/>
      <c r="C125" s="217"/>
      <c r="D125" s="217" t="s">
        <v>1400</v>
      </c>
      <c r="E125" s="241"/>
      <c r="F125" s="241"/>
      <c r="G125" s="241"/>
      <c r="H125" s="502"/>
      <c r="I125" s="547"/>
      <c r="J125" s="502"/>
      <c r="K125" s="538" t="s">
        <v>1401</v>
      </c>
      <c r="L125" s="502"/>
      <c r="M125" s="502"/>
      <c r="N125" s="502"/>
      <c r="O125" s="502"/>
      <c r="P125" s="539"/>
      <c r="Q125" s="502" t="s">
        <v>817</v>
      </c>
      <c r="R125" s="502" t="s">
        <v>864</v>
      </c>
      <c r="S125" s="379" t="s">
        <v>1401</v>
      </c>
      <c r="T125" s="540"/>
      <c r="U125" s="540"/>
      <c r="V125" s="260"/>
      <c r="W125" s="260" t="s">
        <v>864</v>
      </c>
      <c r="X125" s="232"/>
      <c r="Y125" s="542"/>
      <c r="Z125" s="542" t="s">
        <v>1402</v>
      </c>
      <c r="AA125" s="245"/>
      <c r="AB125" s="502"/>
      <c r="AC125" s="540"/>
      <c r="AD125" s="540">
        <v>1</v>
      </c>
    </row>
    <row r="126" spans="1:30" s="224" customFormat="1" ht="13.5" customHeight="1">
      <c r="A126" s="225">
        <v>118</v>
      </c>
      <c r="B126" s="217"/>
      <c r="C126" s="217"/>
      <c r="D126" s="217"/>
      <c r="E126" s="241" t="s">
        <v>1273</v>
      </c>
      <c r="F126" s="241"/>
      <c r="G126" s="241"/>
      <c r="H126" s="502" t="s">
        <v>1403</v>
      </c>
      <c r="I126" s="547"/>
      <c r="J126" s="502"/>
      <c r="K126" s="538" t="s">
        <v>1272</v>
      </c>
      <c r="L126" s="502"/>
      <c r="M126" s="502"/>
      <c r="N126" s="502"/>
      <c r="O126" s="502"/>
      <c r="P126" s="539"/>
      <c r="Q126" s="502" t="s">
        <v>820</v>
      </c>
      <c r="R126" s="502" t="s">
        <v>864</v>
      </c>
      <c r="S126" s="243" t="s">
        <v>1272</v>
      </c>
      <c r="T126" s="540"/>
      <c r="U126" s="540"/>
      <c r="V126" s="260"/>
      <c r="W126" s="260" t="s">
        <v>864</v>
      </c>
      <c r="X126" s="232"/>
      <c r="Y126" s="542"/>
      <c r="Z126" s="502"/>
      <c r="AA126" s="245"/>
      <c r="AB126" s="502"/>
      <c r="AC126" s="540"/>
      <c r="AD126" s="540">
        <v>1</v>
      </c>
    </row>
    <row r="127" spans="1:30" s="224" customFormat="1" ht="13.5" customHeight="1">
      <c r="A127" s="225">
        <v>119</v>
      </c>
      <c r="B127" s="217"/>
      <c r="C127" s="217"/>
      <c r="D127" s="217"/>
      <c r="E127" s="241" t="s">
        <v>1184</v>
      </c>
      <c r="F127" s="241"/>
      <c r="G127" s="241"/>
      <c r="H127" s="502" t="s">
        <v>1404</v>
      </c>
      <c r="I127" s="547">
        <v>10000668540</v>
      </c>
      <c r="J127" s="502"/>
      <c r="K127" s="538" t="s">
        <v>1187</v>
      </c>
      <c r="L127" s="502"/>
      <c r="M127" s="502"/>
      <c r="N127" s="502"/>
      <c r="O127" s="502"/>
      <c r="P127" s="539"/>
      <c r="Q127" s="502" t="s">
        <v>817</v>
      </c>
      <c r="R127" s="502"/>
      <c r="S127" s="502" t="s">
        <v>863</v>
      </c>
      <c r="T127" s="540"/>
      <c r="U127" s="374"/>
      <c r="V127" s="260"/>
      <c r="W127" s="260" t="s">
        <v>864</v>
      </c>
      <c r="X127" s="232"/>
      <c r="Y127" s="380" t="s">
        <v>1405</v>
      </c>
      <c r="Z127" s="502" t="s">
        <v>1406</v>
      </c>
      <c r="AA127" s="245"/>
      <c r="AB127" s="502"/>
      <c r="AC127" s="540"/>
      <c r="AD127" s="540">
        <v>1</v>
      </c>
    </row>
    <row r="128" spans="1:30" s="224" customFormat="1" ht="13.5" customHeight="1">
      <c r="A128" s="225">
        <v>120</v>
      </c>
      <c r="B128" s="217"/>
      <c r="C128" s="217"/>
      <c r="D128" s="241"/>
      <c r="E128" s="241" t="s">
        <v>1407</v>
      </c>
      <c r="F128" s="219" t="s">
        <v>1408</v>
      </c>
      <c r="G128" s="241"/>
      <c r="H128" s="502"/>
      <c r="I128" s="547"/>
      <c r="J128" s="502"/>
      <c r="K128" s="538" t="s">
        <v>1397</v>
      </c>
      <c r="L128" s="502"/>
      <c r="M128" s="502"/>
      <c r="N128" s="502"/>
      <c r="O128" s="502"/>
      <c r="P128" s="539"/>
      <c r="Q128" s="502" t="s">
        <v>817</v>
      </c>
      <c r="R128" s="502" t="s">
        <v>864</v>
      </c>
      <c r="S128" s="379" t="s">
        <v>1397</v>
      </c>
      <c r="T128" s="540"/>
      <c r="U128" s="540"/>
      <c r="V128" s="541"/>
      <c r="W128" s="541" t="s">
        <v>864</v>
      </c>
      <c r="X128" s="232"/>
      <c r="Y128" s="542"/>
      <c r="Z128" s="502"/>
      <c r="AA128" s="543"/>
      <c r="AB128" s="502"/>
      <c r="AC128" s="540"/>
      <c r="AD128" s="540">
        <v>1</v>
      </c>
    </row>
    <row r="129" spans="1:30" s="224" customFormat="1" ht="13.5" customHeight="1">
      <c r="A129" s="225">
        <v>121</v>
      </c>
      <c r="B129" s="217"/>
      <c r="C129" s="217"/>
      <c r="D129" s="217"/>
      <c r="E129" s="217" t="s">
        <v>1409</v>
      </c>
      <c r="F129" s="219" t="s">
        <v>1244</v>
      </c>
      <c r="G129" s="241"/>
      <c r="H129" s="502" t="s">
        <v>1392</v>
      </c>
      <c r="I129" s="547"/>
      <c r="J129" s="502"/>
      <c r="K129" s="538" t="s">
        <v>1233</v>
      </c>
      <c r="L129" s="502"/>
      <c r="M129" s="502"/>
      <c r="N129" s="502"/>
      <c r="O129" s="502"/>
      <c r="P129" s="539"/>
      <c r="Q129" s="502" t="s">
        <v>823</v>
      </c>
      <c r="R129" s="502" t="s">
        <v>864</v>
      </c>
      <c r="S129" s="243" t="s">
        <v>1233</v>
      </c>
      <c r="T129" s="540"/>
      <c r="U129" s="259"/>
      <c r="V129" s="260"/>
      <c r="W129" s="260" t="s">
        <v>864</v>
      </c>
      <c r="X129" s="232"/>
      <c r="Y129" s="542"/>
      <c r="Z129" s="502"/>
      <c r="AA129" s="245" t="s">
        <v>1234</v>
      </c>
      <c r="AB129" s="502"/>
      <c r="AC129" s="540"/>
      <c r="AD129" s="540">
        <v>1</v>
      </c>
    </row>
    <row r="130" spans="1:30" s="224" customFormat="1" ht="13.5" customHeight="1">
      <c r="A130" s="225">
        <v>122</v>
      </c>
      <c r="B130" s="217"/>
      <c r="C130" s="217" t="s">
        <v>1410</v>
      </c>
      <c r="D130" s="241"/>
      <c r="E130" s="241"/>
      <c r="F130" s="241"/>
      <c r="G130" s="241"/>
      <c r="H130" s="502" t="s">
        <v>1411</v>
      </c>
      <c r="I130" s="547"/>
      <c r="J130" s="502"/>
      <c r="K130" s="538" t="s">
        <v>1412</v>
      </c>
      <c r="L130" s="502"/>
      <c r="M130" s="502"/>
      <c r="N130" s="502"/>
      <c r="O130" s="502"/>
      <c r="P130" s="539"/>
      <c r="Q130" s="502" t="s">
        <v>817</v>
      </c>
      <c r="R130" s="502" t="s">
        <v>864</v>
      </c>
      <c r="S130" s="243" t="s">
        <v>1413</v>
      </c>
      <c r="T130" s="540"/>
      <c r="U130" s="540"/>
      <c r="V130" s="260" t="s">
        <v>864</v>
      </c>
      <c r="W130" s="260" t="s">
        <v>864</v>
      </c>
      <c r="X130" s="232"/>
      <c r="Y130" s="542"/>
      <c r="Z130" s="502"/>
      <c r="AA130" s="245"/>
      <c r="AB130" s="502"/>
      <c r="AC130" s="540"/>
      <c r="AD130" s="540">
        <v>1</v>
      </c>
    </row>
    <row r="131" spans="1:30" s="224" customFormat="1" ht="13.5" customHeight="1">
      <c r="A131" s="225">
        <v>123</v>
      </c>
      <c r="B131" s="217"/>
      <c r="C131" s="217"/>
      <c r="D131" s="217" t="s">
        <v>1414</v>
      </c>
      <c r="E131" s="241"/>
      <c r="F131" s="241"/>
      <c r="G131" s="241"/>
      <c r="H131" s="502" t="s">
        <v>1415</v>
      </c>
      <c r="I131" s="547"/>
      <c r="J131" s="502"/>
      <c r="K131" s="538" t="s">
        <v>1416</v>
      </c>
      <c r="L131" s="502"/>
      <c r="M131" s="502"/>
      <c r="N131" s="502"/>
      <c r="O131" s="502"/>
      <c r="P131" s="539"/>
      <c r="Q131" s="502" t="s">
        <v>817</v>
      </c>
      <c r="R131" s="502" t="s">
        <v>864</v>
      </c>
      <c r="S131" s="243" t="s">
        <v>1417</v>
      </c>
      <c r="T131" s="540"/>
      <c r="U131" s="259"/>
      <c r="V131" s="260"/>
      <c r="W131" s="260" t="s">
        <v>864</v>
      </c>
      <c r="X131" s="232"/>
      <c r="Y131" s="542"/>
      <c r="Z131" s="502"/>
      <c r="AA131" s="245"/>
      <c r="AB131" s="502"/>
      <c r="AC131" s="540"/>
      <c r="AD131" s="540">
        <v>1</v>
      </c>
    </row>
    <row r="132" spans="1:30" s="224" customFormat="1" ht="13.5" customHeight="1">
      <c r="A132" s="225">
        <v>124</v>
      </c>
      <c r="B132" s="217"/>
      <c r="C132" s="217"/>
      <c r="D132" s="217"/>
      <c r="E132" s="241" t="s">
        <v>1418</v>
      </c>
      <c r="F132" s="241"/>
      <c r="G132" s="241"/>
      <c r="H132" s="502" t="s">
        <v>1415</v>
      </c>
      <c r="I132" s="547"/>
      <c r="J132" s="502"/>
      <c r="K132" s="538" t="s">
        <v>888</v>
      </c>
      <c r="L132" s="502"/>
      <c r="M132" s="502"/>
      <c r="N132" s="502"/>
      <c r="O132" s="502"/>
      <c r="P132" s="539"/>
      <c r="Q132" s="502" t="s">
        <v>817</v>
      </c>
      <c r="R132" s="502"/>
      <c r="S132" s="502" t="s">
        <v>863</v>
      </c>
      <c r="T132" s="540" t="s">
        <v>864</v>
      </c>
      <c r="U132" s="260" t="s">
        <v>1419</v>
      </c>
      <c r="V132" s="541"/>
      <c r="W132" s="260" t="s">
        <v>864</v>
      </c>
      <c r="X132" s="232"/>
      <c r="Y132" s="266" t="s">
        <v>1420</v>
      </c>
      <c r="Z132" s="386" t="s">
        <v>1421</v>
      </c>
      <c r="AA132" s="245"/>
      <c r="AB132" s="502"/>
      <c r="AC132" s="540"/>
      <c r="AD132" s="540">
        <v>1</v>
      </c>
    </row>
    <row r="133" spans="1:30" s="224" customFormat="1" ht="13.5" customHeight="1">
      <c r="A133" s="225">
        <v>125</v>
      </c>
      <c r="B133" s="217"/>
      <c r="C133" s="217"/>
      <c r="D133" s="217"/>
      <c r="E133" s="241" t="s">
        <v>1422</v>
      </c>
      <c r="F133" s="241"/>
      <c r="G133" s="241"/>
      <c r="H133" s="502" t="s">
        <v>1423</v>
      </c>
      <c r="I133" s="547"/>
      <c r="J133" s="502"/>
      <c r="K133" s="538" t="s">
        <v>1424</v>
      </c>
      <c r="L133" s="502"/>
      <c r="M133" s="502"/>
      <c r="N133" s="502"/>
      <c r="O133" s="502"/>
      <c r="P133" s="539"/>
      <c r="Q133" s="502" t="s">
        <v>817</v>
      </c>
      <c r="R133" s="502"/>
      <c r="S133" s="502" t="s">
        <v>863</v>
      </c>
      <c r="T133" s="540" t="s">
        <v>864</v>
      </c>
      <c r="U133" s="260" t="s">
        <v>1425</v>
      </c>
      <c r="V133" s="541"/>
      <c r="W133" s="260" t="s">
        <v>864</v>
      </c>
      <c r="X133" s="232"/>
      <c r="Y133" s="266" t="s">
        <v>1426</v>
      </c>
      <c r="Z133" s="502"/>
      <c r="AA133" s="245"/>
      <c r="AB133" s="502"/>
      <c r="AC133" s="540"/>
      <c r="AD133" s="540">
        <v>1</v>
      </c>
    </row>
    <row r="134" spans="1:30" s="224" customFormat="1" ht="13.5" customHeight="1">
      <c r="A134" s="225">
        <v>126</v>
      </c>
      <c r="B134" s="217"/>
      <c r="C134" s="217"/>
      <c r="D134" s="217" t="s">
        <v>1427</v>
      </c>
      <c r="E134" s="241"/>
      <c r="F134" s="241"/>
      <c r="G134" s="241"/>
      <c r="H134" s="502" t="s">
        <v>1428</v>
      </c>
      <c r="I134" s="547"/>
      <c r="J134" s="502"/>
      <c r="K134" s="538" t="s">
        <v>1060</v>
      </c>
      <c r="L134" s="502"/>
      <c r="M134" s="502"/>
      <c r="N134" s="502"/>
      <c r="O134" s="502"/>
      <c r="P134" s="539"/>
      <c r="Q134" s="502" t="s">
        <v>817</v>
      </c>
      <c r="R134" s="502" t="s">
        <v>864</v>
      </c>
      <c r="S134" s="379" t="s">
        <v>1429</v>
      </c>
      <c r="T134" s="540"/>
      <c r="U134" s="540"/>
      <c r="V134" s="260"/>
      <c r="W134" s="260" t="s">
        <v>864</v>
      </c>
      <c r="X134" s="232"/>
      <c r="Y134" s="542"/>
      <c r="Z134" s="502"/>
      <c r="AA134" s="245"/>
      <c r="AB134" s="502"/>
      <c r="AC134" s="540"/>
      <c r="AD134" s="540">
        <v>1</v>
      </c>
    </row>
    <row r="135" spans="1:30" s="224" customFormat="1" ht="13.5" customHeight="1">
      <c r="A135" s="225">
        <v>127</v>
      </c>
      <c r="B135" s="217"/>
      <c r="C135" s="217"/>
      <c r="D135" s="217"/>
      <c r="E135" s="241" t="s">
        <v>1430</v>
      </c>
      <c r="F135" s="241"/>
      <c r="G135" s="241"/>
      <c r="H135" s="502" t="s">
        <v>1428</v>
      </c>
      <c r="I135" s="547" t="s">
        <v>1431</v>
      </c>
      <c r="J135" s="502"/>
      <c r="K135" s="538" t="s">
        <v>1391</v>
      </c>
      <c r="L135" s="502"/>
      <c r="M135" s="502"/>
      <c r="N135" s="502"/>
      <c r="O135" s="502"/>
      <c r="P135" s="539"/>
      <c r="Q135" s="502" t="s">
        <v>817</v>
      </c>
      <c r="R135" s="502"/>
      <c r="S135" s="502" t="s">
        <v>863</v>
      </c>
      <c r="T135" s="540"/>
      <c r="U135" s="540"/>
      <c r="V135" s="260"/>
      <c r="W135" s="260" t="s">
        <v>864</v>
      </c>
      <c r="X135" s="232"/>
      <c r="Y135" s="380" t="s">
        <v>1432</v>
      </c>
      <c r="Z135" s="502"/>
      <c r="AA135" s="245"/>
      <c r="AB135" s="502"/>
      <c r="AC135" s="540"/>
      <c r="AD135" s="540">
        <v>1</v>
      </c>
    </row>
    <row r="136" spans="1:30" s="224" customFormat="1" ht="13.5" customHeight="1">
      <c r="A136" s="225">
        <v>128</v>
      </c>
      <c r="B136" s="217"/>
      <c r="C136" s="217"/>
      <c r="D136" s="217"/>
      <c r="E136" s="241" t="s">
        <v>1433</v>
      </c>
      <c r="F136" s="241"/>
      <c r="G136" s="241"/>
      <c r="H136" s="502" t="s">
        <v>1434</v>
      </c>
      <c r="I136" s="547" t="s">
        <v>1435</v>
      </c>
      <c r="J136" s="502"/>
      <c r="K136" s="538" t="s">
        <v>1436</v>
      </c>
      <c r="L136" s="502"/>
      <c r="M136" s="502"/>
      <c r="N136" s="502"/>
      <c r="O136" s="502"/>
      <c r="P136" s="539"/>
      <c r="Q136" s="502" t="s">
        <v>817</v>
      </c>
      <c r="R136" s="502"/>
      <c r="S136" s="502" t="s">
        <v>863</v>
      </c>
      <c r="T136" s="540" t="s">
        <v>864</v>
      </c>
      <c r="U136" s="540"/>
      <c r="V136" s="260"/>
      <c r="W136" s="260" t="s">
        <v>864</v>
      </c>
      <c r="X136" s="232"/>
      <c r="Y136" s="380" t="s">
        <v>1437</v>
      </c>
      <c r="Z136" s="502"/>
      <c r="AA136" s="245"/>
      <c r="AB136" s="502"/>
      <c r="AC136" s="540"/>
      <c r="AD136" s="540">
        <v>1</v>
      </c>
    </row>
    <row r="137" spans="1:30" s="224" customFormat="1" ht="13.5" customHeight="1">
      <c r="A137" s="225">
        <v>129</v>
      </c>
      <c r="B137" s="217"/>
      <c r="C137" s="217"/>
      <c r="D137" s="217" t="s">
        <v>1438</v>
      </c>
      <c r="E137" s="241"/>
      <c r="F137" s="241"/>
      <c r="G137" s="241"/>
      <c r="H137" s="502" t="s">
        <v>1439</v>
      </c>
      <c r="I137" s="547"/>
      <c r="J137" s="502"/>
      <c r="K137" s="538" t="s">
        <v>1440</v>
      </c>
      <c r="L137" s="502"/>
      <c r="M137" s="502"/>
      <c r="N137" s="502"/>
      <c r="O137" s="502"/>
      <c r="P137" s="539"/>
      <c r="Q137" s="502" t="s">
        <v>817</v>
      </c>
      <c r="R137" s="502" t="s">
        <v>864</v>
      </c>
      <c r="S137" s="243" t="s">
        <v>1441</v>
      </c>
      <c r="T137" s="540"/>
      <c r="U137" s="259"/>
      <c r="V137" s="260" t="s">
        <v>864</v>
      </c>
      <c r="W137" s="260" t="s">
        <v>864</v>
      </c>
      <c r="X137" s="232"/>
      <c r="Y137" s="542"/>
      <c r="Z137" s="502"/>
      <c r="AA137" s="245"/>
      <c r="AB137" s="502"/>
      <c r="AC137" s="540"/>
      <c r="AD137" s="540">
        <v>1</v>
      </c>
    </row>
    <row r="138" spans="1:30" s="224" customFormat="1" ht="13.5" customHeight="1">
      <c r="A138" s="225">
        <v>130</v>
      </c>
      <c r="B138" s="217"/>
      <c r="C138" s="217"/>
      <c r="D138" s="217"/>
      <c r="E138" s="241" t="s">
        <v>1442</v>
      </c>
      <c r="F138" s="241"/>
      <c r="G138" s="241"/>
      <c r="H138" s="502" t="s">
        <v>1443</v>
      </c>
      <c r="I138" s="547" t="s">
        <v>1102</v>
      </c>
      <c r="J138" s="502"/>
      <c r="K138" s="538" t="s">
        <v>1444</v>
      </c>
      <c r="L138" s="502"/>
      <c r="M138" s="502"/>
      <c r="N138" s="502"/>
      <c r="O138" s="502"/>
      <c r="P138" s="539"/>
      <c r="Q138" s="502" t="s">
        <v>817</v>
      </c>
      <c r="R138" s="502"/>
      <c r="S138" s="502" t="s">
        <v>863</v>
      </c>
      <c r="T138" s="540"/>
      <c r="U138" s="540"/>
      <c r="V138" s="260"/>
      <c r="W138" s="260" t="s">
        <v>864</v>
      </c>
      <c r="X138" s="232"/>
      <c r="Y138" s="542"/>
      <c r="Z138" s="502"/>
      <c r="AA138" s="245"/>
      <c r="AB138" s="502"/>
      <c r="AC138" s="540"/>
      <c r="AD138" s="540">
        <v>1</v>
      </c>
    </row>
    <row r="139" spans="1:30" s="224" customFormat="1" ht="13.5" customHeight="1">
      <c r="A139" s="225">
        <v>131</v>
      </c>
      <c r="B139" s="217"/>
      <c r="C139" s="217"/>
      <c r="D139" s="217"/>
      <c r="E139" s="241" t="s">
        <v>1445</v>
      </c>
      <c r="F139" s="241"/>
      <c r="G139" s="241"/>
      <c r="H139" s="502" t="s">
        <v>1446</v>
      </c>
      <c r="I139" s="547"/>
      <c r="J139" s="502"/>
      <c r="K139" s="538" t="s">
        <v>1447</v>
      </c>
      <c r="L139" s="502"/>
      <c r="M139" s="502"/>
      <c r="N139" s="502"/>
      <c r="O139" s="502"/>
      <c r="P139" s="539"/>
      <c r="Q139" s="502" t="s">
        <v>817</v>
      </c>
      <c r="R139" s="502"/>
      <c r="S139" s="502" t="s">
        <v>863</v>
      </c>
      <c r="T139" s="540"/>
      <c r="U139" s="540"/>
      <c r="V139" s="260"/>
      <c r="W139" s="260" t="s">
        <v>864</v>
      </c>
      <c r="X139" s="232"/>
      <c r="Y139" s="542"/>
      <c r="Z139" s="502"/>
      <c r="AA139" s="245"/>
      <c r="AB139" s="502"/>
      <c r="AC139" s="540"/>
      <c r="AD139" s="540">
        <v>1</v>
      </c>
    </row>
    <row r="140" spans="1:30" s="224" customFormat="1" ht="13.5" customHeight="1">
      <c r="A140" s="225">
        <v>132</v>
      </c>
      <c r="B140" s="217"/>
      <c r="C140" s="217"/>
      <c r="D140" s="217"/>
      <c r="E140" s="241" t="s">
        <v>1448</v>
      </c>
      <c r="F140" s="241"/>
      <c r="G140" s="241"/>
      <c r="H140" s="502" t="s">
        <v>1449</v>
      </c>
      <c r="I140" s="547"/>
      <c r="J140" s="502"/>
      <c r="K140" s="538" t="s">
        <v>1450</v>
      </c>
      <c r="L140" s="502"/>
      <c r="M140" s="502"/>
      <c r="N140" s="502"/>
      <c r="O140" s="502"/>
      <c r="P140" s="539"/>
      <c r="Q140" s="502" t="s">
        <v>817</v>
      </c>
      <c r="R140" s="502"/>
      <c r="S140" s="502" t="s">
        <v>863</v>
      </c>
      <c r="T140" s="540"/>
      <c r="U140" s="540"/>
      <c r="V140" s="260"/>
      <c r="W140" s="260" t="s">
        <v>864</v>
      </c>
      <c r="X140" s="232"/>
      <c r="Y140" s="542"/>
      <c r="Z140" s="502"/>
      <c r="AA140" s="245"/>
      <c r="AB140" s="502"/>
      <c r="AC140" s="540"/>
      <c r="AD140" s="540">
        <v>1</v>
      </c>
    </row>
    <row r="141" spans="1:30" s="224" customFormat="1" ht="13.5" customHeight="1">
      <c r="A141" s="225">
        <v>133</v>
      </c>
      <c r="B141" s="217"/>
      <c r="C141" s="217"/>
      <c r="D141" s="217"/>
      <c r="E141" s="241" t="s">
        <v>1451</v>
      </c>
      <c r="F141" s="241"/>
      <c r="G141" s="241"/>
      <c r="H141" s="502" t="s">
        <v>1452</v>
      </c>
      <c r="I141" s="547"/>
      <c r="J141" s="502"/>
      <c r="K141" s="538" t="s">
        <v>1453</v>
      </c>
      <c r="L141" s="502"/>
      <c r="M141" s="502"/>
      <c r="N141" s="502"/>
      <c r="O141" s="502"/>
      <c r="P141" s="539"/>
      <c r="Q141" s="502" t="s">
        <v>817</v>
      </c>
      <c r="R141" s="502"/>
      <c r="S141" s="502" t="s">
        <v>1454</v>
      </c>
      <c r="T141" s="540"/>
      <c r="U141" s="259"/>
      <c r="V141" s="260" t="s">
        <v>864</v>
      </c>
      <c r="W141" s="260" t="s">
        <v>864</v>
      </c>
      <c r="X141" s="232"/>
      <c r="Y141" s="542"/>
      <c r="Z141" s="502"/>
      <c r="AA141" s="245"/>
      <c r="AB141" s="502"/>
      <c r="AC141" s="540"/>
      <c r="AD141" s="540">
        <v>1</v>
      </c>
    </row>
    <row r="142" spans="1:30" s="224" customFormat="1" ht="13.5" customHeight="1">
      <c r="A142" s="225">
        <v>134</v>
      </c>
      <c r="B142" s="217"/>
      <c r="C142" s="217"/>
      <c r="D142" s="217"/>
      <c r="E142" s="241" t="s">
        <v>1455</v>
      </c>
      <c r="F142" s="241"/>
      <c r="G142" s="241"/>
      <c r="H142" s="502" t="s">
        <v>1456</v>
      </c>
      <c r="I142" s="547" t="s">
        <v>698</v>
      </c>
      <c r="J142" s="502"/>
      <c r="K142" s="538" t="s">
        <v>1457</v>
      </c>
      <c r="L142" s="502"/>
      <c r="M142" s="502"/>
      <c r="N142" s="502"/>
      <c r="O142" s="502"/>
      <c r="P142" s="539"/>
      <c r="Q142" s="502" t="s">
        <v>817</v>
      </c>
      <c r="R142" s="502"/>
      <c r="S142" s="502" t="s">
        <v>863</v>
      </c>
      <c r="T142" s="540" t="s">
        <v>864</v>
      </c>
      <c r="U142" s="540"/>
      <c r="V142" s="260" t="s">
        <v>864</v>
      </c>
      <c r="W142" s="260" t="s">
        <v>864</v>
      </c>
      <c r="X142" s="232"/>
      <c r="Y142" s="387" t="s">
        <v>1458</v>
      </c>
      <c r="Z142" s="502"/>
      <c r="AA142" s="245"/>
      <c r="AB142" s="502"/>
      <c r="AC142" s="540"/>
      <c r="AD142" s="540">
        <v>1</v>
      </c>
    </row>
    <row r="143" spans="1:30" s="224" customFormat="1" ht="13.5" customHeight="1">
      <c r="A143" s="225">
        <v>135</v>
      </c>
      <c r="B143" s="217"/>
      <c r="C143" s="217"/>
      <c r="D143" s="217"/>
      <c r="E143" s="241" t="s">
        <v>1459</v>
      </c>
      <c r="F143" s="241"/>
      <c r="G143" s="241"/>
      <c r="H143" s="502" t="s">
        <v>1460</v>
      </c>
      <c r="I143" s="547"/>
      <c r="J143" s="502"/>
      <c r="K143" s="538" t="s">
        <v>1461</v>
      </c>
      <c r="L143" s="502"/>
      <c r="M143" s="502"/>
      <c r="N143" s="502"/>
      <c r="O143" s="502"/>
      <c r="P143" s="539"/>
      <c r="Q143" s="502" t="s">
        <v>817</v>
      </c>
      <c r="R143" s="502"/>
      <c r="S143" s="502" t="s">
        <v>1060</v>
      </c>
      <c r="T143" s="540"/>
      <c r="U143" s="381"/>
      <c r="V143" s="260"/>
      <c r="W143" s="260" t="s">
        <v>864</v>
      </c>
      <c r="X143" s="232"/>
      <c r="Y143" s="380" t="s">
        <v>1462</v>
      </c>
      <c r="Z143" s="502" t="s">
        <v>1463</v>
      </c>
      <c r="AA143" s="245"/>
      <c r="AB143" s="502"/>
      <c r="AC143" s="540"/>
      <c r="AD143" s="540">
        <v>1</v>
      </c>
    </row>
    <row r="144" spans="1:30" s="224" customFormat="1" ht="13.5" customHeight="1">
      <c r="A144" s="225">
        <v>136</v>
      </c>
      <c r="B144" s="217"/>
      <c r="C144" s="217"/>
      <c r="D144" s="217" t="s">
        <v>1464</v>
      </c>
      <c r="E144" s="241" t="s">
        <v>1465</v>
      </c>
      <c r="F144" s="241"/>
      <c r="G144" s="241"/>
      <c r="H144" s="502" t="s">
        <v>1466</v>
      </c>
      <c r="I144" s="547"/>
      <c r="J144" s="502"/>
      <c r="K144" s="538" t="s">
        <v>1467</v>
      </c>
      <c r="L144" s="502"/>
      <c r="M144" s="502"/>
      <c r="N144" s="502"/>
      <c r="O144" s="502"/>
      <c r="P144" s="539"/>
      <c r="Q144" s="502" t="s">
        <v>817</v>
      </c>
      <c r="R144" s="502" t="s">
        <v>864</v>
      </c>
      <c r="S144" s="243" t="s">
        <v>1272</v>
      </c>
      <c r="T144" s="540"/>
      <c r="U144" s="540"/>
      <c r="V144" s="260" t="s">
        <v>864</v>
      </c>
      <c r="W144" s="260" t="s">
        <v>864</v>
      </c>
      <c r="X144" s="232"/>
      <c r="Y144" s="542"/>
      <c r="Z144" s="502"/>
      <c r="AA144" s="245"/>
      <c r="AB144" s="502"/>
      <c r="AC144" s="540"/>
      <c r="AD144" s="540">
        <v>1</v>
      </c>
    </row>
    <row r="145" spans="1:30" s="224" customFormat="1" ht="13.5" customHeight="1">
      <c r="A145" s="225">
        <v>137</v>
      </c>
      <c r="B145" s="217"/>
      <c r="C145" s="219" t="s">
        <v>986</v>
      </c>
      <c r="D145" s="241" t="s">
        <v>978</v>
      </c>
      <c r="E145" s="241"/>
      <c r="F145" s="241"/>
      <c r="G145" s="241"/>
      <c r="H145" s="502" t="s">
        <v>1468</v>
      </c>
      <c r="I145" s="538"/>
      <c r="J145" s="502"/>
      <c r="K145" s="502" t="s">
        <v>988</v>
      </c>
      <c r="L145" s="502"/>
      <c r="M145" s="502"/>
      <c r="N145" s="502"/>
      <c r="O145" s="502"/>
      <c r="P145" s="539"/>
      <c r="Q145" s="502" t="s">
        <v>817</v>
      </c>
      <c r="R145" s="502" t="s">
        <v>864</v>
      </c>
      <c r="S145" s="243" t="s">
        <v>967</v>
      </c>
      <c r="T145" s="540"/>
      <c r="U145" s="502"/>
      <c r="V145" s="541"/>
      <c r="W145" s="260" t="s">
        <v>864</v>
      </c>
      <c r="X145" s="232"/>
      <c r="Y145" s="387" t="s">
        <v>1469</v>
      </c>
      <c r="Z145" s="502" t="s">
        <v>968</v>
      </c>
      <c r="AA145" s="543"/>
      <c r="AB145" s="502"/>
      <c r="AC145" s="540"/>
      <c r="AD145" s="540">
        <v>1</v>
      </c>
    </row>
    <row r="146" spans="1:30" s="158" customFormat="1" ht="12.75" customHeight="1">
      <c r="A146" s="225">
        <v>138</v>
      </c>
      <c r="B146" s="217"/>
      <c r="C146" s="219" t="s">
        <v>1470</v>
      </c>
      <c r="D146" s="241"/>
      <c r="E146" s="241"/>
      <c r="F146" s="241"/>
      <c r="G146" s="241"/>
      <c r="H146" s="263"/>
      <c r="I146" s="264"/>
      <c r="J146" s="263"/>
      <c r="K146" s="538" t="s">
        <v>1088</v>
      </c>
      <c r="L146" s="502"/>
      <c r="M146" s="502"/>
      <c r="N146" s="502"/>
      <c r="O146" s="502"/>
      <c r="P146" s="539"/>
      <c r="Q146" s="502" t="s">
        <v>817</v>
      </c>
      <c r="R146" s="502" t="s">
        <v>864</v>
      </c>
      <c r="S146" s="379" t="s">
        <v>1471</v>
      </c>
      <c r="T146" s="268"/>
      <c r="U146" s="263"/>
      <c r="V146" s="265"/>
      <c r="W146" s="260" t="s">
        <v>864</v>
      </c>
      <c r="X146" s="232"/>
      <c r="Y146" s="380" t="s">
        <v>1472</v>
      </c>
      <c r="Z146" s="263"/>
      <c r="AA146" s="267" t="s">
        <v>1473</v>
      </c>
      <c r="AB146" s="263"/>
      <c r="AC146" s="540"/>
      <c r="AD146" s="540">
        <v>1</v>
      </c>
    </row>
    <row r="147" spans="1:30" s="224" customFormat="1" ht="13.5" customHeight="1">
      <c r="A147" s="225">
        <v>139</v>
      </c>
      <c r="B147" s="217"/>
      <c r="C147" s="219"/>
      <c r="D147" s="241" t="s">
        <v>1474</v>
      </c>
      <c r="E147" s="241"/>
      <c r="F147" s="241"/>
      <c r="G147" s="241"/>
      <c r="H147" s="502" t="s">
        <v>1475</v>
      </c>
      <c r="I147" s="538">
        <v>31</v>
      </c>
      <c r="J147" s="502"/>
      <c r="K147" s="538" t="s">
        <v>1476</v>
      </c>
      <c r="L147" s="502"/>
      <c r="M147" s="502"/>
      <c r="N147" s="502"/>
      <c r="O147" s="502"/>
      <c r="P147" s="539"/>
      <c r="Q147" s="502" t="s">
        <v>817</v>
      </c>
      <c r="R147" s="502"/>
      <c r="S147" s="502" t="s">
        <v>1351</v>
      </c>
      <c r="T147" s="540"/>
      <c r="U147" s="502"/>
      <c r="V147" s="541"/>
      <c r="W147" s="260" t="s">
        <v>864</v>
      </c>
      <c r="X147" s="232"/>
      <c r="Y147" s="542"/>
      <c r="Z147" s="502"/>
      <c r="AA147" s="543"/>
      <c r="AB147" s="502"/>
      <c r="AC147" s="540"/>
      <c r="AD147" s="540">
        <v>1</v>
      </c>
    </row>
    <row r="148" spans="1:30" s="224" customFormat="1" ht="13.5" customHeight="1">
      <c r="A148" s="225">
        <v>140</v>
      </c>
      <c r="B148" s="217"/>
      <c r="C148" s="219"/>
      <c r="D148" s="241" t="s">
        <v>1477</v>
      </c>
      <c r="E148" s="241"/>
      <c r="F148" s="241"/>
      <c r="G148" s="241"/>
      <c r="H148" s="502" t="s">
        <v>1478</v>
      </c>
      <c r="I148" s="538">
        <v>109</v>
      </c>
      <c r="J148" s="502"/>
      <c r="K148" s="538" t="s">
        <v>1150</v>
      </c>
      <c r="L148" s="502"/>
      <c r="M148" s="502"/>
      <c r="N148" s="502"/>
      <c r="O148" s="502"/>
      <c r="P148" s="539"/>
      <c r="Q148" s="502" t="s">
        <v>817</v>
      </c>
      <c r="R148" s="502"/>
      <c r="S148" s="502" t="s">
        <v>1351</v>
      </c>
      <c r="T148" s="540"/>
      <c r="U148" s="502"/>
      <c r="V148" s="541"/>
      <c r="W148" s="260" t="s">
        <v>864</v>
      </c>
      <c r="X148" s="232"/>
      <c r="Y148" s="542"/>
      <c r="Z148" s="502"/>
      <c r="AA148" s="543"/>
      <c r="AB148" s="502"/>
      <c r="AC148" s="540"/>
      <c r="AD148" s="540">
        <v>1</v>
      </c>
    </row>
    <row r="149" spans="1:30" s="224" customFormat="1" ht="12.75" customHeight="1">
      <c r="A149" s="225">
        <v>141</v>
      </c>
      <c r="B149" s="217"/>
      <c r="C149" s="219"/>
      <c r="D149" s="241" t="s">
        <v>1479</v>
      </c>
      <c r="E149" s="241"/>
      <c r="F149" s="241"/>
      <c r="G149" s="241"/>
      <c r="H149" s="502" t="s">
        <v>1480</v>
      </c>
      <c r="I149" s="538" t="s">
        <v>1481</v>
      </c>
      <c r="J149" s="502"/>
      <c r="K149" s="538" t="s">
        <v>1482</v>
      </c>
      <c r="L149" s="502"/>
      <c r="M149" s="502"/>
      <c r="N149" s="502"/>
      <c r="O149" s="502"/>
      <c r="P149" s="539"/>
      <c r="Q149" s="502" t="s">
        <v>817</v>
      </c>
      <c r="R149" s="502"/>
      <c r="S149" s="544" t="s">
        <v>863</v>
      </c>
      <c r="T149" s="282"/>
      <c r="U149" s="502" t="s">
        <v>1483</v>
      </c>
      <c r="V149" s="541"/>
      <c r="W149" s="260" t="s">
        <v>864</v>
      </c>
      <c r="X149" s="232"/>
      <c r="Y149" s="380" t="s">
        <v>1484</v>
      </c>
      <c r="Z149" s="502"/>
      <c r="AA149" s="543"/>
      <c r="AB149" s="502"/>
      <c r="AC149" s="540"/>
      <c r="AD149" s="540">
        <v>1</v>
      </c>
    </row>
    <row r="150" spans="1:30" s="224" customFormat="1" ht="13.5" customHeight="1">
      <c r="A150" s="225">
        <v>142</v>
      </c>
      <c r="B150" s="217"/>
      <c r="C150" s="239"/>
      <c r="D150" s="241" t="s">
        <v>1485</v>
      </c>
      <c r="E150" s="241"/>
      <c r="F150" s="241"/>
      <c r="G150" s="241"/>
      <c r="H150" s="502"/>
      <c r="I150" s="538" t="s">
        <v>1486</v>
      </c>
      <c r="J150" s="502"/>
      <c r="K150" s="538" t="s">
        <v>1487</v>
      </c>
      <c r="L150" s="502"/>
      <c r="M150" s="502"/>
      <c r="N150" s="502"/>
      <c r="O150" s="502"/>
      <c r="P150" s="539"/>
      <c r="Q150" s="502" t="s">
        <v>817</v>
      </c>
      <c r="R150" s="502"/>
      <c r="S150" s="502" t="s">
        <v>863</v>
      </c>
      <c r="T150" s="540" t="s">
        <v>864</v>
      </c>
      <c r="U150" s="255"/>
      <c r="V150" s="541"/>
      <c r="W150" s="260" t="s">
        <v>864</v>
      </c>
      <c r="X150" s="232"/>
      <c r="Y150" s="387" t="s">
        <v>1488</v>
      </c>
      <c r="Z150" s="502"/>
      <c r="AA150" s="543"/>
      <c r="AB150" s="502"/>
      <c r="AC150" s="540"/>
      <c r="AD150" s="540">
        <v>1</v>
      </c>
    </row>
    <row r="151" spans="1:30" s="224" customFormat="1" ht="13.5" customHeight="1">
      <c r="A151" s="225">
        <v>143</v>
      </c>
      <c r="B151" s="217"/>
      <c r="C151" s="219" t="s">
        <v>1489</v>
      </c>
      <c r="D151" s="241"/>
      <c r="E151" s="241"/>
      <c r="F151" s="241"/>
      <c r="G151" s="241"/>
      <c r="H151" s="502"/>
      <c r="I151" s="538"/>
      <c r="J151" s="502"/>
      <c r="K151" s="538" t="s">
        <v>1490</v>
      </c>
      <c r="L151" s="502"/>
      <c r="M151" s="502"/>
      <c r="N151" s="502"/>
      <c r="O151" s="502"/>
      <c r="P151" s="539"/>
      <c r="Q151" s="502" t="s">
        <v>817</v>
      </c>
      <c r="R151" s="502" t="s">
        <v>864</v>
      </c>
      <c r="S151" s="379" t="s">
        <v>1490</v>
      </c>
      <c r="T151" s="540"/>
      <c r="U151" s="502"/>
      <c r="V151" s="541"/>
      <c r="W151" s="260" t="s">
        <v>864</v>
      </c>
      <c r="X151" s="232"/>
      <c r="Y151" s="542"/>
      <c r="Z151" s="502"/>
      <c r="AA151" s="543"/>
      <c r="AB151" s="502"/>
      <c r="AC151" s="540"/>
      <c r="AD151" s="540">
        <v>1</v>
      </c>
    </row>
    <row r="152" spans="1:30" s="224" customFormat="1" ht="13.5" customHeight="1">
      <c r="A152" s="225">
        <v>144</v>
      </c>
      <c r="B152" s="217"/>
      <c r="C152" s="219"/>
      <c r="D152" s="241" t="s">
        <v>1491</v>
      </c>
      <c r="E152" s="241" t="s">
        <v>978</v>
      </c>
      <c r="F152" s="241"/>
      <c r="G152" s="241"/>
      <c r="H152" s="502" t="s">
        <v>1492</v>
      </c>
      <c r="I152" s="538"/>
      <c r="J152" s="502"/>
      <c r="K152" s="538" t="s">
        <v>1493</v>
      </c>
      <c r="L152" s="502"/>
      <c r="M152" s="502"/>
      <c r="N152" s="502"/>
      <c r="O152" s="502"/>
      <c r="P152" s="539"/>
      <c r="Q152" s="502" t="s">
        <v>817</v>
      </c>
      <c r="R152" s="502" t="s">
        <v>864</v>
      </c>
      <c r="S152" s="379" t="s">
        <v>967</v>
      </c>
      <c r="T152" s="540" t="s">
        <v>864</v>
      </c>
      <c r="U152" s="502"/>
      <c r="V152" s="541"/>
      <c r="W152" s="260" t="s">
        <v>864</v>
      </c>
      <c r="X152" s="232"/>
      <c r="Y152" s="542" t="s">
        <v>1494</v>
      </c>
      <c r="Z152" s="502"/>
      <c r="AA152" s="543"/>
      <c r="AB152" s="502"/>
      <c r="AC152" s="540"/>
      <c r="AD152" s="540">
        <v>1</v>
      </c>
    </row>
    <row r="153" spans="1:30" s="224" customFormat="1" ht="14.25" customHeight="1">
      <c r="A153" s="225">
        <v>145</v>
      </c>
      <c r="B153" s="217"/>
      <c r="C153" s="219"/>
      <c r="D153" s="241" t="s">
        <v>1495</v>
      </c>
      <c r="E153" s="241" t="s">
        <v>978</v>
      </c>
      <c r="F153" s="241"/>
      <c r="G153" s="241"/>
      <c r="H153" s="502" t="s">
        <v>1496</v>
      </c>
      <c r="I153" s="538"/>
      <c r="J153" s="502"/>
      <c r="K153" s="538" t="s">
        <v>1497</v>
      </c>
      <c r="L153" s="502"/>
      <c r="M153" s="502"/>
      <c r="N153" s="502"/>
      <c r="O153" s="502"/>
      <c r="P153" s="539"/>
      <c r="Q153" s="502" t="s">
        <v>823</v>
      </c>
      <c r="R153" s="502" t="s">
        <v>864</v>
      </c>
      <c r="S153" s="379" t="s">
        <v>967</v>
      </c>
      <c r="T153" s="268" t="s">
        <v>864</v>
      </c>
      <c r="U153" s="255"/>
      <c r="V153" s="541"/>
      <c r="W153" s="260" t="s">
        <v>864</v>
      </c>
      <c r="X153" s="232"/>
      <c r="Y153" s="542" t="s">
        <v>1494</v>
      </c>
      <c r="Z153" s="502"/>
      <c r="AA153" s="543"/>
      <c r="AB153" s="502"/>
      <c r="AC153" s="540"/>
      <c r="AD153" s="540">
        <v>1</v>
      </c>
    </row>
    <row r="154" spans="1:30" s="224" customFormat="1" ht="13.5" customHeight="1">
      <c r="A154" s="225">
        <v>146</v>
      </c>
      <c r="B154" s="217"/>
      <c r="C154" s="219" t="s">
        <v>1498</v>
      </c>
      <c r="D154" s="241" t="s">
        <v>978</v>
      </c>
      <c r="E154" s="241"/>
      <c r="F154" s="241"/>
      <c r="G154" s="241"/>
      <c r="H154" s="502" t="s">
        <v>1499</v>
      </c>
      <c r="I154" s="538"/>
      <c r="J154" s="502"/>
      <c r="K154" s="538" t="s">
        <v>1500</v>
      </c>
      <c r="L154" s="502"/>
      <c r="M154" s="502"/>
      <c r="N154" s="502"/>
      <c r="O154" s="502"/>
      <c r="P154" s="539"/>
      <c r="Q154" s="502" t="s">
        <v>817</v>
      </c>
      <c r="R154" s="502" t="s">
        <v>864</v>
      </c>
      <c r="S154" s="379" t="s">
        <v>967</v>
      </c>
      <c r="T154" s="268" t="s">
        <v>864</v>
      </c>
      <c r="U154" s="502"/>
      <c r="V154" s="541"/>
      <c r="W154" s="541" t="s">
        <v>864</v>
      </c>
      <c r="X154" s="232"/>
      <c r="Y154" s="542" t="s">
        <v>1494</v>
      </c>
      <c r="Z154" s="502"/>
      <c r="AA154" s="543"/>
      <c r="AB154" s="502"/>
      <c r="AC154" s="540"/>
      <c r="AD154" s="540">
        <v>1</v>
      </c>
    </row>
    <row r="155" spans="1:30" s="224" customFormat="1" ht="13.5" customHeight="1">
      <c r="A155" s="225">
        <v>147</v>
      </c>
      <c r="B155" s="219" t="s">
        <v>1501</v>
      </c>
      <c r="C155" s="241"/>
      <c r="D155" s="241"/>
      <c r="E155" s="241"/>
      <c r="F155" s="241"/>
      <c r="G155" s="241"/>
      <c r="H155" s="502" t="s">
        <v>1502</v>
      </c>
      <c r="I155" s="538"/>
      <c r="J155" s="502"/>
      <c r="K155" s="538" t="s">
        <v>1503</v>
      </c>
      <c r="L155" s="502"/>
      <c r="M155" s="502"/>
      <c r="N155" s="502"/>
      <c r="O155" s="502"/>
      <c r="P155" s="539"/>
      <c r="Q155" s="549" t="s">
        <v>823</v>
      </c>
      <c r="R155" s="502" t="s">
        <v>864</v>
      </c>
      <c r="S155" s="379" t="s">
        <v>1503</v>
      </c>
      <c r="T155" s="540"/>
      <c r="U155" s="502"/>
      <c r="V155" s="541"/>
      <c r="W155" s="260" t="s">
        <v>864</v>
      </c>
      <c r="X155" s="232"/>
      <c r="Y155" s="542" t="s">
        <v>1504</v>
      </c>
      <c r="Z155" s="502"/>
      <c r="AA155" s="543"/>
      <c r="AB155" s="502"/>
      <c r="AC155" s="540"/>
      <c r="AD155" s="540">
        <v>1</v>
      </c>
    </row>
    <row r="156" spans="1:30" s="224" customFormat="1" ht="13.5" customHeight="1">
      <c r="A156" s="225">
        <v>155</v>
      </c>
      <c r="B156" s="217"/>
      <c r="C156" s="217" t="s">
        <v>1376</v>
      </c>
      <c r="D156" s="241"/>
      <c r="E156" s="241"/>
      <c r="F156" s="241"/>
      <c r="G156" s="241"/>
      <c r="H156" s="502" t="s">
        <v>1505</v>
      </c>
      <c r="I156" s="538"/>
      <c r="J156" s="502"/>
      <c r="K156" s="538" t="s">
        <v>1187</v>
      </c>
      <c r="L156" s="502"/>
      <c r="M156" s="502"/>
      <c r="N156" s="502"/>
      <c r="O156" s="502"/>
      <c r="P156" s="539"/>
      <c r="Q156" s="502" t="s">
        <v>817</v>
      </c>
      <c r="R156" s="502"/>
      <c r="S156" s="502" t="s">
        <v>863</v>
      </c>
      <c r="T156" s="540"/>
      <c r="U156" s="502"/>
      <c r="V156" s="541"/>
      <c r="W156" s="260" t="s">
        <v>864</v>
      </c>
      <c r="X156" s="232"/>
      <c r="Y156" s="542"/>
      <c r="Z156" s="263"/>
      <c r="AA156" s="543"/>
      <c r="AB156" s="502"/>
      <c r="AC156" s="540"/>
      <c r="AD156" s="540">
        <v>1</v>
      </c>
    </row>
    <row r="157" spans="1:30" s="224" customFormat="1" ht="13.5" customHeight="1">
      <c r="A157" s="225">
        <v>148</v>
      </c>
      <c r="B157" s="219"/>
      <c r="C157" s="241" t="s">
        <v>1506</v>
      </c>
      <c r="D157" s="241" t="s">
        <v>1507</v>
      </c>
      <c r="E157" s="241"/>
      <c r="F157" s="241"/>
      <c r="G157" s="241"/>
      <c r="H157" s="502" t="s">
        <v>1508</v>
      </c>
      <c r="I157" s="538"/>
      <c r="J157" s="502"/>
      <c r="K157" s="538" t="s">
        <v>1366</v>
      </c>
      <c r="L157" s="502"/>
      <c r="M157" s="502"/>
      <c r="N157" s="502"/>
      <c r="O157" s="502"/>
      <c r="P157" s="539"/>
      <c r="Q157" s="502" t="s">
        <v>817</v>
      </c>
      <c r="R157" s="502" t="s">
        <v>864</v>
      </c>
      <c r="S157" s="379" t="s">
        <v>1366</v>
      </c>
      <c r="T157" s="540"/>
      <c r="U157" s="502"/>
      <c r="V157" s="541"/>
      <c r="W157" s="260" t="s">
        <v>864</v>
      </c>
      <c r="X157" s="232"/>
      <c r="Y157" s="542"/>
      <c r="Z157" s="502"/>
      <c r="AA157" s="543"/>
      <c r="AB157" s="502"/>
      <c r="AC157" s="540"/>
      <c r="AD157" s="540">
        <v>1</v>
      </c>
    </row>
    <row r="158" spans="1:30" s="224" customFormat="1" ht="13.5" customHeight="1">
      <c r="A158" s="225">
        <v>149</v>
      </c>
      <c r="B158" s="219"/>
      <c r="C158" s="239" t="s">
        <v>1509</v>
      </c>
      <c r="D158" s="241"/>
      <c r="E158" s="241"/>
      <c r="F158" s="241"/>
      <c r="G158" s="241"/>
      <c r="H158" s="502" t="s">
        <v>1510</v>
      </c>
      <c r="I158" s="538" t="s">
        <v>930</v>
      </c>
      <c r="J158" s="502"/>
      <c r="K158" s="538" t="s">
        <v>931</v>
      </c>
      <c r="L158" s="502"/>
      <c r="M158" s="502"/>
      <c r="N158" s="502"/>
      <c r="O158" s="502"/>
      <c r="P158" s="539"/>
      <c r="Q158" s="502" t="s">
        <v>820</v>
      </c>
      <c r="R158" s="502"/>
      <c r="S158" s="502" t="s">
        <v>879</v>
      </c>
      <c r="T158" s="540"/>
      <c r="U158" s="502" t="s">
        <v>932</v>
      </c>
      <c r="V158" s="541"/>
      <c r="W158" s="541" t="s">
        <v>864</v>
      </c>
      <c r="X158" s="232"/>
      <c r="Y158" s="542"/>
      <c r="Z158" s="502"/>
      <c r="AA158" s="543"/>
      <c r="AB158" s="502"/>
      <c r="AC158" s="540"/>
      <c r="AD158" s="540">
        <v>1</v>
      </c>
    </row>
    <row r="159" spans="1:30" s="224" customFormat="1" ht="13.5" customHeight="1">
      <c r="A159" s="225">
        <v>150</v>
      </c>
      <c r="B159" s="219"/>
      <c r="C159" s="241" t="s">
        <v>1511</v>
      </c>
      <c r="D159" s="241"/>
      <c r="E159" s="241"/>
      <c r="F159" s="241"/>
      <c r="G159" s="241"/>
      <c r="H159" s="502" t="s">
        <v>1512</v>
      </c>
      <c r="I159" s="538"/>
      <c r="J159" s="502"/>
      <c r="K159" s="538" t="s">
        <v>939</v>
      </c>
      <c r="L159" s="502"/>
      <c r="M159" s="502"/>
      <c r="N159" s="502"/>
      <c r="O159" s="502"/>
      <c r="P159" s="539"/>
      <c r="Q159" s="502" t="s">
        <v>820</v>
      </c>
      <c r="R159" s="502"/>
      <c r="S159" s="502" t="s">
        <v>863</v>
      </c>
      <c r="T159" s="540"/>
      <c r="U159" s="502"/>
      <c r="V159" s="541"/>
      <c r="W159" s="260" t="s">
        <v>864</v>
      </c>
      <c r="X159" s="232"/>
      <c r="Y159" s="542"/>
      <c r="Z159" s="502"/>
      <c r="AA159" s="543"/>
      <c r="AB159" s="502"/>
      <c r="AC159" s="540"/>
      <c r="AD159" s="540">
        <v>1</v>
      </c>
    </row>
    <row r="160" spans="1:30" s="224" customFormat="1" ht="13.5" customHeight="1">
      <c r="A160" s="225">
        <v>151</v>
      </c>
      <c r="B160" s="219"/>
      <c r="C160" s="241" t="s">
        <v>1513</v>
      </c>
      <c r="D160" s="241"/>
      <c r="E160" s="241"/>
      <c r="F160" s="241"/>
      <c r="G160" s="241"/>
      <c r="H160" s="502" t="s">
        <v>1514</v>
      </c>
      <c r="I160" s="538"/>
      <c r="J160" s="502"/>
      <c r="K160" s="538" t="s">
        <v>1515</v>
      </c>
      <c r="L160" s="502"/>
      <c r="M160" s="502"/>
      <c r="N160" s="502"/>
      <c r="O160" s="502"/>
      <c r="P160" s="539"/>
      <c r="Q160" s="502" t="s">
        <v>817</v>
      </c>
      <c r="R160" s="502"/>
      <c r="S160" s="502" t="s">
        <v>863</v>
      </c>
      <c r="T160" s="540"/>
      <c r="U160" s="502"/>
      <c r="V160" s="541"/>
      <c r="W160" s="260" t="s">
        <v>864</v>
      </c>
      <c r="X160" s="232"/>
      <c r="Y160" s="542"/>
      <c r="Z160" s="502"/>
      <c r="AA160" s="543"/>
      <c r="AB160" s="502"/>
      <c r="AC160" s="540"/>
      <c r="AD160" s="540">
        <v>1</v>
      </c>
    </row>
    <row r="161" spans="1:30" s="224" customFormat="1" ht="13.5" customHeight="1">
      <c r="A161" s="225">
        <v>152</v>
      </c>
      <c r="B161" s="219"/>
      <c r="C161" s="241" t="s">
        <v>1516</v>
      </c>
      <c r="D161" s="241"/>
      <c r="E161" s="241"/>
      <c r="F161" s="241"/>
      <c r="G161" s="241"/>
      <c r="H161" s="502" t="s">
        <v>1517</v>
      </c>
      <c r="I161" s="538"/>
      <c r="J161" s="502"/>
      <c r="K161" s="538" t="s">
        <v>1518</v>
      </c>
      <c r="L161" s="502"/>
      <c r="M161" s="502"/>
      <c r="N161" s="502"/>
      <c r="O161" s="502"/>
      <c r="P161" s="539"/>
      <c r="Q161" s="502" t="s">
        <v>817</v>
      </c>
      <c r="R161" s="502"/>
      <c r="S161" s="502" t="s">
        <v>863</v>
      </c>
      <c r="T161" s="540"/>
      <c r="U161" s="502"/>
      <c r="V161" s="541"/>
      <c r="W161" s="260" t="s">
        <v>864</v>
      </c>
      <c r="X161" s="232"/>
      <c r="Y161" s="542"/>
      <c r="Z161" s="502"/>
      <c r="AA161" s="543"/>
      <c r="AB161" s="502"/>
      <c r="AC161" s="540"/>
      <c r="AD161" s="540">
        <v>1</v>
      </c>
    </row>
    <row r="162" spans="1:30" s="224" customFormat="1" ht="13.5" customHeight="1">
      <c r="A162" s="225">
        <v>153</v>
      </c>
      <c r="B162" s="219"/>
      <c r="C162" s="241" t="s">
        <v>1519</v>
      </c>
      <c r="D162" s="241"/>
      <c r="E162" s="241"/>
      <c r="F162" s="241"/>
      <c r="G162" s="241"/>
      <c r="H162" s="502" t="s">
        <v>1520</v>
      </c>
      <c r="I162" s="538"/>
      <c r="J162" s="502"/>
      <c r="K162" s="538" t="s">
        <v>1521</v>
      </c>
      <c r="L162" s="502"/>
      <c r="M162" s="502"/>
      <c r="N162" s="502"/>
      <c r="O162" s="502"/>
      <c r="P162" s="539"/>
      <c r="Q162" s="502" t="s">
        <v>817</v>
      </c>
      <c r="R162" s="502"/>
      <c r="S162" s="502" t="s">
        <v>863</v>
      </c>
      <c r="T162" s="540"/>
      <c r="U162" s="502"/>
      <c r="V162" s="541"/>
      <c r="W162" s="260" t="s">
        <v>864</v>
      </c>
      <c r="X162" s="232"/>
      <c r="Y162" s="542"/>
      <c r="Z162" s="502"/>
      <c r="AA162" s="543"/>
      <c r="AB162" s="502"/>
      <c r="AC162" s="540"/>
      <c r="AD162" s="540">
        <v>1</v>
      </c>
    </row>
    <row r="163" spans="1:30" s="224" customFormat="1" ht="13.5" customHeight="1">
      <c r="A163" s="225">
        <v>154</v>
      </c>
      <c r="B163" s="217" t="s">
        <v>1522</v>
      </c>
      <c r="C163" s="219"/>
      <c r="D163" s="241"/>
      <c r="E163" s="241"/>
      <c r="F163" s="241"/>
      <c r="G163" s="241"/>
      <c r="H163" s="269" t="s">
        <v>1523</v>
      </c>
      <c r="I163" s="538"/>
      <c r="J163" s="502"/>
      <c r="K163" s="538" t="s">
        <v>1524</v>
      </c>
      <c r="L163" s="502"/>
      <c r="M163" s="502"/>
      <c r="N163" s="502"/>
      <c r="O163" s="502"/>
      <c r="P163" s="539"/>
      <c r="Q163" s="502" t="s">
        <v>823</v>
      </c>
      <c r="R163" s="502" t="s">
        <v>864</v>
      </c>
      <c r="S163" s="243" t="s">
        <v>1524</v>
      </c>
      <c r="T163" s="540"/>
      <c r="U163" s="502"/>
      <c r="V163" s="541" t="s">
        <v>864</v>
      </c>
      <c r="W163" s="260" t="s">
        <v>864</v>
      </c>
      <c r="X163" s="232"/>
      <c r="Y163" s="266" t="s">
        <v>1525</v>
      </c>
      <c r="Z163" s="263" t="s">
        <v>1526</v>
      </c>
      <c r="AA163" s="543"/>
      <c r="AB163" s="502"/>
      <c r="AC163" s="540"/>
      <c r="AD163" s="540">
        <v>1</v>
      </c>
    </row>
    <row r="164" spans="1:30" s="224" customFormat="1" ht="13.5" customHeight="1">
      <c r="A164" s="225">
        <v>155</v>
      </c>
      <c r="B164" s="217"/>
      <c r="C164" s="217" t="s">
        <v>1376</v>
      </c>
      <c r="D164" s="241"/>
      <c r="E164" s="241"/>
      <c r="F164" s="241"/>
      <c r="G164" s="241"/>
      <c r="H164" s="502" t="s">
        <v>1505</v>
      </c>
      <c r="I164" s="538"/>
      <c r="J164" s="502"/>
      <c r="K164" s="538" t="s">
        <v>1187</v>
      </c>
      <c r="L164" s="502"/>
      <c r="M164" s="502"/>
      <c r="N164" s="502"/>
      <c r="O164" s="502"/>
      <c r="P164" s="539"/>
      <c r="Q164" s="502" t="s">
        <v>817</v>
      </c>
      <c r="R164" s="502"/>
      <c r="S164" s="502" t="s">
        <v>863</v>
      </c>
      <c r="T164" s="540"/>
      <c r="U164" s="502"/>
      <c r="V164" s="541" t="s">
        <v>864</v>
      </c>
      <c r="W164" s="260" t="s">
        <v>864</v>
      </c>
      <c r="X164" s="232"/>
      <c r="Y164" s="542"/>
      <c r="Z164" s="263"/>
      <c r="AA164" s="543"/>
      <c r="AB164" s="502"/>
      <c r="AC164" s="540"/>
      <c r="AD164" s="540">
        <v>1</v>
      </c>
    </row>
    <row r="165" spans="1:30" s="158" customFormat="1" ht="12.75" customHeight="1">
      <c r="A165" s="225">
        <v>157</v>
      </c>
      <c r="B165" s="217"/>
      <c r="C165" s="241" t="s">
        <v>1527</v>
      </c>
      <c r="D165" s="241"/>
      <c r="E165" s="241"/>
      <c r="F165" s="241"/>
      <c r="G165" s="241"/>
      <c r="H165" s="502" t="s">
        <v>1528</v>
      </c>
      <c r="I165" s="538" t="s">
        <v>930</v>
      </c>
      <c r="J165" s="502"/>
      <c r="K165" s="538" t="s">
        <v>931</v>
      </c>
      <c r="L165" s="502"/>
      <c r="M165" s="502"/>
      <c r="N165" s="502"/>
      <c r="O165" s="502"/>
      <c r="P165" s="539"/>
      <c r="Q165" s="502" t="s">
        <v>820</v>
      </c>
      <c r="R165" s="502"/>
      <c r="S165" s="502" t="s">
        <v>879</v>
      </c>
      <c r="T165" s="540"/>
      <c r="U165" s="502"/>
      <c r="V165" s="541" t="s">
        <v>864</v>
      </c>
      <c r="W165" s="541" t="s">
        <v>864</v>
      </c>
      <c r="X165" s="232"/>
      <c r="Y165" s="542"/>
      <c r="Z165" s="263"/>
      <c r="AA165" s="543"/>
      <c r="AB165" s="502"/>
      <c r="AC165" s="540"/>
      <c r="AD165" s="540">
        <v>1</v>
      </c>
    </row>
    <row r="166" spans="1:30" s="158" customFormat="1" ht="12.75" customHeight="1">
      <c r="A166" s="225">
        <v>158</v>
      </c>
      <c r="B166" s="217"/>
      <c r="C166" s="241" t="s">
        <v>1529</v>
      </c>
      <c r="D166" s="241"/>
      <c r="E166" s="241"/>
      <c r="F166" s="241"/>
      <c r="G166" s="241"/>
      <c r="H166" s="550" t="s">
        <v>1530</v>
      </c>
      <c r="I166" s="538" t="s">
        <v>1531</v>
      </c>
      <c r="J166" s="502"/>
      <c r="K166" s="538" t="s">
        <v>999</v>
      </c>
      <c r="L166" s="502"/>
      <c r="M166" s="502"/>
      <c r="N166" s="502"/>
      <c r="O166" s="502"/>
      <c r="P166" s="539"/>
      <c r="Q166" s="549" t="s">
        <v>817</v>
      </c>
      <c r="R166" s="502"/>
      <c r="S166" s="502" t="s">
        <v>863</v>
      </c>
      <c r="T166" s="374" t="s">
        <v>864</v>
      </c>
      <c r="U166" s="374"/>
      <c r="V166" s="541" t="s">
        <v>864</v>
      </c>
      <c r="W166" s="260" t="s">
        <v>864</v>
      </c>
      <c r="X166" s="232"/>
      <c r="Y166" s="387" t="s">
        <v>1532</v>
      </c>
      <c r="Z166" s="391" t="s">
        <v>1533</v>
      </c>
      <c r="AA166" s="543" t="s">
        <v>1534</v>
      </c>
      <c r="AB166" s="502"/>
      <c r="AC166" s="540"/>
      <c r="AD166" s="540">
        <v>1</v>
      </c>
    </row>
    <row r="167" spans="1:30" s="158" customFormat="1" ht="12.75" customHeight="1">
      <c r="A167" s="225">
        <v>159</v>
      </c>
      <c r="B167" s="217"/>
      <c r="C167" s="241" t="s">
        <v>1535</v>
      </c>
      <c r="D167" s="241"/>
      <c r="E167" s="241"/>
      <c r="F167" s="241"/>
      <c r="G167" s="241"/>
      <c r="H167" s="266" t="s">
        <v>1536</v>
      </c>
      <c r="I167" s="264"/>
      <c r="J167" s="263"/>
      <c r="K167" s="538" t="s">
        <v>1537</v>
      </c>
      <c r="L167" s="502"/>
      <c r="M167" s="502"/>
      <c r="N167" s="502"/>
      <c r="O167" s="502"/>
      <c r="P167" s="539"/>
      <c r="Q167" s="502" t="s">
        <v>817</v>
      </c>
      <c r="R167" s="502"/>
      <c r="S167" s="502" t="s">
        <v>863</v>
      </c>
      <c r="T167" s="374" t="s">
        <v>864</v>
      </c>
      <c r="U167" s="374"/>
      <c r="V167" s="265" t="s">
        <v>864</v>
      </c>
      <c r="W167" s="260" t="s">
        <v>864</v>
      </c>
      <c r="X167" s="232"/>
      <c r="Y167" s="388" t="s">
        <v>1538</v>
      </c>
      <c r="Z167" s="391" t="s">
        <v>1533</v>
      </c>
      <c r="AA167" s="267" t="s">
        <v>1539</v>
      </c>
      <c r="AB167" s="263"/>
      <c r="AC167" s="540"/>
      <c r="AD167" s="540">
        <v>1</v>
      </c>
    </row>
    <row r="168" spans="1:30" s="158" customFormat="1" ht="12.75" customHeight="1">
      <c r="A168" s="225">
        <v>160</v>
      </c>
      <c r="B168" s="217"/>
      <c r="C168" s="241" t="s">
        <v>1540</v>
      </c>
      <c r="D168" s="241"/>
      <c r="E168" s="241"/>
      <c r="F168" s="241"/>
      <c r="G168" s="241"/>
      <c r="H168" s="269" t="s">
        <v>1541</v>
      </c>
      <c r="I168" s="264" t="s">
        <v>1542</v>
      </c>
      <c r="J168" s="263"/>
      <c r="K168" s="538" t="s">
        <v>1543</v>
      </c>
      <c r="L168" s="502"/>
      <c r="M168" s="502"/>
      <c r="N168" s="502"/>
      <c r="O168" s="502"/>
      <c r="P168" s="539"/>
      <c r="Q168" s="549" t="s">
        <v>823</v>
      </c>
      <c r="R168" s="502"/>
      <c r="S168" s="502" t="s">
        <v>863</v>
      </c>
      <c r="T168" s="374"/>
      <c r="U168" s="374"/>
      <c r="V168" s="265" t="s">
        <v>864</v>
      </c>
      <c r="W168" s="260" t="s">
        <v>864</v>
      </c>
      <c r="X168" s="232"/>
      <c r="Y168" s="389" t="s">
        <v>1538</v>
      </c>
      <c r="Z168" s="391" t="s">
        <v>1544</v>
      </c>
      <c r="AA168" s="261"/>
      <c r="AB168" s="263"/>
      <c r="AC168" s="540"/>
      <c r="AD168" s="540">
        <v>1</v>
      </c>
    </row>
    <row r="169" spans="1:30" s="158" customFormat="1" ht="12.75" customHeight="1">
      <c r="A169" s="225">
        <v>161.46666666666701</v>
      </c>
      <c r="B169" s="217"/>
      <c r="C169" s="241" t="s">
        <v>1545</v>
      </c>
      <c r="D169" s="241"/>
      <c r="E169" s="241"/>
      <c r="F169" s="241"/>
      <c r="G169" s="241"/>
      <c r="H169" s="269" t="s">
        <v>1546</v>
      </c>
      <c r="I169" s="264" t="s">
        <v>1547</v>
      </c>
      <c r="J169" s="263"/>
      <c r="K169" s="538" t="s">
        <v>1548</v>
      </c>
      <c r="L169" s="502"/>
      <c r="M169" s="502"/>
      <c r="N169" s="502"/>
      <c r="O169" s="502"/>
      <c r="P169" s="539"/>
      <c r="Q169" s="502" t="s">
        <v>817</v>
      </c>
      <c r="R169" s="502"/>
      <c r="S169" s="502" t="s">
        <v>863</v>
      </c>
      <c r="T169" s="268"/>
      <c r="U169" s="377"/>
      <c r="V169" s="265" t="s">
        <v>864</v>
      </c>
      <c r="W169" s="260" t="s">
        <v>864</v>
      </c>
      <c r="X169" s="232"/>
      <c r="Y169" s="390" t="s">
        <v>1549</v>
      </c>
      <c r="Z169" s="391" t="s">
        <v>1533</v>
      </c>
      <c r="AA169" s="267"/>
      <c r="AB169" s="263"/>
      <c r="AC169" s="540"/>
      <c r="AD169" s="540">
        <v>1</v>
      </c>
    </row>
    <row r="170" spans="1:30" s="158" customFormat="1" ht="12.75" customHeight="1">
      <c r="A170" s="225">
        <v>162.69523809523801</v>
      </c>
      <c r="B170" s="217"/>
      <c r="C170" s="241" t="s">
        <v>1550</v>
      </c>
      <c r="D170" s="241"/>
      <c r="E170" s="241"/>
      <c r="F170" s="241"/>
      <c r="G170" s="241"/>
      <c r="H170" s="269"/>
      <c r="I170" s="264"/>
      <c r="J170" s="263"/>
      <c r="K170" s="538" t="s">
        <v>1551</v>
      </c>
      <c r="L170" s="502"/>
      <c r="M170" s="502"/>
      <c r="N170" s="502"/>
      <c r="O170" s="502"/>
      <c r="P170" s="539"/>
      <c r="Q170" s="549" t="s">
        <v>817</v>
      </c>
      <c r="R170" s="502" t="s">
        <v>864</v>
      </c>
      <c r="S170" s="379" t="s">
        <v>1551</v>
      </c>
      <c r="T170" s="268"/>
      <c r="U170" s="263"/>
      <c r="V170" s="265" t="s">
        <v>864</v>
      </c>
      <c r="W170" s="260" t="s">
        <v>864</v>
      </c>
      <c r="X170" s="232"/>
      <c r="Y170" s="266" t="s">
        <v>1552</v>
      </c>
      <c r="Z170" s="263"/>
      <c r="AA170" s="261"/>
      <c r="AB170" s="263"/>
      <c r="AC170" s="540"/>
      <c r="AD170" s="540">
        <v>1</v>
      </c>
    </row>
    <row r="171" spans="1:30" s="158" customFormat="1" ht="12.75" customHeight="1">
      <c r="A171" s="225">
        <v>163.92380952380901</v>
      </c>
      <c r="B171" s="217"/>
      <c r="C171" s="241"/>
      <c r="D171" s="241" t="s">
        <v>1553</v>
      </c>
      <c r="E171" s="241"/>
      <c r="F171" s="241"/>
      <c r="G171" s="241"/>
      <c r="H171" s="269" t="s">
        <v>1554</v>
      </c>
      <c r="I171" s="264"/>
      <c r="J171" s="263"/>
      <c r="K171" s="538" t="s">
        <v>999</v>
      </c>
      <c r="L171" s="502"/>
      <c r="M171" s="502"/>
      <c r="N171" s="502"/>
      <c r="O171" s="502"/>
      <c r="P171" s="539"/>
      <c r="Q171" s="549" t="s">
        <v>817</v>
      </c>
      <c r="R171" s="502"/>
      <c r="S171" s="502" t="s">
        <v>863</v>
      </c>
      <c r="T171" s="268" t="s">
        <v>864</v>
      </c>
      <c r="U171" s="263" t="s">
        <v>1555</v>
      </c>
      <c r="V171" s="265" t="s">
        <v>864</v>
      </c>
      <c r="W171" s="260" t="s">
        <v>864</v>
      </c>
      <c r="X171" s="232"/>
      <c r="Y171" s="266"/>
      <c r="Z171" s="263"/>
      <c r="AA171" s="261"/>
      <c r="AB171" s="263"/>
      <c r="AC171" s="540"/>
      <c r="AD171" s="540"/>
    </row>
    <row r="172" spans="1:30" s="224" customFormat="1" ht="13.5" customHeight="1">
      <c r="A172" s="225">
        <v>165.15238095238101</v>
      </c>
      <c r="B172" s="217"/>
      <c r="C172" s="241"/>
      <c r="D172" s="241" t="s">
        <v>1556</v>
      </c>
      <c r="E172" s="241"/>
      <c r="F172" s="241"/>
      <c r="G172" s="241"/>
      <c r="H172" s="502" t="s">
        <v>1557</v>
      </c>
      <c r="I172" s="538"/>
      <c r="J172" s="502"/>
      <c r="K172" s="538" t="s">
        <v>1558</v>
      </c>
      <c r="L172" s="502"/>
      <c r="M172" s="502"/>
      <c r="N172" s="502"/>
      <c r="O172" s="502"/>
      <c r="P172" s="539"/>
      <c r="Q172" s="502" t="s">
        <v>817</v>
      </c>
      <c r="R172" s="502"/>
      <c r="S172" s="502" t="s">
        <v>863</v>
      </c>
      <c r="T172" s="540"/>
      <c r="U172" s="502"/>
      <c r="V172" s="541" t="s">
        <v>864</v>
      </c>
      <c r="W172" s="260" t="s">
        <v>864</v>
      </c>
      <c r="X172" s="232"/>
      <c r="Y172" s="380"/>
      <c r="Z172" s="502"/>
      <c r="AA172" s="543"/>
      <c r="AB172" s="502"/>
      <c r="AC172" s="540"/>
      <c r="AD172" s="540">
        <v>1</v>
      </c>
    </row>
    <row r="173" spans="1:30" s="224" customFormat="1" ht="13.5" customHeight="1">
      <c r="A173" s="225">
        <v>166.38095238095201</v>
      </c>
      <c r="B173" s="217"/>
      <c r="C173" s="241"/>
      <c r="D173" s="241" t="s">
        <v>1559</v>
      </c>
      <c r="E173" s="241"/>
      <c r="F173" s="241"/>
      <c r="G173" s="241"/>
      <c r="H173" s="502" t="s">
        <v>1560</v>
      </c>
      <c r="I173" s="538"/>
      <c r="J173" s="502"/>
      <c r="K173" s="538" t="s">
        <v>1561</v>
      </c>
      <c r="L173" s="502"/>
      <c r="M173" s="502"/>
      <c r="N173" s="502"/>
      <c r="O173" s="502"/>
      <c r="P173" s="539"/>
      <c r="Q173" s="502" t="s">
        <v>817</v>
      </c>
      <c r="R173" s="502"/>
      <c r="S173" s="502" t="s">
        <v>863</v>
      </c>
      <c r="T173" s="540"/>
      <c r="U173" s="502"/>
      <c r="V173" s="541" t="s">
        <v>864</v>
      </c>
      <c r="W173" s="260" t="s">
        <v>864</v>
      </c>
      <c r="X173" s="232"/>
      <c r="Y173" s="380" t="s">
        <v>1562</v>
      </c>
      <c r="Z173" s="502"/>
      <c r="AA173" s="543"/>
      <c r="AB173" s="502"/>
      <c r="AC173" s="540"/>
      <c r="AD173" s="540">
        <v>1</v>
      </c>
    </row>
    <row r="174" spans="1:30" s="224" customFormat="1" ht="13.5" customHeight="1">
      <c r="A174" s="225">
        <v>167.60952380952401</v>
      </c>
      <c r="B174" s="217"/>
      <c r="C174" s="219"/>
      <c r="D174" s="241" t="s">
        <v>1563</v>
      </c>
      <c r="E174" s="241"/>
      <c r="F174" s="241"/>
      <c r="G174" s="241"/>
      <c r="H174" s="502" t="s">
        <v>1564</v>
      </c>
      <c r="I174" s="538"/>
      <c r="J174" s="502"/>
      <c r="K174" s="538" t="s">
        <v>1565</v>
      </c>
      <c r="L174" s="502"/>
      <c r="M174" s="502"/>
      <c r="N174" s="502"/>
      <c r="O174" s="502"/>
      <c r="P174" s="539"/>
      <c r="Q174" s="502" t="s">
        <v>817</v>
      </c>
      <c r="R174" s="502"/>
      <c r="S174" s="502" t="s">
        <v>863</v>
      </c>
      <c r="T174" s="540"/>
      <c r="U174" s="502"/>
      <c r="V174" s="541" t="s">
        <v>864</v>
      </c>
      <c r="W174" s="260" t="s">
        <v>864</v>
      </c>
      <c r="X174" s="232"/>
      <c r="Y174" s="380" t="s">
        <v>1562</v>
      </c>
      <c r="Z174" s="502"/>
      <c r="AA174" s="543"/>
      <c r="AB174" s="502"/>
      <c r="AC174" s="540"/>
      <c r="AD174" s="540">
        <v>1</v>
      </c>
    </row>
    <row r="175" spans="1:30" s="224" customFormat="1" ht="13.5" customHeight="1">
      <c r="A175" s="225">
        <v>168.83809523809501</v>
      </c>
      <c r="B175" s="217"/>
      <c r="C175" s="241"/>
      <c r="D175" s="241" t="s">
        <v>178</v>
      </c>
      <c r="E175" s="241"/>
      <c r="F175" s="241"/>
      <c r="G175" s="241"/>
      <c r="H175" s="502" t="s">
        <v>1566</v>
      </c>
      <c r="I175" s="538"/>
      <c r="J175" s="502"/>
      <c r="K175" s="538" t="s">
        <v>1567</v>
      </c>
      <c r="L175" s="502"/>
      <c r="M175" s="502"/>
      <c r="N175" s="502"/>
      <c r="O175" s="502"/>
      <c r="P175" s="539"/>
      <c r="Q175" s="502" t="s">
        <v>817</v>
      </c>
      <c r="R175" s="502"/>
      <c r="S175" s="502" t="s">
        <v>863</v>
      </c>
      <c r="T175" s="540"/>
      <c r="U175" s="502"/>
      <c r="V175" s="541" t="s">
        <v>864</v>
      </c>
      <c r="W175" s="260" t="s">
        <v>864</v>
      </c>
      <c r="X175" s="232"/>
      <c r="Y175" s="542"/>
      <c r="Z175" s="502"/>
      <c r="AA175" s="543"/>
      <c r="AB175" s="502"/>
      <c r="AC175" s="540"/>
      <c r="AD175" s="540">
        <v>1</v>
      </c>
    </row>
    <row r="176" spans="1:30" s="224" customFormat="1" ht="13.5" customHeight="1">
      <c r="A176" s="225">
        <v>170.066666666667</v>
      </c>
      <c r="B176" s="217"/>
      <c r="C176" s="241"/>
      <c r="D176" s="241" t="s">
        <v>1568</v>
      </c>
      <c r="E176" s="241"/>
      <c r="F176" s="241"/>
      <c r="G176" s="241"/>
      <c r="H176" s="502"/>
      <c r="I176" s="538"/>
      <c r="J176" s="502"/>
      <c r="K176" s="538" t="s">
        <v>939</v>
      </c>
      <c r="L176" s="502"/>
      <c r="M176" s="502"/>
      <c r="N176" s="502"/>
      <c r="O176" s="502"/>
      <c r="P176" s="539"/>
      <c r="Q176" s="502" t="s">
        <v>817</v>
      </c>
      <c r="R176" s="502"/>
      <c r="S176" s="502" t="s">
        <v>863</v>
      </c>
      <c r="T176" s="540"/>
      <c r="U176" s="502"/>
      <c r="V176" s="541" t="s">
        <v>864</v>
      </c>
      <c r="W176" s="260" t="s">
        <v>864</v>
      </c>
      <c r="X176" s="232"/>
      <c r="Y176" s="542"/>
      <c r="Z176" s="502"/>
      <c r="AA176" s="543"/>
      <c r="AB176" s="502"/>
      <c r="AC176" s="540"/>
      <c r="AD176" s="540">
        <v>1</v>
      </c>
    </row>
    <row r="177" spans="1:1017" s="224" customFormat="1" ht="14.25" customHeight="1">
      <c r="A177" s="225">
        <v>171.29523809523801</v>
      </c>
      <c r="B177" s="217" t="s">
        <v>1569</v>
      </c>
      <c r="C177" s="217" t="s">
        <v>1570</v>
      </c>
      <c r="D177" s="270"/>
      <c r="E177" s="217"/>
      <c r="F177" s="217"/>
      <c r="G177" s="217"/>
      <c r="H177" s="502" t="s">
        <v>1571</v>
      </c>
      <c r="I177" s="538"/>
      <c r="J177" s="502" t="s">
        <v>1572</v>
      </c>
      <c r="K177" s="538" t="s">
        <v>1573</v>
      </c>
      <c r="L177" s="502"/>
      <c r="M177" s="502"/>
      <c r="N177" s="502"/>
      <c r="O177" s="502"/>
      <c r="P177" s="539">
        <v>1</v>
      </c>
      <c r="Q177" s="502" t="s">
        <v>823</v>
      </c>
      <c r="R177" s="502" t="s">
        <v>864</v>
      </c>
      <c r="S177" s="243" t="s">
        <v>1203</v>
      </c>
      <c r="T177" s="281"/>
      <c r="U177" s="502"/>
      <c r="V177" s="541" t="s">
        <v>864</v>
      </c>
      <c r="W177" s="541" t="s">
        <v>864</v>
      </c>
      <c r="X177" s="232"/>
      <c r="Y177" s="542"/>
      <c r="Z177" s="502"/>
      <c r="AA177" s="543"/>
      <c r="AB177" s="502"/>
      <c r="AC177" s="540"/>
      <c r="AD177" s="540">
        <v>1</v>
      </c>
    </row>
    <row r="178" spans="1:1017" s="249" customFormat="1" ht="12.95" customHeight="1">
      <c r="A178" s="225">
        <v>172.52380952380901</v>
      </c>
      <c r="B178" s="217" t="s">
        <v>1574</v>
      </c>
      <c r="C178" s="221"/>
      <c r="D178" s="241"/>
      <c r="E178" s="241"/>
      <c r="F178" s="241"/>
      <c r="G178" s="241"/>
      <c r="H178" s="502"/>
      <c r="I178" s="538"/>
      <c r="J178" s="502"/>
      <c r="K178" s="502" t="s">
        <v>1575</v>
      </c>
      <c r="L178" s="502"/>
      <c r="M178" s="502"/>
      <c r="N178" s="502"/>
      <c r="O178" s="502"/>
      <c r="P178" s="539"/>
      <c r="Q178" s="502" t="s">
        <v>817</v>
      </c>
      <c r="R178" s="502" t="s">
        <v>864</v>
      </c>
      <c r="S178" s="502" t="s">
        <v>1575</v>
      </c>
      <c r="T178" s="540"/>
      <c r="U178" s="502"/>
      <c r="V178" s="541" t="s">
        <v>864</v>
      </c>
      <c r="W178" s="541" t="s">
        <v>864</v>
      </c>
      <c r="X178" s="232"/>
      <c r="Y178" s="542"/>
      <c r="Z178" s="502"/>
      <c r="AA178" s="543"/>
      <c r="AB178" s="502"/>
      <c r="AC178" s="540">
        <v>1</v>
      </c>
      <c r="AD178" s="540">
        <v>1</v>
      </c>
    </row>
    <row r="179" spans="1:1017" s="249" customFormat="1" ht="12.95" customHeight="1">
      <c r="A179" s="225">
        <v>173.752380952381</v>
      </c>
      <c r="B179" s="217"/>
      <c r="C179" s="221" t="s">
        <v>1576</v>
      </c>
      <c r="D179" s="221"/>
      <c r="E179" s="241"/>
      <c r="F179" s="241"/>
      <c r="G179" s="241"/>
      <c r="H179" s="502" t="s">
        <v>1577</v>
      </c>
      <c r="I179" s="538"/>
      <c r="J179" s="502"/>
      <c r="K179" s="538" t="s">
        <v>1578</v>
      </c>
      <c r="L179" s="502"/>
      <c r="M179" s="502"/>
      <c r="N179" s="502"/>
      <c r="O179" s="502"/>
      <c r="P179" s="539"/>
      <c r="Q179" s="502" t="s">
        <v>1579</v>
      </c>
      <c r="R179" s="502" t="s">
        <v>864</v>
      </c>
      <c r="S179" s="243" t="s">
        <v>1578</v>
      </c>
      <c r="T179" s="540"/>
      <c r="U179" s="502"/>
      <c r="V179" s="541" t="s">
        <v>864</v>
      </c>
      <c r="W179" s="541" t="s">
        <v>864</v>
      </c>
      <c r="X179" s="232"/>
      <c r="Y179" s="542"/>
      <c r="Z179" s="502"/>
      <c r="AA179" s="543"/>
      <c r="AB179" s="502"/>
      <c r="AC179" s="540">
        <v>1</v>
      </c>
      <c r="AD179" s="540">
        <v>1</v>
      </c>
    </row>
    <row r="180" spans="1:1017" s="249" customFormat="1" ht="12.95" customHeight="1">
      <c r="A180" s="225">
        <v>174.980952380952</v>
      </c>
      <c r="B180" s="217"/>
      <c r="C180" s="221"/>
      <c r="D180" s="241" t="s">
        <v>1580</v>
      </c>
      <c r="E180" s="221"/>
      <c r="F180" s="241"/>
      <c r="G180" s="241"/>
      <c r="H180" s="502" t="s">
        <v>1581</v>
      </c>
      <c r="I180" s="538" t="s">
        <v>1582</v>
      </c>
      <c r="J180" s="502"/>
      <c r="K180" s="538" t="s">
        <v>1583</v>
      </c>
      <c r="L180" s="502"/>
      <c r="M180" s="502"/>
      <c r="N180" s="502"/>
      <c r="O180" s="502"/>
      <c r="P180" s="539"/>
      <c r="Q180" s="502" t="s">
        <v>820</v>
      </c>
      <c r="R180" s="502"/>
      <c r="S180" s="502" t="s">
        <v>863</v>
      </c>
      <c r="T180" s="540"/>
      <c r="U180" s="502"/>
      <c r="V180" s="541" t="s">
        <v>864</v>
      </c>
      <c r="W180" s="541" t="s">
        <v>864</v>
      </c>
      <c r="X180" s="232"/>
      <c r="Y180" s="542"/>
      <c r="Z180" s="502"/>
      <c r="AA180" s="543"/>
      <c r="AB180" s="502"/>
      <c r="AC180" s="540">
        <v>1</v>
      </c>
      <c r="AD180" s="540">
        <v>1</v>
      </c>
    </row>
    <row r="181" spans="1:1017" s="249" customFormat="1" ht="12.95" customHeight="1">
      <c r="A181" s="225">
        <v>176.209523809524</v>
      </c>
      <c r="B181" s="217"/>
      <c r="C181" s="221"/>
      <c r="D181" s="241" t="s">
        <v>972</v>
      </c>
      <c r="E181" s="221"/>
      <c r="F181" s="241"/>
      <c r="G181" s="241"/>
      <c r="H181" s="502" t="s">
        <v>1584</v>
      </c>
      <c r="I181" s="538" t="s">
        <v>399</v>
      </c>
      <c r="J181" s="502"/>
      <c r="K181" s="538" t="s">
        <v>975</v>
      </c>
      <c r="L181" s="502"/>
      <c r="M181" s="502"/>
      <c r="N181" s="502"/>
      <c r="O181" s="502"/>
      <c r="P181" s="539"/>
      <c r="Q181" s="502" t="s">
        <v>817</v>
      </c>
      <c r="R181" s="502"/>
      <c r="S181" s="502" t="s">
        <v>863</v>
      </c>
      <c r="T181" s="540"/>
      <c r="U181" s="502"/>
      <c r="V181" s="541" t="s">
        <v>864</v>
      </c>
      <c r="W181" s="541" t="s">
        <v>864</v>
      </c>
      <c r="X181" s="232"/>
      <c r="Y181" s="542"/>
      <c r="Z181" s="502"/>
      <c r="AA181" s="543"/>
      <c r="AB181" s="502"/>
      <c r="AC181" s="540">
        <v>1</v>
      </c>
      <c r="AD181" s="540">
        <v>1</v>
      </c>
    </row>
    <row r="182" spans="1:1017" s="249" customFormat="1" ht="12.95" customHeight="1">
      <c r="A182" s="225">
        <v>177.438095238095</v>
      </c>
      <c r="B182" s="217"/>
      <c r="C182" s="221"/>
      <c r="D182" s="241" t="s">
        <v>1585</v>
      </c>
      <c r="E182" s="221"/>
      <c r="F182" s="241"/>
      <c r="G182" s="241"/>
      <c r="H182" s="502" t="s">
        <v>1586</v>
      </c>
      <c r="I182" s="538" t="s">
        <v>1587</v>
      </c>
      <c r="J182" s="502"/>
      <c r="K182" s="538" t="s">
        <v>1391</v>
      </c>
      <c r="L182" s="502"/>
      <c r="M182" s="502"/>
      <c r="N182" s="502"/>
      <c r="O182" s="502"/>
      <c r="P182" s="539"/>
      <c r="Q182" s="502" t="s">
        <v>820</v>
      </c>
      <c r="R182" s="502"/>
      <c r="S182" s="502" t="s">
        <v>863</v>
      </c>
      <c r="T182" s="540"/>
      <c r="U182" s="502"/>
      <c r="V182" s="541" t="s">
        <v>864</v>
      </c>
      <c r="W182" s="541" t="s">
        <v>864</v>
      </c>
      <c r="X182" s="232"/>
      <c r="Y182" s="542"/>
      <c r="Z182" s="502"/>
      <c r="AA182" s="543"/>
      <c r="AB182" s="502"/>
      <c r="AC182" s="540">
        <v>1</v>
      </c>
      <c r="AD182" s="540">
        <v>1</v>
      </c>
    </row>
    <row r="183" spans="1:1017" s="249" customFormat="1" ht="12.95" customHeight="1">
      <c r="A183" s="225">
        <v>178.666666666667</v>
      </c>
      <c r="B183" s="217"/>
      <c r="C183" s="262"/>
      <c r="D183" s="221" t="s">
        <v>1588</v>
      </c>
      <c r="E183" s="221"/>
      <c r="F183" s="241"/>
      <c r="G183" s="241"/>
      <c r="H183" s="502" t="s">
        <v>1589</v>
      </c>
      <c r="I183" s="538" t="s">
        <v>1590</v>
      </c>
      <c r="J183" s="502"/>
      <c r="K183" s="538" t="s">
        <v>939</v>
      </c>
      <c r="L183" s="502"/>
      <c r="M183" s="502"/>
      <c r="N183" s="502"/>
      <c r="O183" s="502"/>
      <c r="P183" s="539"/>
      <c r="Q183" s="502" t="s">
        <v>817</v>
      </c>
      <c r="R183" s="502"/>
      <c r="S183" s="502" t="s">
        <v>863</v>
      </c>
      <c r="T183" s="540"/>
      <c r="U183" s="502"/>
      <c r="V183" s="541" t="s">
        <v>864</v>
      </c>
      <c r="W183" s="541" t="s">
        <v>864</v>
      </c>
      <c r="X183" s="232"/>
      <c r="Y183" s="542"/>
      <c r="Z183" s="502"/>
      <c r="AA183" s="543"/>
      <c r="AB183" s="502"/>
      <c r="AC183" s="540">
        <v>1</v>
      </c>
      <c r="AD183" s="540">
        <v>1</v>
      </c>
    </row>
    <row r="184" spans="1:1017" s="249" customFormat="1" ht="12.95" customHeight="1">
      <c r="A184" s="225">
        <v>179.895238095238</v>
      </c>
      <c r="B184" s="217" t="s">
        <v>1591</v>
      </c>
      <c r="C184" s="262"/>
      <c r="D184" s="241"/>
      <c r="E184" s="241"/>
      <c r="F184" s="241"/>
      <c r="G184" s="241"/>
      <c r="H184" s="502" t="s">
        <v>1592</v>
      </c>
      <c r="I184" s="538"/>
      <c r="J184" s="502"/>
      <c r="K184" s="538" t="s">
        <v>939</v>
      </c>
      <c r="L184" s="502"/>
      <c r="M184" s="502"/>
      <c r="N184" s="502"/>
      <c r="O184" s="502"/>
      <c r="P184" s="539"/>
      <c r="Q184" s="502" t="s">
        <v>817</v>
      </c>
      <c r="R184" s="502"/>
      <c r="S184" s="502" t="s">
        <v>863</v>
      </c>
      <c r="T184" s="540"/>
      <c r="U184" s="502"/>
      <c r="V184" s="540" t="s">
        <v>864</v>
      </c>
      <c r="W184" s="540" t="s">
        <v>864</v>
      </c>
      <c r="X184" s="232"/>
      <c r="Y184" s="542"/>
      <c r="Z184" s="502"/>
      <c r="AA184" s="502"/>
      <c r="AB184" s="502"/>
      <c r="AC184" s="540"/>
      <c r="AD184" s="540">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457" priority="401">
      <formula>$AB186=1</formula>
    </cfRule>
    <cfRule type="expression" dxfId="456" priority="400">
      <formula>$AD186=1</formula>
    </cfRule>
    <cfRule type="expression" dxfId="455" priority="399">
      <formula>AND($AD186=1,$AB186=1)</formula>
    </cfRule>
    <cfRule type="expression" dxfId="454" priority="398">
      <formula>OR($AD186="X",$AB186="X")</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453"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452"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451"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450" priority="780">
      <formula>AND($AD9=1,$AC9=1)</formula>
    </cfRule>
  </conditionalFormatting>
  <conditionalFormatting sqref="B111:B114">
    <cfRule type="expression" dxfId="449" priority="260">
      <formula>AND($R111="X",#REF!&lt;&gt;"")</formula>
    </cfRule>
  </conditionalFormatting>
  <conditionalFormatting sqref="B155 B157:B162">
    <cfRule type="expression" dxfId="448"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447" priority="127">
      <formula>OR($AD10="X",$AC10="X")</formula>
    </cfRule>
  </conditionalFormatting>
  <conditionalFormatting sqref="B10:G25 D119:D128 E129">
    <cfRule type="expression" dxfId="446" priority="239">
      <formula>OR($AD10="X",$AC10="X")</formula>
    </cfRule>
    <cfRule type="expression" dxfId="445" priority="242">
      <formula>$AC10=1</formula>
    </cfRule>
    <cfRule type="expression" dxfId="444" priority="241">
      <formula>$AD10=1</formula>
    </cfRule>
    <cfRule type="expression" dxfId="443" priority="240">
      <formula>AND($AD10=1,$AC10=1)</formula>
    </cfRule>
  </conditionalFormatting>
  <conditionalFormatting sqref="B26:G118 E118:G122 E125:G129 A9:G9 F123:G124 E131:G144 B119:C129">
    <cfRule type="expression" dxfId="442" priority="779">
      <formula>OR($AD9="X",$AC9="X")</formula>
    </cfRule>
  </conditionalFormatting>
  <conditionalFormatting sqref="B26:G118">
    <cfRule type="expression" dxfId="441" priority="258">
      <formula>$AD26=1</formula>
    </cfRule>
    <cfRule type="expression" dxfId="440" priority="257">
      <formula>AND($AD26=1,$AC26=1)</formula>
    </cfRule>
  </conditionalFormatting>
  <conditionalFormatting sqref="B130:G130">
    <cfRule type="expression" dxfId="439" priority="135">
      <formula>AND(NOT(ISBLANK($W130)),ISBLANK($AC130),ISBLANK($AD130))</formula>
    </cfRule>
  </conditionalFormatting>
  <conditionalFormatting sqref="C130">
    <cfRule type="expression" dxfId="438" priority="114">
      <formula>OR($AD130="X",$AC130="X")</formula>
    </cfRule>
    <cfRule type="expression" dxfId="437" priority="115">
      <formula>AND($AD130=1,$AC130=1)</formula>
    </cfRule>
    <cfRule type="expression" dxfId="436" priority="116">
      <formula>$AD130=1</formula>
    </cfRule>
    <cfRule type="expression" dxfId="435" priority="117">
      <formula>$AC130=1</formula>
    </cfRule>
  </conditionalFormatting>
  <conditionalFormatting sqref="C156">
    <cfRule type="expression" dxfId="434" priority="32">
      <formula>AND($AD156=1,$AC156=1)</formula>
    </cfRule>
    <cfRule type="expression" dxfId="433" priority="33">
      <formula>$AD156=1</formula>
    </cfRule>
    <cfRule type="expression" dxfId="432" priority="34">
      <formula>AND($R156="X",$B156&lt;&gt;"")</formula>
    </cfRule>
    <cfRule type="expression" dxfId="431" priority="31">
      <formula>OR($AD156="X",$AC156="X")</formula>
    </cfRule>
  </conditionalFormatting>
  <conditionalFormatting sqref="C157:C162">
    <cfRule type="expression" dxfId="430" priority="999">
      <formula>AND($R157="X",OR(#REF!&lt;&gt;"",$B157&lt;&gt;""))</formula>
    </cfRule>
  </conditionalFormatting>
  <conditionalFormatting sqref="C158">
    <cfRule type="expression" dxfId="429" priority="103">
      <formula>OR($AD158="X",$AC158="X")</formula>
    </cfRule>
  </conditionalFormatting>
  <conditionalFormatting sqref="C163:C164 D129:E129 C145:C154 C177:C184 C9:C110 C115:C129 D121:D128">
    <cfRule type="expression" dxfId="428" priority="235">
      <formula>AND($R9="X",$B9&lt;&gt;"")</formula>
    </cfRule>
  </conditionalFormatting>
  <conditionalFormatting sqref="C164">
    <cfRule type="expression" dxfId="427" priority="181">
      <formula>OR($AD164="X",$AC164="X")</formula>
    </cfRule>
    <cfRule type="expression" dxfId="426" priority="183">
      <formula>$AD164=1</formula>
    </cfRule>
    <cfRule type="expression" dxfId="425" priority="182">
      <formula>AND($AD164=1,$AC164=1)</formula>
    </cfRule>
  </conditionalFormatting>
  <conditionalFormatting sqref="C165:C172 C175:C176">
    <cfRule type="expression" dxfId="424" priority="944">
      <formula>AND($R165="X",OR($B165&lt;&gt;"",#REF!&lt;&gt;""))</formula>
    </cfRule>
  </conditionalFormatting>
  <conditionalFormatting sqref="C173">
    <cfRule type="expression" dxfId="423" priority="951">
      <formula>$AC174=1</formula>
    </cfRule>
    <cfRule type="expression" dxfId="422" priority="952">
      <formula>AND($AD174=1,$AC174=1)</formula>
    </cfRule>
    <cfRule type="expression" dxfId="421" priority="953">
      <formula>$AD174=1</formula>
    </cfRule>
    <cfRule type="expression" dxfId="420" priority="954">
      <formula>AND(NOT(ISBLANK($W174)),ISBLANK($AC174),ISBLANK($AD174))</formula>
    </cfRule>
    <cfRule type="expression" dxfId="419" priority="955">
      <formula>OR($AD174="X",$AC174="X")</formula>
    </cfRule>
    <cfRule type="expression" dxfId="418" priority="956">
      <formula>AND($R174="X",OR($B174&lt;&gt;"",#REF!&lt;&gt;""))</formula>
    </cfRule>
  </conditionalFormatting>
  <conditionalFormatting sqref="C174">
    <cfRule type="expression" dxfId="417" priority="84">
      <formula>AND(NOT(ISBLANK($W174)),ISBLANK($AC174),ISBLANK($AD174))</formula>
    </cfRule>
    <cfRule type="expression" dxfId="416" priority="83">
      <formula>$AC174=1</formula>
    </cfRule>
    <cfRule type="expression" dxfId="415" priority="82">
      <formula>$AD174=1</formula>
    </cfRule>
    <cfRule type="expression" dxfId="414" priority="81">
      <formula>AND($AD174=1,$AC174=1)</formula>
    </cfRule>
    <cfRule type="expression" dxfId="413" priority="80">
      <formula>AND($R174="X",$B174&lt;&gt;"")</formula>
    </cfRule>
    <cfRule type="expression" dxfId="412" priority="79">
      <formula>OR($AD174="X",$AC174="X")</formula>
    </cfRule>
  </conditionalFormatting>
  <conditionalFormatting sqref="C112:D114">
    <cfRule type="expression" dxfId="411" priority="261">
      <formula>AND($R112="X",OR(#REF!&lt;&gt;"",$B112&lt;&gt;""))</formula>
    </cfRule>
  </conditionalFormatting>
  <conditionalFormatting sqref="C130:D144">
    <cfRule type="expression" dxfId="410" priority="122">
      <formula>AND($R130="X",$B130&lt;&gt;"")</formula>
    </cfRule>
  </conditionalFormatting>
  <conditionalFormatting sqref="C111:G111">
    <cfRule type="expression" dxfId="409" priority="245">
      <formula>AND($R111="X",$B111&lt;&gt;"")</formula>
    </cfRule>
  </conditionalFormatting>
  <conditionalFormatting sqref="C155:G155">
    <cfRule type="expression" dxfId="408" priority="38">
      <formula>AND($R155="X",OR($B155&lt;&gt;"",$C155&lt;&gt;""))</formula>
    </cfRule>
  </conditionalFormatting>
  <conditionalFormatting sqref="D24:D25">
    <cfRule type="expression" dxfId="407" priority="136">
      <formula>AND($R24="X",$B24&lt;&gt;"")</formula>
    </cfRule>
  </conditionalFormatting>
  <conditionalFormatting sqref="D112 D177:D184">
    <cfRule type="expression" dxfId="406" priority="105">
      <formula>AND($R112="X",OR($B112&lt;&gt;"",$C112&lt;&gt;""))</formula>
    </cfRule>
  </conditionalFormatting>
  <conditionalFormatting sqref="D115:D118 D117:G117 D163:D164 D151:D154 C177">
    <cfRule type="expression" dxfId="405" priority="268">
      <formula>AND($R115="X",OR($B115&lt;&gt;"",$C115&lt;&gt;""))</formula>
    </cfRule>
  </conditionalFormatting>
  <conditionalFormatting sqref="D119:D120">
    <cfRule type="expression" dxfId="404" priority="212">
      <formula>AND($R119="X",OR(#REF!&lt;&gt;"",$B119&lt;&gt;""))</formula>
    </cfRule>
  </conditionalFormatting>
  <conditionalFormatting sqref="D129">
    <cfRule type="expression" dxfId="403" priority="174">
      <formula>AND($AD129=1,$AC129=1)</formula>
    </cfRule>
    <cfRule type="expression" dxfId="402" priority="173">
      <formula>OR($AD129="X",$AC129="X")</formula>
    </cfRule>
    <cfRule type="expression" dxfId="401" priority="175">
      <formula>$AD129=1</formula>
    </cfRule>
  </conditionalFormatting>
  <conditionalFormatting sqref="D129:D144">
    <cfRule type="expression" dxfId="400" priority="126">
      <formula>$AC129=1</formula>
    </cfRule>
  </conditionalFormatting>
  <conditionalFormatting sqref="D130">
    <cfRule type="expression" dxfId="399" priority="113">
      <formula>$AC130=1</formula>
    </cfRule>
    <cfRule type="expression" dxfId="398" priority="112">
      <formula>$AD130=1</formula>
    </cfRule>
    <cfRule type="expression" dxfId="397" priority="109">
      <formula>OR($AD130="X",$AC130="X")</formula>
    </cfRule>
    <cfRule type="expression" dxfId="396" priority="110">
      <formula>AND($R130="X",OR($B130&lt;&gt;"",$C130&lt;&gt;"",$D130&lt;&gt;""))</formula>
    </cfRule>
    <cfRule type="expression" dxfId="395" priority="111">
      <formula>AND($AD130=1,$AC130=1)</formula>
    </cfRule>
  </conditionalFormatting>
  <conditionalFormatting sqref="D130:D144">
    <cfRule type="expression" dxfId="394" priority="123">
      <formula>OR($AD130="X",$AC130="X")</formula>
    </cfRule>
    <cfRule type="expression" dxfId="393" priority="124">
      <formula>AND($AD130=1,$AC130=1)</formula>
    </cfRule>
    <cfRule type="expression" dxfId="392" priority="125">
      <formula>$AD130=1</formula>
    </cfRule>
  </conditionalFormatting>
  <conditionalFormatting sqref="D145:D149 E118:E120 D9:D110">
    <cfRule type="expression" dxfId="391" priority="230">
      <formula>AND($R9="X",OR($B9&lt;&gt;"",$C9&lt;&gt;""))</formula>
    </cfRule>
  </conditionalFormatting>
  <conditionalFormatting sqref="D150">
    <cfRule type="expression" dxfId="390" priority="796">
      <formula>AND($R150="X",OR($B150&lt;&gt;"",#REF!&lt;&gt;""))</formula>
    </cfRule>
  </conditionalFormatting>
  <conditionalFormatting sqref="D154">
    <cfRule type="expression" dxfId="389" priority="159">
      <formula>AND($AD154=1,$AC154=1)</formula>
    </cfRule>
    <cfRule type="expression" dxfId="388" priority="158">
      <formula>AND($R154="X",OR($B154&lt;&gt;"",$C154&lt;&gt;"",$D154&lt;&gt;"",$E154&lt;&gt;""))</formula>
    </cfRule>
    <cfRule type="expression" dxfId="387" priority="157">
      <formula>$AC154=1</formula>
    </cfRule>
    <cfRule type="expression" dxfId="386" priority="163">
      <formula>$AC154=1</formula>
    </cfRule>
    <cfRule type="expression" dxfId="385" priority="21">
      <formula>AND($R154="X",OR($B154&lt;&gt;"",$C154&lt;&gt;""))</formula>
    </cfRule>
    <cfRule type="expression" dxfId="384" priority="167">
      <formula>AND($R154="X",OR($B154&lt;&gt;"",$C154&lt;&gt;"",$D154&lt;&gt;""))</formula>
    </cfRule>
    <cfRule type="expression" dxfId="383" priority="166">
      <formula>$AD154=1</formula>
    </cfRule>
    <cfRule type="expression" dxfId="382" priority="165">
      <formula>AND($AD154=1,$AC154=1)</formula>
    </cfRule>
    <cfRule type="expression" dxfId="381" priority="164">
      <formula>AND($R154="X",OR($B154&lt;&gt;"",$C154&lt;&gt;"",$D154&lt;&gt;"",$E154&lt;&gt;""))</formula>
    </cfRule>
    <cfRule type="expression" dxfId="380" priority="161">
      <formula>AND($R154="X",OR($B154&lt;&gt;"",$C154&lt;&gt;"",$D154&lt;&gt;""))</formula>
    </cfRule>
    <cfRule type="expression" dxfId="379" priority="160">
      <formula>$AD154=1</formula>
    </cfRule>
  </conditionalFormatting>
  <conditionalFormatting sqref="D156">
    <cfRule type="expression" dxfId="378" priority="13">
      <formula>$AD156=1</formula>
    </cfRule>
    <cfRule type="expression" dxfId="377" priority="20">
      <formula>AND($R156="X",OR($B156&lt;&gt;"",$C156&lt;&gt;""))</formula>
    </cfRule>
    <cfRule type="expression" dxfId="376" priority="27">
      <formula>AND($R156="X",$B156&lt;&gt;"")</formula>
    </cfRule>
    <cfRule type="expression" dxfId="375" priority="30">
      <formula>$AD156=1</formula>
    </cfRule>
    <cfRule type="expression" dxfId="374" priority="35">
      <formula>AND($R156="X",OR($B156&lt;&gt;"",$C156&lt;&gt;""))</formula>
    </cfRule>
    <cfRule type="expression" dxfId="373" priority="8">
      <formula>AND($R156="X",OR($B156&lt;&gt;"",$C156&lt;&gt;""))</formula>
    </cfRule>
    <cfRule type="expression" dxfId="372" priority="10">
      <formula>$AC156=1</formula>
    </cfRule>
    <cfRule type="expression" dxfId="371" priority="11">
      <formula>AND($R156="X",OR($B156&lt;&gt;"",$C156&lt;&gt;"",$D156&lt;&gt;"",$E156&lt;&gt;""))</formula>
    </cfRule>
    <cfRule type="expression" dxfId="370" priority="12">
      <formula>AND($AD156=1,$AC156=1)</formula>
    </cfRule>
    <cfRule type="expression" dxfId="369" priority="29">
      <formula>AND($AD156=1,$AC156=1)</formula>
    </cfRule>
    <cfRule type="expression" dxfId="368" priority="14">
      <formula>AND($R156="X",OR($B156&lt;&gt;"",$C156&lt;&gt;"",$D156&lt;&gt;""))</formula>
    </cfRule>
    <cfRule type="expression" dxfId="367" priority="15">
      <formula>$AC156=1</formula>
    </cfRule>
    <cfRule type="expression" dxfId="366" priority="16">
      <formula>AND($R156="X",OR($B156&lt;&gt;"",$C156&lt;&gt;"",$D156&lt;&gt;"",$E156&lt;&gt;""))</formula>
    </cfRule>
    <cfRule type="expression" dxfId="365" priority="17">
      <formula>AND($AD156=1,$AC156=1)</formula>
    </cfRule>
    <cfRule type="expression" dxfId="364" priority="18">
      <formula>$AD156=1</formula>
    </cfRule>
    <cfRule type="expression" dxfId="363" priority="19">
      <formula>AND($R156="X",OR($B156&lt;&gt;"",$C156&lt;&gt;"",$D156&lt;&gt;""))</formula>
    </cfRule>
    <cfRule type="expression" dxfId="362" priority="24">
      <formula>OR($AD156="X",$AC156="X")</formula>
    </cfRule>
  </conditionalFormatting>
  <conditionalFormatting sqref="D156:D158">
    <cfRule type="expression" dxfId="361" priority="28">
      <formula>OR($AD156="X",$AC156="X")</formula>
    </cfRule>
  </conditionalFormatting>
  <conditionalFormatting sqref="D157:D158">
    <cfRule type="expression" dxfId="360" priority="188">
      <formula>AND($R157="X",#REF!&lt;&gt;"")</formula>
    </cfRule>
    <cfRule type="expression" dxfId="359" priority="187">
      <formula>$AC157=1</formula>
    </cfRule>
    <cfRule type="expression" dxfId="358" priority="186">
      <formula>$AD157=1</formula>
    </cfRule>
    <cfRule type="expression" dxfId="357" priority="185">
      <formula>AND($AD157=1,$AC157=1)</formula>
    </cfRule>
  </conditionalFormatting>
  <conditionalFormatting sqref="D157:D162">
    <cfRule type="expression" dxfId="356" priority="1001">
      <formula>AND($R157="X",OR(#REF!&lt;&gt;"",$B157&lt;&gt;"",$C157&lt;&gt;""))</formula>
    </cfRule>
  </conditionalFormatting>
  <conditionalFormatting sqref="D164">
    <cfRule type="expression" dxfId="355" priority="177">
      <formula>AND($R164="X",$B164&lt;&gt;"")</formula>
    </cfRule>
    <cfRule type="expression" dxfId="354" priority="180">
      <formula>$AD164=1</formula>
    </cfRule>
    <cfRule type="expression" dxfId="353" priority="179">
      <formula>AND($AD164=1,$AC164=1)</formula>
    </cfRule>
    <cfRule type="expression" dxfId="352" priority="178">
      <formula>OR($AD164="X",$AC164="X")</formula>
    </cfRule>
  </conditionalFormatting>
  <conditionalFormatting sqref="D165:D172 D175:D176">
    <cfRule type="expression" dxfId="351" priority="964">
      <formula>AND($R165="X",OR($B165&lt;&gt;"",#REF!&lt;&gt;"",$C165&lt;&gt;""))</formula>
    </cfRule>
  </conditionalFormatting>
  <conditionalFormatting sqref="D173">
    <cfRule type="expression" dxfId="350" priority="966">
      <formula>AND($R173="X",OR($B173&lt;&gt;"",#REF!&lt;&gt;"",#REF!&lt;&gt;""))</formula>
    </cfRule>
  </conditionalFormatting>
  <conditionalFormatting sqref="D174">
    <cfRule type="expression" dxfId="349" priority="967">
      <formula>AND($R174="X",OR($B174&lt;&gt;"",#REF!&lt;&gt;"",$C173&lt;&gt;""))</formula>
    </cfRule>
  </conditionalFormatting>
  <conditionalFormatting sqref="D117:E117">
    <cfRule type="expression" dxfId="348" priority="65">
      <formula>$AD117=1</formula>
    </cfRule>
    <cfRule type="expression" dxfId="347" priority="60">
      <formula>AND($R117="X",OR($B117&lt;&gt;"",$C117&lt;&gt;"",$D117&lt;&gt;"",$E117&lt;&gt;""))</formula>
    </cfRule>
    <cfRule type="expression" dxfId="346" priority="63">
      <formula>AND($R117="X",OR($B117&lt;&gt;"",$C117&lt;&gt;"",$D117&lt;&gt;""))</formula>
    </cfRule>
    <cfRule type="expression" dxfId="345" priority="62">
      <formula>$AC117=1</formula>
    </cfRule>
    <cfRule type="expression" dxfId="344" priority="64">
      <formula>AND($AD117=1,$AC117=1)</formula>
    </cfRule>
    <cfRule type="expression" dxfId="343" priority="61">
      <formula>AND($R117="X",OR($B117&lt;&gt;"",$C117&lt;&gt;"",$E117&lt;&gt;"",#REF!&lt;&gt;""))</formula>
    </cfRule>
  </conditionalFormatting>
  <conditionalFormatting sqref="D115:G115">
    <cfRule type="expression" dxfId="342" priority="76">
      <formula>AND($R115="X",$B115&lt;&gt;"")</formula>
    </cfRule>
  </conditionalFormatting>
  <conditionalFormatting sqref="D117:G117">
    <cfRule type="expression" dxfId="341" priority="74">
      <formula>AND($R117="X",$B117&lt;&gt;"")</formula>
    </cfRule>
  </conditionalFormatting>
  <conditionalFormatting sqref="D156:G156">
    <cfRule type="expression" dxfId="340" priority="26">
      <formula>AND($R156="X",OR($B156&lt;&gt;"",$C156&lt;&gt;""))</formula>
    </cfRule>
  </conditionalFormatting>
  <conditionalFormatting sqref="D157:G157">
    <cfRule type="expression" dxfId="339" priority="1">
      <formula>AND($R157="X",OR($B157&lt;&gt;"",$C157&lt;&gt;"",$D157&lt;&gt;"",$E157&lt;&gt;"",$F157&lt;&gt;""))</formula>
    </cfRule>
  </conditionalFormatting>
  <conditionalFormatting sqref="E79">
    <cfRule type="expression" dxfId="338" priority="145">
      <formula>AND($R79="X",OR($B79&lt;&gt;"",$C79&lt;&gt;"",$D79&lt;&gt;"",$E79&lt;&gt;""))</formula>
    </cfRule>
    <cfRule type="expression" dxfId="337" priority="147">
      <formula>$AD79=1</formula>
    </cfRule>
    <cfRule type="expression" dxfId="336" priority="148">
      <formula>AND($R79="X",OR($B79&lt;&gt;"",$C79&lt;&gt;"",$E79&lt;&gt;"",#REF!&lt;&gt;""))</formula>
    </cfRule>
    <cfRule type="expression" dxfId="335" priority="146">
      <formula>AND($AD79=1,$AC79=1)</formula>
    </cfRule>
  </conditionalFormatting>
  <conditionalFormatting sqref="E82">
    <cfRule type="expression" dxfId="334" priority="140">
      <formula>AND($AD82=1,$AC82=1)</formula>
    </cfRule>
    <cfRule type="expression" dxfId="333" priority="139">
      <formula>AND($R82="X",OR($B82&lt;&gt;"",$C82&lt;&gt;"",$D82&lt;&gt;"",$E82&lt;&gt;""))</formula>
    </cfRule>
    <cfRule type="expression" dxfId="332" priority="141">
      <formula>$AD82=1</formula>
    </cfRule>
    <cfRule type="expression" dxfId="331" priority="143">
      <formula>AND($R82="X",OR($B82&lt;&gt;"",$C82&lt;&gt;"",$E82&lt;&gt;"",#REF!&lt;&gt;""))</formula>
    </cfRule>
    <cfRule type="expression" dxfId="330" priority="144">
      <formula>$AC82=1</formula>
    </cfRule>
    <cfRule type="expression" dxfId="329" priority="142">
      <formula>$AC82=1</formula>
    </cfRule>
  </conditionalFormatting>
  <conditionalFormatting sqref="E101">
    <cfRule type="expression" dxfId="328" priority="152">
      <formula>$AC101=1</formula>
    </cfRule>
    <cfRule type="expression" dxfId="327" priority="153">
      <formula>AND($R101="X",OR($B101&lt;&gt;"",$C101&lt;&gt;"",$E101&lt;&gt;"",#REF!&lt;&gt;""))</formula>
    </cfRule>
    <cfRule type="expression" dxfId="326" priority="151">
      <formula>$AD101=1</formula>
    </cfRule>
    <cfRule type="expression" dxfId="325" priority="150">
      <formula>AND($AD101=1,$AC101=1)</formula>
    </cfRule>
    <cfRule type="expression" dxfId="324" priority="149">
      <formula>AND($R101="X",OR($B101&lt;&gt;"",$C101&lt;&gt;"",$D101&lt;&gt;"",$E101&lt;&gt;""))</formula>
    </cfRule>
  </conditionalFormatting>
  <conditionalFormatting sqref="E112 E145:E149 E151:E154 E163 E177:E184">
    <cfRule type="expression" dxfId="323" priority="106">
      <formula>AND($R112="X",OR($B112&lt;&gt;"",$C112&lt;&gt;"",$D112&lt;&gt;""))</formula>
    </cfRule>
  </conditionalFormatting>
  <conditionalFormatting sqref="E112:E114">
    <cfRule type="expression" dxfId="322" priority="262">
      <formula>AND($R112="X",OR(#REF!&lt;&gt;"",$B112&lt;&gt;"",$C112&lt;&gt;""))</formula>
    </cfRule>
  </conditionalFormatting>
  <conditionalFormatting sqref="E115:E118">
    <cfRule type="expression" dxfId="321" priority="280">
      <formula>AND($R115="X",OR($B115&lt;&gt;"",$C115&lt;&gt;"",$D115&lt;&gt;""))</formula>
    </cfRule>
  </conditionalFormatting>
  <conditionalFormatting sqref="E116">
    <cfRule type="expression" dxfId="320" priority="67">
      <formula>AND($R116="X",OR($B116&lt;&gt;"",$C116&lt;&gt;"",$E116&lt;&gt;"",#REF!&lt;&gt;""))</formula>
    </cfRule>
    <cfRule type="expression" dxfId="319" priority="68">
      <formula>$AC116=1</formula>
    </cfRule>
    <cfRule type="expression" dxfId="318" priority="69">
      <formula>AND($R116="X",OR($B116&lt;&gt;"",$C116&lt;&gt;"",$D116&lt;&gt;""))</formula>
    </cfRule>
    <cfRule type="expression" dxfId="317" priority="66">
      <formula>AND($R116="X",OR($B116&lt;&gt;"",$C116&lt;&gt;"",$D116&lt;&gt;"",$E116&lt;&gt;""))</formula>
    </cfRule>
  </conditionalFormatting>
  <conditionalFormatting sqref="E121">
    <cfRule type="expression" dxfId="316" priority="154">
      <formula>AND($R121="X",OR($B121&lt;&gt;"",$C121&lt;&gt;"",$D121&lt;&gt;"",$E121&lt;&gt;""))</formula>
    </cfRule>
    <cfRule type="expression" dxfId="315" priority="155">
      <formula>AND($R121="X",OR($B121&lt;&gt;"",$C121&lt;&gt;"",$E121&lt;&gt;"",#REF!&lt;&gt;""))</formula>
    </cfRule>
    <cfRule type="expression" dxfId="314" priority="156">
      <formula>$AC121=1</formula>
    </cfRule>
  </conditionalFormatting>
  <conditionalFormatting sqref="E121:E122 E9:E110 F123:F124 E125:E128">
    <cfRule type="expression" dxfId="313" priority="236">
      <formula>AND($R9="X",OR($B9&lt;&gt;"",$C9&lt;&gt;"",$D9&lt;&gt;""))</formula>
    </cfRule>
  </conditionalFormatting>
  <conditionalFormatting sqref="E123:E124">
    <cfRule type="expression" dxfId="312" priority="86">
      <formula>AND($AD123=1,$AC123=1)</formula>
    </cfRule>
    <cfRule type="expression" dxfId="311" priority="90">
      <formula>AND(NOT(ISBLANK($W123)),ISBLANK($AC123),ISBLANK($AD123))</formula>
    </cfRule>
    <cfRule type="expression" dxfId="310" priority="89">
      <formula>$AC123=1</formula>
    </cfRule>
    <cfRule type="expression" dxfId="309" priority="87">
      <formula>$AD123=1</formula>
    </cfRule>
    <cfRule type="expression" dxfId="308" priority="85">
      <formula>AND($R123="X",$B123&lt;&gt;"")</formula>
    </cfRule>
    <cfRule type="expression" dxfId="307" priority="88">
      <formula>OR($AD123="X",$AC123="X")</formula>
    </cfRule>
  </conditionalFormatting>
  <conditionalFormatting sqref="E130:E144">
    <cfRule type="expression" dxfId="306" priority="128">
      <formula>AND($R130="X",OR($B130&lt;&gt;"",$C130&lt;&gt;"",$D130&lt;&gt;""))</formula>
    </cfRule>
  </conditionalFormatting>
  <conditionalFormatting sqref="E150">
    <cfRule type="expression" dxfId="305" priority="814">
      <formula>AND($R150="X",OR($B150&lt;&gt;"",#REF!&lt;&gt;"",$D150&lt;&gt;""))</formula>
    </cfRule>
  </conditionalFormatting>
  <conditionalFormatting sqref="E153">
    <cfRule type="expression" dxfId="304" priority="168">
      <formula>$AC153=1</formula>
    </cfRule>
    <cfRule type="expression" dxfId="303" priority="169">
      <formula>AND($R153="X",OR($B153&lt;&gt;"",$C153&lt;&gt;"",$D153&lt;&gt;"",$E153&lt;&gt;""))</formula>
    </cfRule>
    <cfRule type="expression" dxfId="302" priority="170">
      <formula>AND($AD153=1,$AC153=1)</formula>
    </cfRule>
    <cfRule type="expression" dxfId="301" priority="171">
      <formula>$AD153=1</formula>
    </cfRule>
  </conditionalFormatting>
  <conditionalFormatting sqref="E156">
    <cfRule type="expression" dxfId="300" priority="25">
      <formula>AND($R156="X",OR($B156&lt;&gt;"",$C156&lt;&gt;"",$D156&lt;&gt;""))</formula>
    </cfRule>
  </conditionalFormatting>
  <conditionalFormatting sqref="E158:E162">
    <cfRule type="expression" dxfId="299" priority="2">
      <formula>OR($AD158="X",$AC158="X")</formula>
    </cfRule>
    <cfRule type="expression" dxfId="298" priority="3">
      <formula>AND($AD158=1,$AC158=1)</formula>
    </cfRule>
    <cfRule type="expression" dxfId="297" priority="4">
      <formula>$AD158=1</formula>
    </cfRule>
    <cfRule type="expression" dxfId="296" priority="5">
      <formula>$AC158=1</formula>
    </cfRule>
    <cfRule type="expression" dxfId="295" priority="6">
      <formula>AND(NOT(ISBLANK($W158)),ISBLANK($AC158),ISBLANK($AD158))</formula>
    </cfRule>
    <cfRule type="expression" dxfId="294" priority="7">
      <formula>AND($R158="X",OR(#REF!&lt;&gt;"",$B158&lt;&gt;"",$C158&lt;&gt;"",$D158&lt;&gt;""))</formula>
    </cfRule>
  </conditionalFormatting>
  <conditionalFormatting sqref="E165:E172 E175:E176">
    <cfRule type="expression" dxfId="293" priority="77">
      <formula>AND($R165="X",OR($B165&lt;&gt;"",#REF!&lt;&gt;"",$C165&lt;&gt;"",$D165&lt;&gt;""))</formula>
    </cfRule>
  </conditionalFormatting>
  <conditionalFormatting sqref="E156:F156">
    <cfRule type="expression" dxfId="292" priority="36">
      <formula>AND($R156="X",OR($B156&lt;&gt;"",$C156&lt;&gt;"",$D156&lt;&gt;"",#REF!&lt;&gt;""))</formula>
    </cfRule>
  </conditionalFormatting>
  <conditionalFormatting sqref="E164:F164">
    <cfRule type="expression" dxfId="291" priority="979">
      <formula>AND($R164="X",OR($B164&lt;&gt;"",$C164&lt;&gt;"",$D164&lt;&gt;"",#REF!&lt;&gt;""))</formula>
    </cfRule>
  </conditionalFormatting>
  <conditionalFormatting sqref="E173:F173">
    <cfRule type="expression" dxfId="290" priority="971">
      <formula>AND($R173="X",OR($B173&lt;&gt;"",#REF!&lt;&gt;"",#REF!&lt;&gt;"",$D173&lt;&gt;""))</formula>
    </cfRule>
  </conditionalFormatting>
  <conditionalFormatting sqref="E174:F174">
    <cfRule type="expression" dxfId="289" priority="972">
      <formula>AND($R174="X",OR($B174&lt;&gt;"",#REF!&lt;&gt;"",$C173&lt;&gt;"",$D174&lt;&gt;""))</formula>
    </cfRule>
  </conditionalFormatting>
  <conditionalFormatting sqref="E116:G116">
    <cfRule type="expression" dxfId="288" priority="72">
      <formula>AND($AD116=1,$AC116=1)</formula>
    </cfRule>
    <cfRule type="expression" dxfId="287" priority="73">
      <formula>$AD116=1</formula>
    </cfRule>
  </conditionalFormatting>
  <conditionalFormatting sqref="E118:G118">
    <cfRule type="expression" dxfId="286" priority="43">
      <formula>AND($R118="X",OR($B118&lt;&gt;"",$C118&lt;&gt;"",$D118&lt;&gt;"",$E118&lt;&gt;""))</formula>
    </cfRule>
    <cfRule type="expression" dxfId="285" priority="44">
      <formula>AND($R118="X",OR($B118&lt;&gt;"",$C118&lt;&gt;"",$E118&lt;&gt;"",#REF!&lt;&gt;""))</formula>
    </cfRule>
    <cfRule type="expression" dxfId="284" priority="45">
      <formula>$AC118=1</formula>
    </cfRule>
    <cfRule type="expression" dxfId="283" priority="46">
      <formula>AND($R118="X",OR($B118&lt;&gt;"",$C118&lt;&gt;"",$D118&lt;&gt;""))</formula>
    </cfRule>
    <cfRule type="expression" dxfId="282" priority="47">
      <formula>AND($AD118=1,$AC118=1)</formula>
    </cfRule>
    <cfRule type="expression" dxfId="281" priority="48">
      <formula>$AD118=1</formula>
    </cfRule>
    <cfRule type="expression" dxfId="280" priority="49">
      <formula>AND($R118="X",$B118&lt;&gt;"")</formula>
    </cfRule>
    <cfRule type="expression" dxfId="279" priority="51">
      <formula>AND($R118="X",OR($B118&lt;&gt;"",$C118&lt;&gt;""))</formula>
    </cfRule>
  </conditionalFormatting>
  <conditionalFormatting sqref="E130:G130 B130:C144">
    <cfRule type="expression" dxfId="278" priority="134">
      <formula>$AC130=1</formula>
    </cfRule>
    <cfRule type="expression" dxfId="277" priority="132">
      <formula>AND($AD130=1,$AC130=1)</formula>
    </cfRule>
    <cfRule type="expression" dxfId="276" priority="133">
      <formula>$AD130=1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275" priority="107">
      <formula>AND($R112="X",OR($B112&lt;&gt;"",$C112&lt;&gt;"",$D112&lt;&gt;"",$E112&lt;&gt;""))</formula>
    </cfRule>
  </conditionalFormatting>
  <conditionalFormatting sqref="F112:F114">
    <cfRule type="expression" dxfId="274" priority="263">
      <formula>AND($R112="X",OR(#REF!&lt;&gt;"",$B112&lt;&gt;"",$C112&lt;&gt;"",$E112&lt;&gt;""))</formula>
    </cfRule>
  </conditionalFormatting>
  <conditionalFormatting sqref="F115:F118">
    <cfRule type="expression" dxfId="273" priority="281">
      <formula>AND($R115="X",OR($B115&lt;&gt;"",$C115&lt;&gt;"",$D115&lt;&gt;"",$E115&lt;&gt;""))</formula>
    </cfRule>
  </conditionalFormatting>
  <conditionalFormatting sqref="F116">
    <cfRule type="expression" dxfId="272" priority="70">
      <formula>AND($R116="X",OR($B116&lt;&gt;"",$C116&lt;&gt;"",$D116&lt;&gt;"",$E116&lt;&gt;""))</formula>
    </cfRule>
  </conditionalFormatting>
  <conditionalFormatting sqref="F117 G151:G154 G163">
    <cfRule type="expression" dxfId="271" priority="52">
      <formula>AND($R117="X",OR($B117&lt;&gt;"",$C117&lt;&gt;"",$D117&lt;&gt;"",$E117&lt;&gt;"",$F117&lt;&gt;""))</formula>
    </cfRule>
  </conditionalFormatting>
  <conditionalFormatting sqref="F118:F120 F129:G129">
    <cfRule type="expression" dxfId="270" priority="266">
      <formula>AND($R118="X",OR($B118&lt;&gt;"",$C118&lt;&gt;"",$E118&lt;&gt;"",#REF!&lt;&gt;""))</formula>
    </cfRule>
  </conditionalFormatting>
  <conditionalFormatting sqref="F121:F149 F9:F110">
    <cfRule type="expression" dxfId="269" priority="237">
      <formula>AND($R9="X",OR($B9&lt;&gt;"",$C9&lt;&gt;"",$D9&lt;&gt;"",$E9&lt;&gt;""))</formula>
    </cfRule>
  </conditionalFormatting>
  <conditionalFormatting sqref="F128">
    <cfRule type="expression" dxfId="268" priority="138">
      <formula>AND($R128="X",OR($B128&lt;&gt;"",$C128&lt;&gt;"",$E128&lt;&gt;"",#REF!&lt;&gt;""))</formula>
    </cfRule>
  </conditionalFormatting>
  <conditionalFormatting sqref="F150">
    <cfRule type="expression" dxfId="267" priority="815">
      <formula>AND($R150="X",OR($B150&lt;&gt;"",#REF!&lt;&gt;"",$D150&lt;&gt;"",$E150&lt;&gt;""))</formula>
    </cfRule>
  </conditionalFormatting>
  <conditionalFormatting sqref="F158:F162">
    <cfRule type="expression" dxfId="266" priority="1003">
      <formula>AND($R158="X",OR(#REF!&lt;&gt;"",$B158&lt;&gt;"",$C158&lt;&gt;"",$D158&lt;&gt;""))</formula>
    </cfRule>
  </conditionalFormatting>
  <conditionalFormatting sqref="F165:F172 F175:F176">
    <cfRule type="expression" dxfId="265" priority="78">
      <formula>AND($R165="X",OR($B165&lt;&gt;"",#REF!&lt;&gt;"",$C165&lt;&gt;"",$D165&lt;&gt;"",$F165&lt;&gt;""))</formula>
    </cfRule>
    <cfRule type="expression" dxfId="264" priority="969">
      <formula>AND($R165="X",OR($B165&lt;&gt;"",#REF!&lt;&gt;"",$C165&lt;&gt;"",$D165&lt;&gt;""))</formula>
    </cfRule>
  </conditionalFormatting>
  <conditionalFormatting sqref="F117:G117">
    <cfRule type="expression" dxfId="263" priority="57">
      <formula>AND($AD117=1,$AC117=1)</formula>
    </cfRule>
    <cfRule type="expression" dxfId="262" priority="54">
      <formula>AND($R117="X",OR($B117&lt;&gt;"",$C117&lt;&gt;"",$E117&lt;&gt;"",#REF!&lt;&gt;""))</formula>
    </cfRule>
    <cfRule type="expression" dxfId="261" priority="53">
      <formula>AND($R117="X",OR($B117&lt;&gt;"",$C117&lt;&gt;"",$D117&lt;&gt;"",$E117&lt;&gt;""))</formula>
    </cfRule>
    <cfRule type="expression" dxfId="260" priority="56">
      <formula>AND($R117="X",OR($B117&lt;&gt;"",$C117&lt;&gt;"",$D117&lt;&gt;""))</formula>
    </cfRule>
    <cfRule type="expression" dxfId="259" priority="55">
      <formula>$AC117=1</formula>
    </cfRule>
    <cfRule type="expression" dxfId="258" priority="59">
      <formula>AND($R117="X",OR($B117&lt;&gt;"",$C117&lt;&gt;"",$D117&lt;&gt;""))</formula>
    </cfRule>
    <cfRule type="expression" dxfId="257" priority="58">
      <formula>$AD117=1</formula>
    </cfRule>
  </conditionalFormatting>
  <conditionalFormatting sqref="F118:G118">
    <cfRule type="expression" dxfId="256" priority="41">
      <formula>AND($R118="X",OR($B118&lt;&gt;"",$C118&lt;&gt;""))</formula>
    </cfRule>
    <cfRule type="expression" dxfId="255" priority="42">
      <formula>AND($R118="X",OR($B118&lt;&gt;"",$C118&lt;&gt;"",$D118&lt;&gt;""))</formula>
    </cfRule>
  </conditionalFormatting>
  <conditionalFormatting sqref="F156:G156">
    <cfRule type="expression" dxfId="254" priority="37">
      <formula>AND($R156="X",OR($B156&lt;&gt;"",$C156&lt;&gt;"",$D156&lt;&gt;"",#REF!&lt;&gt;"",$F156&lt;&gt;""))</formula>
    </cfRule>
  </conditionalFormatting>
  <conditionalFormatting sqref="F164:G164">
    <cfRule type="expression" dxfId="253" priority="980">
      <formula>AND($R164="X",OR($B164&lt;&gt;"",$C164&lt;&gt;"",$D164&lt;&gt;"",#REF!&lt;&gt;"",$F164&lt;&gt;""))</formula>
    </cfRule>
  </conditionalFormatting>
  <conditionalFormatting sqref="F173:G173">
    <cfRule type="expression" dxfId="252" priority="976">
      <formula>AND($R173="X",OR($B173&lt;&gt;"",#REF!&lt;&gt;"",#REF!&lt;&gt;"",$D173&lt;&gt;"",$F173&lt;&gt;""))</formula>
    </cfRule>
  </conditionalFormatting>
  <conditionalFormatting sqref="F174:G174">
    <cfRule type="expression" dxfId="251" priority="977">
      <formula>AND($R174="X",OR($B174&lt;&gt;"",#REF!&lt;&gt;"",$C173&lt;&gt;"",$D174&lt;&gt;"",$F174&lt;&gt;""))</formula>
    </cfRule>
  </conditionalFormatting>
  <conditionalFormatting sqref="G112">
    <cfRule type="expression" dxfId="250" priority="108">
      <formula>AND($R112="X",OR($B112&lt;&gt;"",$C112&lt;&gt;"",$D112&lt;&gt;"",$E112&lt;&gt;"",$F112&lt;&gt;""))</formula>
    </cfRule>
  </conditionalFormatting>
  <conditionalFormatting sqref="G112:G114">
    <cfRule type="expression" dxfId="249" priority="264">
      <formula>AND($R112="X",OR(#REF!&lt;&gt;"",$B112&lt;&gt;"",$C112&lt;&gt;"",$E112&lt;&gt;"",$F112&lt;&gt;""))</formula>
    </cfRule>
  </conditionalFormatting>
  <conditionalFormatting sqref="G115:G118">
    <cfRule type="expression" dxfId="248" priority="282">
      <formula>AND($R115="X",OR($B115&lt;&gt;"",$C115&lt;&gt;"",$D115&lt;&gt;"",$E115&lt;&gt;"",$F115&lt;&gt;""))</formula>
    </cfRule>
  </conditionalFormatting>
  <conditionalFormatting sqref="G116">
    <cfRule type="expression" dxfId="247" priority="71">
      <formula>AND($R116="X",OR($B116&lt;&gt;"",$C116&lt;&gt;"",$D116&lt;&gt;"",$E116&lt;&gt;"",$F116&lt;&gt;""))</formula>
    </cfRule>
  </conditionalFormatting>
  <conditionalFormatting sqref="G118">
    <cfRule type="expression" dxfId="246" priority="40">
      <formula>AND($R118="X",OR($B118&lt;&gt;"",$C118&lt;&gt;"",$D118&lt;&gt;"",$E118&lt;&gt;""))</formula>
    </cfRule>
    <cfRule type="expression" dxfId="245" priority="39">
      <formula>AND($R118="X",OR($B118&lt;&gt;"",$C118&lt;&gt;"",$E118&lt;&gt;"",#REF!&lt;&gt;""))</formula>
    </cfRule>
  </conditionalFormatting>
  <conditionalFormatting sqref="G118:G120">
    <cfRule type="expression" dxfId="244" priority="267">
      <formula>AND($R118="X",OR($B118&lt;&gt;"",$C118&lt;&gt;"",$E118&lt;&gt;"",#REF!&lt;&gt;"",$F118&lt;&gt;""))</formula>
    </cfRule>
  </conditionalFormatting>
  <conditionalFormatting sqref="G129">
    <cfRule type="expression" dxfId="243" priority="838">
      <formula>AND($R129="X",OR($B129&lt;&gt;"",$C129&lt;&gt;"",$E129&lt;&gt;"",#REF!&lt;&gt;"",$F129&lt;&gt;""))</formula>
    </cfRule>
    <cfRule type="expression" dxfId="242" priority="176">
      <formula>AND($R129="X",OR($B129&lt;&gt;"",$C129&lt;&gt;"",$D129&lt;&gt;"",$E129&lt;&gt;""))</formula>
    </cfRule>
  </conditionalFormatting>
  <conditionalFormatting sqref="G130:G149">
    <cfRule type="expression" dxfId="241" priority="130">
      <formula>AND($R130="X",OR($B130&lt;&gt;"",$C130&lt;&gt;"",$D130&lt;&gt;"",$E130&lt;&gt;"",$F130&lt;&gt;""))</formula>
    </cfRule>
  </conditionalFormatting>
  <conditionalFormatting sqref="G150">
    <cfRule type="expression" dxfId="240" priority="816">
      <formula>AND($R150="X",OR($B150&lt;&gt;"",#REF!&lt;&gt;"",$D150&lt;&gt;"",$E150&lt;&gt;"",$F150&lt;&gt;""))</formula>
    </cfRule>
  </conditionalFormatting>
  <conditionalFormatting sqref="G158:G162">
    <cfRule type="expression" dxfId="239" priority="1005">
      <formula>AND($R158="X",OR(#REF!&lt;&gt;"",$B158&lt;&gt;"",$C158&lt;&gt;"",$D158&lt;&gt;"",$F158&lt;&gt;""))</formula>
    </cfRule>
  </conditionalFormatting>
  <conditionalFormatting sqref="G165:G172 G175:G176">
    <cfRule type="expression" dxfId="238" priority="973">
      <formula>AND($R165="X",OR($B165&lt;&gt;"",#REF!&lt;&gt;"",$C165&lt;&gt;"",$D165&lt;&gt;"",$F165&lt;&gt;""))</formula>
    </cfRule>
  </conditionalFormatting>
  <conditionalFormatting sqref="G177:G184 G9:G110 G121:G128">
    <cfRule type="expression" dxfId="237" priority="238">
      <formula>AND($R9="X",OR($B9&lt;&gt;"",$C9&lt;&gt;"",$D9&lt;&gt;"",$E9&lt;&gt;"",$F9&lt;&gt;""))</formula>
    </cfRule>
  </conditionalFormatting>
  <conditionalFormatting sqref="H186:H187 H207:H1047">
    <cfRule type="expression" dxfId="236" priority="397">
      <formula>$Q186="X"</formula>
    </cfRule>
  </conditionalFormatting>
  <conditionalFormatting sqref="I11:I184">
    <cfRule type="expression" dxfId="235" priority="234">
      <formula>$R11="X"</formula>
    </cfRule>
  </conditionalFormatting>
  <conditionalFormatting sqref="Q9:Q184">
    <cfRule type="cellIs" dxfId="234" priority="119" operator="equal">
      <formula>"0..n"</formula>
    </cfRule>
    <cfRule type="cellIs" dxfId="233" priority="120" operator="equal">
      <formula>"0..1"</formula>
    </cfRule>
    <cfRule type="cellIs" dxfId="232" priority="118" operator="equal">
      <formula>"1..1"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2024-03-18T13:21:18Z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