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1.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815" documentId="13_ncr:1_{DED5795E-3DC0-A949-81AB-74CAE5BDD1E8}" xr6:coauthVersionLast="47" xr6:coauthVersionMax="47" xr10:uidLastSave="{1640A5F5-806B-4674-B3CC-05262B279C0C}"/>
  <bookViews>
    <workbookView xWindow="-120" yWindow="-120" windowWidth="29040" windowHeight="15720" tabRatio="848"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9" i="68" l="1"/>
  <c r="AC69" i="68"/>
  <c r="AB69" i="68"/>
  <c r="Z69" i="68"/>
  <c r="Y69" i="68"/>
  <c r="S69" i="68"/>
  <c r="R69" i="68"/>
  <c r="P69" i="68"/>
  <c r="O69" i="68"/>
  <c r="N69" i="68"/>
  <c r="M69" i="68"/>
  <c r="L69" i="68"/>
  <c r="K69" i="68"/>
  <c r="J69" i="68"/>
  <c r="I69" i="68"/>
  <c r="H69" i="68"/>
  <c r="G69" i="68"/>
  <c r="F69" i="68"/>
  <c r="E69" i="68"/>
  <c r="D69" i="68"/>
  <c r="C69" i="68"/>
  <c r="A69"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<sst xmlns="http://schemas.openxmlformats.org/spreadsheetml/2006/main" count="8544" uniqueCount="2436">
  <si>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</si>
  <si>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</si>
  <si>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</si>
  <si>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</si>
  <si>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</si>
  <si>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</si>
  <si>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</si>
  <si>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</si>
  <si>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</si>
  <si>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</si>
  <si>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</si>
  <si>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</si>
  <si>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</si>
  <si>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</si>
  <si>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</si>
  <si>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</si>
  <si>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</si>
  <si>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</si>
  <si>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</si>
  <si>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</si>
  <si>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</si>
  <si>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</si>
  <si>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</si>
  <si>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</si>
  <si>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</si>
  <si>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</si>
  <si>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</si>
  <si>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</si>
  <si>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</si>
  <si>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</si>
  <si>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</si>
  <si>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</si>
  <si>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</si>
  <si>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</si>
  <si>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</si>
  <si>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</si>
  <si>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</si>
  <si>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</si>
  <si>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</si>
  <si>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</si>
  <si>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</si>
  <si>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</si>
  <si>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</si>
  <si>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</si>
  <si>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</si>
  <si>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</si>
  <si>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</si>
  <si>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</si>
  <si>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</si>
  <si>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</si>
  <si>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</si>
  <si>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</si>
  <si>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</si>
  <si>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</si>
  <si>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</si>
  <si>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</si>
  <si>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</si>
  <si>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</si>
  <si>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</si>
  <si>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</si>
  <si>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</si>
  <si>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</si>
  <si>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</si>
  <si>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</si>
  <si>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</si>
  <si>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</si>
  <si>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</si>
  <si>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</si>
  <si>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</si>
  <si>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</si>
  <si>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</si>
  <si>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</si>
  <si>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</si>
  <si>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</si>
  <si>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</si>
  <si>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</si>
  <si>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</si>
  <si>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</si>
  <si>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</si>
  <si>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</si>
  <si>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</si>
  <si>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</si>
  <si>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</si>
  <si>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</si>
  <si>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</si>
  <si>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</si>
  <si>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</si>
  <si>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</si>
  <si>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</si>
  <si>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</si>
  <si>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</si>
  <si>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</si>
  <si>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</si>
  <si>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</si>
  <si>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</si>
  <si>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</si>
  <si>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</si>
  <si>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</si>
  <si>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</si>
  <si>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</si>
  <si>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</si>
  <si>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</si>
  <si>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</si>
  <si>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</si>
  <si>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</si>
  <si>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</si>
  <si>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</si>
  <si>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</si>
  <si>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</si>
  <si>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</si>
  <si>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</si>
  <si>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</si>
  <si>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</si>
  <si>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</si>
  <si>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</si>
  <si>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</si>
  <si>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</si>
  <si>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</si>
  <si>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</si>
  <si>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</si>
  <si>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</si>
  <si>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</si>
  <si>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</si>
  <si>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</si>
  <si>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</si>
  <si>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</si>
  <si>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</si>
  <si>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</si>
  <si>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</si>
  <si>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</si>
  <si>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</si>
  <si>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</si>
  <si>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</si>
  <si>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</si>
  <si>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</si>
  <si>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</si>
  <si>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</si>
  <si>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</si>
  <si>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</si>
  <si>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</si>
  <si>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</si>
  <si>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</si>
  <si>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</si>
  <si>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</si>
  <si>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</si>
  <si>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</si>
  <si>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</si>
  <si>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</si>
  <si>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</si>
  <si>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</si>
  <si>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</si>
  <si>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</si>
  <si>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</si>
  <si>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</si>
  <si>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</si>
  <si>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</si>
  <si>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</si>
  <si>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</si>
  <si>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</si>
  <si>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</si>
  <si>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</si>
  <si>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</si>
  <si>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</si>
  <si>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</si>
  <si>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</si>
  <si>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</si>
  <si>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</si>
  <si>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</si>
  <si>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</si>
  <si>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</si>
  <si>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</si>
  <si>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</si>
  <si>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</si>
  <si>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</si>
  <si>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</si>
  <si>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</si>
  <si>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</si>
  <si>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</si>
  <si>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</si>
  <si>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</si>
  <si>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</si>
  <si>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</si>
  <si>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</si>
  <si>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</si>
  <si>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</si>
  <si>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</si>
  <si>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</si>
  <si>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</si>
  <si>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</si>
  <si>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</si>
  <si>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</si>
  <si>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</si>
  <si>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</si>
  <si>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</si>
  <si>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</si>
  <si>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</si>
  <si>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</si>
  <si>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</si>
  <si>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</si>
  <si>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</si>
  <si>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</si>
  <si>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</si>
  <si>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</si>
  <si>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</si>
  <si>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</si>
  <si>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</si>
  <si>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</si>
  <si>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</si>
  <si>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</si>
  <si>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</si>
  <si>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</si>
  <si>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</si>
  <si>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</si>
  <si>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</si>
  <si>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</si>
  <si>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</si>
  <si>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</si>
  <si>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</si>
  <si>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</si>
  <si>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</si>
  <si>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</si>
  <si>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</si>
  <si>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</si>
  <si>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</si>
  <si>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</si>
  <si>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</si>
  <si>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</si>
  <si>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</si>
  <si>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</si>
  <si>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</si>
  <si>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</si>
  <si>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</si>
  <si>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</si>
  <si>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</si>
  <si>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</si>
  <si>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</si>
  <si>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</si>
  <si>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</si>
  <si>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</si>
  <si>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</si>
  <si>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</si>
  <si>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</si>
  <si>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</si>
  <si>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</si>
  <si>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</si>
  <si>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</si>
  <si>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</si>
  <si>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</si>
  <si>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</si>
  <si>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</si>
  <si>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</si>
  <si>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</si>
  <si>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</si>
  <si>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</si>
  <si>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</si>
  <si>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</si>
  <si>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</si>
  <si>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</si>
  <si>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</si>
  <si>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</si>
  <si>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</si>
  <si>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</si>
  <si>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</si>
  <si>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</si>
  <si>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</si>
  <si>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</si>
  <si>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</si>
  <si>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</si>
  <si>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</si>
  <si>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</si>
  <si>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</si>
  <si>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</si>
  <si>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</si>
  <si>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</si>
  <si>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</si>
  <si>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</si>
  <si>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</si>
  <si>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</si>
  <si>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</si>
  <si>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</si>
  <si>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</si>
  <si>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</si>
  <si>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</si>
  <si>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</si>
  <si>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</si>
  <si>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</si>
  <si>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</si>
  <si>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</si>
  <si>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</si>
  <si>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</si>
  <si>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</si>
  <si>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</si>
  <si>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</si>
  <si>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</si>
  <si>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</si>
  <si>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</si>
  <si>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</si>
  <si>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</si>
  <si>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</si>
  <si>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</si>
  <si>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</si>
  <si>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</si>
  <si>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</si>
  <si>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</si>
  <si>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</si>
  <si>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</si>
  <si>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</si>
  <si>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</si>
  <si>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</si>
  <si>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</si>
  <si>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</si>
  <si>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</si>
  <si>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</si>
  <si>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</si>
  <si>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</si>
  <si>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</si>
  <si>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</si>
  <si>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</si>
  <si>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</si>
  <si>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</si>
  <si>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</si>
  <si>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</si>
  <si>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</si>
  <si>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</si>
  <si>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</si>
  <si>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</si>
  <si>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</si>
  <si>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</si>
  <si>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</si>
  <si>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</si>
  <si>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</si>
  <si>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</si>
  <si>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</si>
  <si>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</si>
  <si>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</si>
  <si>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</si>
  <si>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</si>
  <si>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</si>
  <si>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</si>
  <si>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</si>
  <si>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</si>
  <si>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</si>
  <si>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</si>
  <si>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</si>
  <si>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</si>
  <si>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</si>
  <si>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</si>
  <si>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</si>
  <si>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</si>
  <si>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</si>
  <si>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</si>
  <si>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</si>
  <si>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</si>
  <si>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</si>
  <si>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</si>
  <si>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</si>
  <si>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</si>
  <si>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</si>
  <si>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</si>
  <si>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</si>
  <si>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</si>
  <si>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</si>
  <si>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</si>
  <si>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</si>
  <si>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</si>
  <si>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</si>
  <si>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</si>
  <si>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</si>
  <si>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</si>
  <si>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</si>
  <si>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</si>
  <si>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</si>
  <si>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</si>
  <si>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</si>
  <si>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</si>
  <si>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</si>
  <si>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</si>
  <si>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</si>
  <si>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</si>
  <si>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</si>
  <si>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</si>
  <si>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</si>
  <si>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</si>
  <si>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</si>
  <si>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</si>
  <si>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</si>
  <si>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</si>
  <si>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</si>
  <si>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</si>
  <si>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</si>
  <si>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</si>
  <si>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</si>
  <si>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</si>
  <si>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</si>
  <si>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</si>
  <si>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</si>
  <si>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</si>
  <si>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</si>
  <si>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</si>
  <si>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</si>
  <si>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</si>
  <si>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</si>
  <si>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</si>
  <si>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</si>
  <si>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</si>
  <si>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</si>
  <si>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</si>
  <si>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</si>
  <si>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</si>
  <si>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</si>
  <si>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</si>
  <si>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</si>
  <si>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</si>
  <si>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</si>
  <si>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</si>
  <si>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</si>
  <si>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</si>
  <si>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</si>
  <si>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</si>
  <si>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</si>
  <si>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</si>
  <si>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</si>
  <si>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</si>
  <si>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</si>
  <si>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</si>
  <si>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</si>
  <si>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</si>
  <si>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</si>
  <si>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</si>
  <si>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</si>
  <si>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</si>
  <si>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</si>
  <si>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</si>
  <si>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</si>
  <si>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</si>
  <si>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</si>
  <si>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</si>
  <si>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</si>
  <si>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</si>
  <si>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</si>
  <si>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</si>
  <si>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</si>
  <si>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</si>
  <si>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</si>
  <si>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</si>
  <si>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</si>
  <si>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</si>
  <si>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</si>
  <si>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</si>
  <si>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</si>
  <si>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</si>
  <si>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</si>
  <si>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</si>
  <si>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</si>
  <si>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</si>
  <si>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</si>
  <si>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</si>
  <si>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</si>
  <si>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</si>
  <si>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</si>
  <si>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</si>
  <si>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</si>
  <si>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</si>
  <si>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</si>
  <si>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</si>
  <si>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</si>
  <si>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</si>
  <si>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</si>
  <si>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</si>
  <si>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</si>
  <si>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</si>
  <si>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</si>
  <si>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</si>
  <si>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</si>
  <si>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</si>
  <si>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</si>
  <si>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</si>
  <si>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</si>
  <si>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</si>
  <si>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</si>
  <si>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</si>
  <si>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</si>
  <si>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</si>
  <si>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</si>
  <si>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</si>
  <si>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</si>
  <si>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</si>
  <si>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</si>
  <si>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</si>
  <si>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</si>
  <si>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</si>
  <si>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</si>
  <si>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</si>
  <si>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</si>
  <si>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</si>
  <si>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</si>
  <si>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</si>
  <si>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</si>
  <si>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</si>
  <si>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</si>
  <si>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</si>
  <si>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</si>
  <si>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</si>
  <si>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</si>
  <si>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</si>
  <si>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</si>
  <si>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</si>
  <si>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</si>
  <si>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</si>
  <si>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</si>
  <si>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</si>
  <si>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</si>
  <si>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</si>
  <si>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</si>
  <si>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</si>
  <si>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</si>
  <si>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</si>
  <si>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</si>
  <si>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</si>
  <si>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</si>
  <si>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</si>
  <si>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</si>
  <si>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</si>
  <si>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</si>
  <si>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</si>
  <si>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</si>
  <si>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</si>
  <si>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</si>
  <si>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</si>
  <si>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</si>
  <si>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</si>
  <si>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</si>
  <si>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</si>
  <si>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</si>
  <si>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</si>
  <si>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</si>
  <si>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</si>
  <si>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</si>
  <si>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</si>
  <si>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</si>
  <si>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</si>
  <si>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</si>
  <si>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</si>
  <si>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</si>
  <si>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</si>
  <si>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</si>
  <si>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</si>
  <si>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</si>
  <si>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</si>
  <si>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</si>
  <si>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</si>
  <si>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</si>
  <si>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</si>
  <si>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</si>
  <si>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</si>
  <si>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</si>
  <si>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</si>
  <si>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</si>
  <si>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</si>
  <si>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</si>
  <si>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</si>
  <si>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</si>
  <si>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</si>
  <si>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</si>
  <si>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</si>
  <si>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</si>
  <si>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</si>
  <si>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</si>
  <si>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</si>
  <si>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</si>
  <si>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</si>
  <si>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</si>
  <si>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</si>
  <si>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</si>
  <si>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</si>
  <si>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</si>
  <si>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</si>
  <si>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</si>
  <si>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</si>
  <si>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</si>
  <si>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</si>
  <si>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</si>
  <si>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</si>
  <si>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</si>
  <si>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</si>
  <si>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</si>
  <si>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</si>
  <si>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</si>
  <si>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</si>
  <si>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</si>
  <si>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</si>
  <si>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</si>
  <si>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</si>
  <si>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</si>
  <si>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</si>
  <si>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</si>
  <si>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</si>
  <si>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</si>
  <si>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</si>
  <si>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</si>
  <si>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</si>
  <si>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</si>
  <si>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</si>
  <si>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</si>
  <si>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</si>
  <si>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</si>
  <si>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</si>
  <si>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</si>
  <si>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</si>
  <si>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</si>
  <si>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</si>
  <si>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</si>
  <si>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</si>
  <si>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</si>
  <si>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</si>
  <si>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</si>
  <si>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</si>
  <si>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</si>
  <si>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</si>
  <si>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</si>
  <si>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</si>
  <si>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</si>
  <si>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</si>
  <si>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</si>
  <si>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</si>
  <si>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</si>
  <si>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</si>
  <si>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</si>
  <si>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</si>
  <si>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</si>
  <si>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</si>
  <si>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</si>
  <si>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</si>
  <si>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</si>
  <si>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</si>
  <si>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</si>
  <si>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</si>
  <si>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</si>
  <si>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</si>
  <si>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</si>
  <si>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</si>
  <si>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</si>
  <si>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</si>
  <si>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</si>
  <si>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</si>
  <si>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</si>
  <si>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</si>
  <si>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</si>
  <si>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</si>
  <si>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</si>
  <si>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</si>
  <si>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</si>
  <si>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</si>
  <si>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</si>
  <si>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</si>
  <si>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</si>
  <si>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</si>
  <si>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</si>
  <si>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</si>
  <si>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</si>
  <si>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</si>
  <si>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</si>
  <si>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</si>
  <si>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</si>
  <si>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</si>
  <si>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</si>
  <si>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</si>
  <si>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</si>
  <si>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</si>
  <si>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</si>
  <si>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</si>
  <si>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</si>
  <si>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</si>
  <si>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</si>
  <si>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</si>
  <si>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</si>
  <si>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</si>
  <si>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</si>
  <si>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</si>
  <si>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</si>
  <si>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</si>
  <si>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</si>
  <si>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</si>
  <si>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</si>
  <si>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</si>
  <si>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</si>
  <si>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</si>
  <si>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</si>
  <si>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</si>
  <si>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</si>
  <si>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</si>
  <si>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</si>
  <si>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</si>
  <si>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</si>
  <si>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</si>
  <si>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</si>
  <si>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</si>
  <si>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</si>
  <si>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</si>
  <si>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</si>
  <si>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</si>
  <si>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</si>
  <si>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</si>
  <si>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</si>
  <si>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</si>
  <si>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</si>
  <si>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</si>
  <si>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</si>
  <si>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</si>
  <si>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</si>
  <si>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</si>
  <si>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</si>
  <si>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</si>
  <si>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</si>
  <si>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</si>
  <si>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</si>
  <si>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</si>
  <si>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</si>
  <si>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</si>
  <si>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</si>
  <si>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</si>
  <si>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</si>
  <si>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</si>
  <si>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</si>
  <si>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</si>
  <si>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</si>
  <si>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</si>
  <si>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</si>
  <si>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</si>
  <si>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</si>
  <si>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</si>
  <si>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</si>
  <si>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</si>
  <si>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</si>
  <si>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</si>
  <si>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</si>
  <si>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</si>
  <si>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</si>
  <si>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</si>
  <si>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</si>
  <si>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</si>
  <si>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</si>
  <si>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</si>
  <si>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</si>
  <si>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</si>
  <si>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</si>
  <si>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</si>
  <si>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</si>
  <si>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</si>
  <si>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</si>
  <si>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</si>
  <si>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</si>
  <si>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</si>
  <si>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</si>
  <si>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</si>
  <si>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</si>
  <si>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</si>
  <si>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</si>
  <si>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</si>
  <si>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</si>
  <si>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</si>
  <si>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</si>
  <si>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</si>
  <si>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</si>
  <si>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</si>
  <si>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</si>
  <si>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</si>
  <si>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</si>
  <si>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</si>
  <si>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</si>
  <si>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</si>
  <si>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</si>
  <si>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</si>
  <si>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</si>
  <si>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</si>
  <si>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</si>
  <si>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</si>
  <si>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</si>
  <si>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</si>
  <si>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</si>
  <si>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</si>
  <si>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</si>
  <si>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</si>
  <si>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</si>
  <si>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</si>
  <si>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</si>
  <si>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</si>
  <si>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</si>
  <si>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</si>
  <si>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</si>
  <si>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</si>
  <si>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</si>
  <si>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</si>
  <si>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</si>
  <si>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</si>
  <si>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</si>
  <si>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</si>
  <si>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</si>
  <si>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</si>
  <si>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</si>
  <si>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</si>
  <si>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</si>
  <si>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</si>
  <si>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</si>
  <si>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</si>
  <si>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</si>
  <si>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</si>
  <si>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</si>
  <si>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</si>
  <si>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</si>
  <si>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</si>
  <si>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</si>
  <si>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</si>
  <si>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</si>
  <si>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</si>
  <si>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</si>
  <si>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</si>
  <si>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</si>
  <si>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</si>
  <si>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</si>
  <si>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</si>
  <si>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</si>
  <si>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</si>
  <si>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</si>
  <si>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</si>
  <si>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</si>
  <si>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</si>
  <si>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</si>
  <si>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</si>
  <si>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</si>
  <si>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</si>
  <si>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</si>
  <si>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</si>
  <si>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</si>
  <si>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</si>
  <si>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</si>
  <si>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</si>
  <si>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</si>
  <si>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</si>
  <si>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</si>
  <si>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</si>
  <si>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</si>
  <si>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</si>
  <si>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</si>
  <si>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</si>
  <si>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</si>
  <si>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</si>
  <si>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</si>
  <si>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</si>
  <si>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</si>
  <si>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</si>
  <si>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</si>
  <si>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</si>
  <si>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</si>
  <si>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</si>
  <si>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</si>
  <si>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</si>
  <si>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</si>
  <si>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</si>
  <si>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</si>
  <si>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</si>
  <si>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</si>
  <si>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</si>
  <si>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</si>
  <si>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</si>
  <si>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</si>
  <si>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</si>
  <si>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</si>
  <si>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</si>
  <si>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</si>
  <si>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</si>
  <si>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</si>
  <si>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</si>
  <si>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</si>
  <si>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</si>
  <si>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</si>
  <si>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</si>
  <si>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</si>
  <si>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</si>
  <si>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</si>
  <si>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</si>
  <si>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</si>
  <si>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</si>
  <si>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</si>
  <si>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</si>
  <si>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</si>
  <si>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</si>
  <si>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</si>
  <si>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</si>
  <si>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</si>
  <si>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</si>
  <si>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</si>
  <si>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</si>
  <si>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</si>
  <si>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</si>
  <si>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</si>
  <si>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</si>
  <si>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</si>
  <si>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</si>
  <si>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</si>
  <si>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</si>
  <si>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</si>
  <si>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</si>
  <si>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</si>
  <si>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</si>
  <si>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</si>
  <si>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</si>
  <si>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</si>
  <si>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</si>
  <si>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</si>
  <si>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</si>
  <si>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</si>
  <si>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</si>
  <si>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</si>
  <si>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</si>
  <si>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</si>
  <si>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</si>
  <si>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</si>
  <si>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</si>
  <si>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</si>
  <si>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</si>
  <si>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</si>
  <si>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</si>
  <si>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</si>
  <si>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</si>
  <si>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</si>
  <si>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</si>
  <si>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</si>
  <si>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</si>
  <si>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</si>
  <si>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</si>
  <si>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</si>
  <si>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</si>
  <si>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</si>
  <si>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</si>
  <si>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</si>
  <si>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</si>
  <si>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</si>
  <si>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</si>
  <si>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</si>
  <si>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</si>
  <si>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</si>
  <si>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</si>
  <si>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</si>
  <si>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</si>
  <si>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</si>
  <si>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</si>
  <si>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</si>
  <si>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</si>
  <si>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</si>
  <si>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</si>
  <si>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</si>
  <si>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</si>
  <si>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</si>
  <si>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</si>
  <si>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</si>
  <si>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</si>
  <si>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</si>
  <si>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</si>
  <si>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</si>
  <si>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</si>
  <si>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</si>
  <si>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</si>
  <si>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</si>
  <si>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</si>
  <si>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</si>
  <si>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</si>
  <si>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</si>
  <si>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</si>
  <si>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</si>
  <si>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</si>
  <si>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</si>
  <si>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</si>
  <si>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</si>
  <si>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</si>
  <si>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</si>
  <si>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</si>
  <si>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</si>
  <si>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</si>
  <si>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</si>
  <si>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</si>
  <si>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</si>
  <si>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</si>
  <si>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</si>
  <si>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</si>
  <si>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</si>
  <si>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</si>
  <si>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</si>
  <si>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</si>
  <si>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</si>
  <si>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</si>
  <si>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</si>
  <si>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</si>
  <si>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</si>
  <si>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</si>
  <si>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</si>
  <si>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</si>
  <si>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</si>
  <si>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</si>
  <si>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</si>
  <si>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</si>
  <si>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</si>
  <si>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</si>
  <si>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</si>
  <si>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</si>
  <si>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</si>
  <si>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</si>
  <si>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</si>
  <si>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</si>
  <si>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</si>
  <si>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</si>
  <si>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</si>
  <si>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</si>
  <si>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</si>
  <si>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</si>
  <si>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</si>
  <si>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</si>
  <si>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</si>
  <si>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</si>
  <si>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</si>
  <si>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</si>
  <si>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</si>
  <si>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</si>
  <si>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</si>
  <si>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</si>
  <si>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</si>
  <si>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</si>
  <si>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</si>
  <si>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</si>
  <si>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</si>
  <si>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</si>
  <si>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</si>
  <si>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</si>
  <si>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</si>
  <si>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</si>
  <si>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</si>
  <si>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</si>
  <si>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</si>
  <si>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</si>
  <si>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</si>
  <si>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</si>
  <si>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</si>
  <si>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</si>
  <si>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</si>
  <si>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</si>
  <si>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</si>
  <si>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</si>
  <si>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</si>
  <si>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</si>
  <si>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</si>
  <si>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</si>
  <si>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</si>
  <si>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</si>
  <si>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</si>
  <si>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</si>
  <si>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</si>
  <si>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</si>
  <si>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</si>
  <si>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</si>
  <si>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</si>
  <si>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</si>
  <si>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</si>
  <si>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</si>
  <si>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</si>
  <si>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</si>
  <si>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</si>
  <si>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</si>
  <si>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</si>
  <si>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</si>
  <si>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</si>
  <si>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</si>
  <si>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</si>
  <si>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</si>
  <si>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</si>
  <si>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</si>
  <si>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</si>
  <si>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</si>
  <si>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</si>
  <si>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</si>
  <si>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</si>
  <si>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</si>
  <si>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</si>
  <si>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</si>
  <si>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</si>
  <si>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</si>
  <si>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</si>
  <si>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</si>
  <si>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</si>
  <si>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</si>
  <si>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</si>
  <si>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</si>
  <si>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</si>
  <si>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</si>
  <si>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</si>
  <si>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</si>
  <si>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</si>
  <si>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</si>
  <si>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</si>
  <si>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</si>
  <si>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</si>
  <si>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</si>
  <si>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</si>
  <si>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</si>
  <si>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</si>
  <si>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</si>
  <si>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</si>
  <si>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</si>
  <si>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</si>
  <si>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</si>
  <si>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</si>
  <si>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</si>
  <si>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</si>
  <si>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</si>
  <si>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</si>
  <si>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</si>
  <si>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</si>
  <si>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</si>
  <si>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</si>
  <si>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</si>
  <si>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</si>
  <si>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</si>
  <si>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</si>
  <si>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</si>
  <si>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</si>
  <si>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</si>
  <si>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</si>
  <si>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</si>
  <si>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</si>
  <si>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</si>
  <si>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</si>
  <si>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</si>
  <si>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</si>
  <si>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</si>
  <si>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</si>
  <si>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</si>
  <si>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</si>
  <si>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</si>
  <si>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</si>
  <si>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</si>
  <si>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</si>
  <si>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</si>
  <si>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</si>
  <si>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</si>
  <si>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</si>
  <si>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</si>
  <si>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</si>
  <si>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</si>
  <si>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</si>
  <si>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</si>
  <si>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</si>
  <si>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</si>
  <si>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</si>
  <si>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</si>
  <si>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</si>
  <si>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</si>
  <si>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</si>
  <si>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</si>
  <si>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</si>
  <si>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</si>
  <si>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</si>
  <si>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</si>
  <si>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</si>
  <si>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</si>
  <si>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</si>
  <si>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</si>
  <si>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</si>
  <si>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</si>
  <si>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</si>
  <si>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</si>
  <si>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</si>
  <si>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</si>
  <si>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</si>
  <si>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</si>
  <si>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</si>
  <si>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</si>
  <si>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</si>
  <si>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</si>
  <si>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</si>
  <si>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</si>
  <si>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</si>
  <si>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</si>
  <si>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</si>
  <si>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</si>
  <si>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</si>
  <si>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</si>
  <si>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</si>
  <si>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</si>
  <si>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</si>
  <si>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</si>
  <si>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</si>
  <si>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</si>
  <si>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</si>
  <si>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</si>
  <si>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</si>
  <si>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</si>
  <si>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</si>
  <si>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</si>
  <si>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</si>
  <si>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</si>
  <si>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</si>
  <si>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</si>
  <si>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</si>
  <si>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</si>
  <si>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</si>
  <si>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</si>
  <si>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</si>
  <si>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</si>
  <si>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</si>
  <si>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</si>
  <si>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</si>
  <si>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</si>
  <si>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</si>
  <si>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</si>
  <si>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</si>
  <si>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</si>
  <si>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</si>
  <si>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</si>
  <si>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</si>
  <si>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</si>
  <si>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</si>
  <si>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</si>
  <si>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</si>
  <si>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</si>
  <si>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</si>
  <si>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</si>
  <si>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</si>
  <si>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</si>
  <si>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</si>
  <si>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</si>
  <si>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</si>
  <si>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</si>
  <si>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</si>
  <si>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</si>
  <si>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</si>
  <si>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</si>
  <si>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</si>
  <si>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</si>
  <si>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</si>
  <si>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</si>
  <si>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</si>
  <si>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</si>
  <si>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</si>
  <si>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</si>
  <si>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</si>
  <si>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</si>
  <si>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</si>
  <si>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</si>
  <si>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</si>
  <si>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</si>
  <si>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</si>
  <si>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</si>
  <si>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</si>
  <si>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</si>
  <si>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</si>
  <si>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</si>
  <si>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</si>
  <si>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</si>
  <si>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</si>
  <si>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</si>
  <si>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</si>
  <si>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</si>
  <si>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</si>
  <si>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</si>
  <si>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</si>
  <si>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</si>
  <si>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</si>
  <si>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</si>
  <si>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</si>
  <si>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</si>
  <si>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</si>
  <si>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</si>
  <si>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</si>
  <si>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</si>
  <si>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</si>
  <si>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</si>
  <si>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</si>
  <si>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</si>
  <si>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</si>
  <si>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</si>
  <si>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</si>
  <si>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</si>
  <si>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</si>
  <si>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</si>
  <si>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</si>
  <si>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</si>
  <si>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</si>
  <si>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</si>
  <si>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</si>
  <si>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</si>
  <si>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</si>
  <si>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</si>
  <si>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</si>
  <si>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</si>
  <si>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</si>
  <si>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</si>
  <si>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</si>
  <si>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</si>
  <si>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</si>
  <si>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</si>
  <si>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</si>
  <si>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</si>
  <si>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</si>
  <si>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</si>
  <si>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</si>
  <si>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</si>
  <si>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</si>
  <si>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</si>
  <si>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</si>
  <si>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</si>
  <si>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</si>
  <si>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</si>
  <si>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</si>
  <si>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</si>
  <si>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</si>
  <si>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</si>
  <si>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</si>
  <si>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</si>
  <si>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</si>
  <si>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</si>
  <si>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</si>
  <si>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</si>
  <si>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</si>
  <si>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</si>
  <si>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</si>
  <si>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</si>
  <si>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</si>
  <si>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</si>
  <si>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</si>
  <si>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</si>
  <si>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</si>
  <si>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</si>
  <si>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</si>
  <si>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</si>
  <si>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</si>
  <si>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</si>
  <si>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</si>
  <si>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</si>
  <si>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</si>
  <si>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</si>
  <si>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</si>
  <si>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</si>
  <si>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</si>
  <si>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</si>
  <si>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</si>
  <si>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</si>
  <si>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</si>
  <si>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</si>
  <si>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</si>
  <si>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</si>
  <si>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</si>
  <si>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</si>
  <si>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</si>
  <si>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</si>
  <si>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</si>
  <si>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</si>
  <si>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</si>
  <si>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</si>
  <si>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</si>
  <si>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</si>
  <si>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</si>
  <si>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</si>
  <si>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</si>
  <si>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</si>
  <si>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</si>
  <si>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</si>
  <si>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</si>
  <si>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</si>
  <si>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</si>
  <si>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</si>
  <si>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</si>
  <si>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</si>
  <si>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</si>
  <si>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</si>
  <si>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</si>
  <si>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</si>
  <si>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</si>
  <si>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</si>
  <si>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</si>
  <si>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</si>
  <si>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</si>
  <si>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</si>
  <si>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</si>
  <si>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</si>
  <si>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</si>
  <si>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</si>
  <si>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</si>
  <si>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</si>
  <si>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</si>
  <si>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</si>
  <si>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</si>
  <si>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</si>
  <si>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</si>
  <si>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</si>
  <si>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</si>
  <si>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</si>
  <si>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</si>
  <si>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</si>
  <si>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</si>
  <si>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</si>
  <si>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</si>
  <si>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</si>
  <si>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</si>
  <si>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</si>
  <si>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</si>
  <si>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</si>
  <si>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</si>
  <si>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</si>
  <si>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</si>
  <si>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</si>
  <si>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</si>
  <si>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</si>
  <si>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</si>
  <si>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</si>
  <si>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</si>
  <si>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</si>
  <si>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</si>
  <si>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</si>
  <si>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</si>
  <si>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</si>
  <si>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</si>
  <si>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</si>
  <si>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</si>
  <si>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</si>
  <si>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</si>
  <si>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</si>
  <si>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</si>
  <si>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</si>
  <si>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</si>
  <si>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</si>
  <si>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</si>
  <si>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</si>
  <si>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</si>
  <si>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</si>
  <si>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</si>
  <si>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</si>
  <si>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</si>
  <si>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</si>
  <si>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</si>
  <si>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</si>
  <si>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</si>
  <si>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</si>
  <si>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</si>
  <si>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</si>
  <si>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</si>
  <si>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</si>
  <si>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</si>
  <si>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</si>
  <si>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</si>
  <si>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</si>
  <si>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</si>
  <si>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</si>
  <si>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</si>
  <si>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</si>
  <si>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</si>
  <si>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</si>
  <si>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</si>
  <si>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</si>
  <si>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</si>
  <si>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</si>
  <si>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</si>
  <si>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</si>
  <si>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</si>
  <si>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</si>
  <si>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</si>
  <si>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</si>
  <si>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</si>
  <si>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</si>
  <si>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</si>
  <si>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</si>
  <si>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</si>
  <si>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</si>
  <si>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</si>
  <si>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</si>
  <si>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</si>
  <si>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</si>
  <si>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</si>
  <si>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</si>
  <si>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</si>
  <si>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</si>
  <si>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</si>
  <si>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</si>
  <si>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</si>
  <si>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</si>
  <si>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</si>
  <si>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</si>
  <si>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</si>
  <si>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</si>
  <si>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</si>
  <si>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</si>
  <si>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</si>
  <si>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</si>
  <si>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</si>
  <si>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</si>
  <si>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</si>
  <si>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</si>
  <si>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</si>
  <si>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</si>
  <si>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</si>
  <si>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</si>
  <si>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</si>
  <si>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</si>
  <si>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</si>
  <si>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</si>
  <si>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</si>
  <si>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</si>
  <si>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</si>
  <si>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</si>
  <si>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</si>
  <si>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</si>
  <si>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</si>
  <si>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</si>
  <si>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</si>
  <si>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</si>
  <si>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</si>
  <si>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</si>
  <si>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</si>
  <si>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</si>
  <si>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</si>
  <si>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</si>
  <si>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</si>
  <si>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</si>
  <si>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</si>
  <si>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</si>
  <si>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</si>
  <si>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</si>
  <si>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</si>
  <si>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</si>
  <si>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</si>
  <si>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</si>
  <si>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</si>
  <si>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</si>
  <si>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</si>
  <si>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</si>
  <si>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</si>
  <si>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</si>
  <si>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</si>
  <si>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</si>
  <si>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</si>
  <si>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</si>
  <si>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</si>
  <si>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</si>
  <si>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</si>
  <si>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</si>
  <si>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</si>
  <si>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</si>
  <si>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</si>
  <si>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</si>
  <si>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</si>
  <si>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</si>
  <si>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</si>
  <si>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</si>
  <si>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</si>
  <si>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</si>
  <si>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</si>
  <si>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</si>
  <si>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</si>
  <si>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</si>
  <si>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</si>
  <si>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</si>
  <si>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</si>
  <si>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</si>
  <si>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</si>
  <si>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</si>
  <si>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</si>
  <si>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</si>
  <si>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</si>
  <si>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</si>
  <si>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</si>
  <si>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</si>
  <si>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</si>
  <si>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</si>
  <si>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</si>
  <si>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</si>
  <si>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</si>
  <si>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</si>
  <si>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</si>
  <si>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</si>
  <si>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</si>
  <si>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</si>
  <si>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</si>
  <si>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</si>
  <si>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</si>
  <si>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</si>
  <si>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</si>
  <si>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</si>
  <si>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</si>
  <si>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</si>
  <si>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</si>
  <si>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</si>
  <si>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</si>
  <si>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</si>
  <si>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</si>
  <si>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</si>
  <si>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</si>
  <si>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</si>
  <si>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</si>
  <si>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</si>
  <si>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</si>
  <si>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</si>
  <si>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</si>
  <si>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</si>
  <si>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</si>
  <si>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</si>
  <si>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</si>
  <si>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</si>
  <si>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</si>
  <si>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</si>
  <si>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</si>
  <si>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</si>
  <si>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</si>
  <si>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</si>
  <si>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</si>
  <si>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</si>
  <si>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</si>
  <si>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</si>
  <si>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</si>
  <si>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</si>
  <si>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</si>
  <si>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</si>
  <si>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</si>
  <si>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</si>
  <si>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</si>
  <si>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</si>
  <si>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</si>
  <si>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</si>
  <si>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</si>
  <si>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</si>
  <si>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</si>
  <si>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</si>
  <si>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</si>
  <si>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</si>
  <si>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</si>
  <si>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</si>
  <si>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</si>
  <si>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</si>
  <si>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</si>
  <si>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</si>
  <si>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</si>
  <si>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</si>
  <si>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</si>
  <si>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</si>
  <si>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</si>
  <si>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</si>
  <si>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</si>
  <si>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</si>
  <si>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</si>
  <si>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</si>
  <si>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</si>
  <si>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</si>
  <si>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</si>
  <si>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</si>
  <si>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</si>
  <si>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</si>
  <si>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</si>
  <si>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</si>
  <si>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</si>
  <si>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</si>
  <si>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</si>
  <si>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</si>
  <si>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</si>
  <si>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</si>
  <si>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</si>
  <si>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</si>
  <si>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</si>
  <si>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</si>
  <si>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</si>
  <si>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</si>
  <si>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</si>
  <si>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</si>
  <si>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</si>
  <si>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</si>
  <si>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</si>
  <si>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</si>
  <si>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</si>
  <si>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</si>
  <si>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</si>
  <si>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</si>
  <si>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</si>
  <si>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</si>
  <si>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</si>
  <si>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</si>
  <si>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</si>
  <si>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</si>
  <si>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</si>
  <si>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</si>
  <si>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</si>
  <si>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</si>
  <si>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</si>
  <si>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</si>
  <si>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</si>
  <si>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</si>
  <si>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</si>
  <si>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</si>
  <si>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</si>
  <si>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</si>
  <si>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</si>
  <si>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</si>
  <si>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</si>
  <si>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</si>
  <si>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</si>
  <si>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</si>
  <si>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</si>
  <si>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</si>
  <si>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</si>
  <si>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</si>
  <si>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</si>
  <si>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</si>
  <si>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</si>
  <si>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</si>
  <si>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</si>
  <si>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</si>
  <si>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</si>
  <si>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</si>
  <si>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</si>
  <si>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</si>
  <si>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</si>
  <si>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</si>
  <si>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</si>
  <si>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</si>
  <si>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</si>
  <si>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</si>
  <si>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</si>
  <si>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</si>
  <si>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</si>
  <si>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</si>
  <si>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</si>
  <si>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</si>
  <si>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</si>
  <si>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</si>
  <si>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</si>
  <si>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</si>
  <si>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</si>
  <si>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</si>
  <si>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</si>
  <si>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</si>
  <si>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</si>
  <si>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</si>
  <si>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</si>
  <si>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</si>
  <si>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</si>
  <si>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</si>
  <si>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</si>
  <si>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</si>
  <si>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</si>
  <si>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</si>
  <si>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</si>
  <si>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</si>
  <si>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</si>
  <si>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</si>
  <si>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</si>
  <si>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</si>
  <si>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</si>
  <si>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</si>
  <si>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</si>
  <si>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</si>
  <si>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</si>
  <si>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</si>
  <si>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</si>
  <si>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</si>
  <si>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</si>
  <si>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</si>
  <si>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</si>
  <si>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</si>
  <si>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</si>
  <si>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</si>
  <si>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</si>
  <si>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</si>
  <si>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</si>
  <si>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</si>
  <si>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</si>
  <si>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</si>
  <si>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</si>
  <si>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</si>
  <si>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</si>
  <si>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</si>
  <si>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</si>
  <si>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</si>
  <si>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</si>
  <si>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</si>
  <si>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</si>
  <si>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</si>
  <si>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</si>
  <si>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</si>
  <si>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</si>
  <si>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</si>
  <si>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</si>
  <si>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</si>
  <si>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</si>
  <si>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</si>
  <si>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</si>
  <si>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</si>
  <si>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</si>
  <si>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</si>
  <si>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</si>
  <si>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</si>
  <si>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</si>
  <si>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</si>
  <si>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</si>
  <si>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</si>
  <si>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</si>
  <si>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</si>
  <si>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</si>
  <si>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</si>
  <si>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</si>
  <si>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</si>
  <si>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</si>
  <si>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</si>
  <si>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</si>
  <si>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</si>
  <si>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</si>
  <si>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</si>
  <si>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</si>
  <si>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</si>
  <si>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</si>
  <si>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</si>
  <si>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</si>
  <si>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</si>
  <si>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</si>
  <si>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</si>
  <si>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</si>
  <si>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</si>
  <si>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</si>
  <si>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</si>
  <si>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</si>
  <si>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</si>
  <si>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</si>
  <si>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</si>
  <si>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</si>
  <si>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</si>
  <si>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</si>
  <si>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</si>
  <si>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</si>
  <si>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</si>
  <si>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</si>
  <si>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</si>
  <si>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</si>
  <si>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</si>
  <si>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</si>
  <si>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</si>
  <si>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</si>
  <si>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</si>
  <si>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</si>
  <si>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</si>
  <si>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</si>
  <si>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</si>
  <si>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</si>
  <si>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</si>
  <si>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</si>
  <si>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</si>
  <si>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</si>
  <si>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</si>
  <si>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</si>
  <si>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</si>
  <si>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</si>
  <si>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</si>
  <si>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</si>
  <si>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</si>
  <si>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</si>
  <si>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</si>
  <si>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</si>
  <si>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</si>
  <si>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</si>
  <si>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</si>
  <si>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</si>
  <si>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</si>
  <si>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</si>
  <si>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</si>
  <si>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</si>
  <si>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</si>
  <si>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</si>
  <si>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</si>
  <si>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</si>
  <si>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</si>
  <si>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</si>
  <si>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</si>
  <si>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</si>
  <si>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</si>
  <si>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</si>
  <si>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</si>
  <si>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</si>
  <si>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</si>
  <si>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</si>
  <si>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</si>
  <si>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</si>
  <si>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</si>
  <si>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</si>
  <si>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</si>
  <si>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</si>
  <si>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</si>
  <si>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</si>
  <si>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</si>
  <si>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</si>
  <si>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</si>
  <si>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</si>
  <si>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</si>
  <si>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</si>
  <si>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</si>
  <si>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</si>
  <si>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</si>
  <si>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</si>
  <si>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</si>
  <si>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</si>
  <si>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</si>
  <si>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</si>
  <si>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</si>
  <si>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</si>
  <si>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</si>
  <si>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</si>
  <si>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</si>
  <si>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</si>
  <si>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</si>
  <si>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</si>
  <si>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</si>
  <si>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</si>
  <si>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</si>
  <si>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</si>
  <si>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</si>
  <si>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</si>
  <si>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</si>
  <si>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</si>
  <si>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</si>
  <si>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</si>
  <si>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</si>
  <si>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</si>
  <si>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</si>
  <si>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</si>
  <si>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</si>
  <si>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</si>
  <si>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</si>
  <si>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</si>
  <si>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</si>
  <si>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</si>
  <si>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</si>
  <si>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</si>
  <si>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</si>
  <si>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</si>
  <si>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</si>
  <si>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</si>
  <si>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</si>
  <si>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</si>
  <si>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</si>
  <si>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</si>
  <si>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</si>
  <si>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</si>
  <si>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</si>
  <si>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</si>
  <si>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</si>
  <si>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</si>
  <si>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</si>
  <si>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</si>
  <si>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</si>
  <si>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</si>
  <si>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</si>
  <si>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</si>
  <si>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</si>
  <si>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</si>
  <si>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</si>
  <si>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</si>
  <si>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</si>
  <si>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</si>
  <si>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</si>
  <si>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</si>
  <si>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</si>
  <si>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</si>
  <si>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</si>
  <si>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</si>
  <si>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</si>
  <si>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</si>
  <si>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</si>
  <si>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</si>
  <si>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</si>
  <si>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</si>
  <si>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</si>
  <si>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</si>
  <si>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</si>
  <si>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</si>
  <si>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</si>
  <si>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</si>
  <si>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</si>
  <si>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</si>
  <si>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</si>
  <si>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</si>
  <si>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</si>
  <si>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</si>
  <si>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</si>
  <si>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</si>
  <si>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</si>
  <si>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</si>
  <si>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</si>
  <si>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</si>
  <si>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</si>
  <si>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</si>
  <si>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</si>
  <si>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</si>
  <si>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</si>
  <si>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</si>
  <si>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</si>
  <si>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</si>
  <si>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</si>
  <si>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</si>
  <si>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</si>
  <si>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</si>
  <si>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</si>
  <si>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</si>
  <si>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</si>
  <si>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</si>
  <si>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</si>
  <si>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</si>
  <si>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</si>
  <si>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</si>
  <si>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</si>
  <si>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</si>
  <si>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</si>
  <si>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</si>
  <si>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</si>
  <si>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</si>
  <si>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</si>
  <si>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</si>
  <si>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</si>
  <si>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</si>
  <si>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</si>
  <si>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</si>
  <si>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</si>
  <si>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</si>
  <si>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</si>
  <si>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</si>
  <si>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</si>
  <si>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</si>
  <si>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</si>
  <si>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</si>
  <si>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</si>
  <si>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</si>
  <si>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</si>
  <si>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</si>
  <si>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</si>
  <si>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</si>
  <si>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</si>
  <si>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</si>
  <si>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</si>
  <si>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</si>
  <si>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</si>
  <si>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</si>
  <si>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</si>
  <si>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</si>
  <si>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</si>
  <si>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</si>
  <si>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</si>
  <si>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</si>
  <si>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</si>
  <si>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</si>
  <si>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</si>
  <si>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</si>
  <si>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</si>
  <si>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</si>
  <si>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</si>
  <si>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</si>
  <si>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</si>
  <si>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</si>
  <si>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</si>
  <si>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</si>
  <si>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</si>
  <si>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</si>
  <si>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</si>
  <si>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</si>
  <si>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</si>
  <si>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</si>
  <si>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</si>
  <si>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</si>
  <si>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</si>
  <si>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</si>
  <si>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</si>
  <si>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</si>
  <si>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</si>
  <si>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</si>
  <si>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</si>
  <si>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</si>
  <si>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</si>
  <si>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</si>
  <si>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</si>
  <si>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</si>
  <si>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</si>
  <si>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</si>
  <si>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</si>
  <si>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</si>
  <si>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</si>
  <si>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</si>
  <si>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</si>
  <si>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</si>
  <si>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</si>
  <si>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</si>
  <si>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</si>
  <si>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</si>
  <si>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</si>
  <si>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</si>
  <si>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</si>
  <si>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</si>
  <si>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</si>
  <si>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</si>
  <si>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</si>
  <si>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</si>
  <si>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</si>
  <si>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</si>
  <si>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</si>
  <si>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</si>
  <si>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</si>
  <si>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</si>
  <si>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</si>
  <si>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</si>
  <si>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</si>
  <si>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</si>
  <si>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</si>
  <si>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</si>
  <si>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</si>
  <si>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</si>
  <si>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</si>
  <si>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</si>
  <si>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</si>
  <si>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</si>
  <si>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</si>
  <si>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</si>
  <si>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</si>
  <si>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</si>
  <si>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</si>
  <si>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</si>
  <si>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</si>
  <si>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</si>
  <si>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</si>
  <si>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</si>
  <si>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</si>
  <si>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</si>
  <si>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</si>
  <si>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</si>
  <si>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</si>
  <si>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</si>
  <si>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</si>
  <si>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</si>
  <si>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</si>
  <si>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</si>
  <si>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</si>
  <si>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</si>
  <si>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</si>
  <si>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</si>
  <si>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</si>
  <si>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</si>
  <si>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</si>
  <si>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</si>
  <si>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</si>
  <si>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</si>
  <si>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</si>
  <si>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</si>
  <si>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</si>
  <si>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</si>
  <si>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</si>
  <si>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</si>
  <si>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</si>
  <si>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</si>
  <si>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</si>
  <si>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</si>
  <si>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</si>
  <si>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</si>
  <si>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</si>
  <si>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</si>
  <si>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</si>
  <si>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</si>
  <si>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</si>
  <si>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</si>
  <si>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</si>
  <si>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</si>
  <si>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</si>
  <si>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</si>
  <si>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</si>
  <si>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</si>
  <si>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</si>
  <si>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</si>
  <si>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</si>
  <si>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</si>
  <si>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</si>
  <si>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</si>
  <si>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</si>
  <si>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</si>
  <si>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</si>
  <si>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</si>
  <si>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</si>
  <si>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</si>
  <si>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</si>
  <si>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</si>
  <si>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</si>
  <si>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</si>
  <si>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</si>
  <si>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</si>
  <si>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</si>
  <si>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</si>
  <si>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</si>
  <si>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</si>
  <si>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</si>
  <si>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</si>
  <si>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</si>
  <si>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</si>
  <si>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</si>
  <si>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</si>
  <si>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</si>
  <si>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</si>
  <si>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</si>
  <si>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</si>
  <si>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</si>
  <si>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</si>
  <si>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</si>
  <si>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</si>
  <si>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</si>
  <si>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</si>
  <si>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</si>
  <si>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</si>
  <si>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</si>
  <si>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</si>
  <si>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</si>
  <si>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</si>
  <si>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</si>
  <si>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</si>
  <si>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</si>
  <si>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</si>
  <si>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</si>
  <si>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</si>
  <si>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</si>
  <si>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</si>
  <si>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</si>
  <si>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</si>
  <si>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</si>
  <si>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</si>
  <si>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</si>
  <si>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</si>
  <si>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</si>
  <si>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</si>
  <si>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</si>
  <si>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</si>
  <si>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</si>
  <si>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</si>
  <si>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</si>
  <si>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</si>
  <si>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</si>
  <si>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</si>
  <si>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</si>
  <si>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</si>
  <si>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</si>
  <si>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</si>
  <si>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</si>
  <si>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</si>
  <si>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</si>
  <si>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</si>
  <si>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</si>
  <si>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</si>
  <si>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</si>
  <si>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</si>
  <si>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</si>
  <si>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</si>
  <si>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</si>
  <si>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</si>
  <si>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</si>
  <si>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</si>
  <si>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</si>
  <si>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</si>
  <si>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</si>
  <si>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</si>
  <si>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</si>
  <si>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</si>
  <si>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</si>
  <si>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</si>
  <si>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</si>
  <si>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</si>
  <si>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</si>
  <si>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</si>
  <si>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</si>
  <si>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</si>
  <si>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</si>
  <si>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</si>
  <si>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</si>
  <si>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</si>
  <si>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</si>
  <si>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</si>
  <si>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</si>
  <si>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</si>
  <si>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</si>
  <si>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</si>
  <si>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</si>
  <si>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</si>
  <si>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</si>
  <si>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</si>
  <si>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</si>
  <si>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</si>
  <si>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</si>
  <si>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</si>
  <si>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</si>
  <si>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</si>
  <si>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</si>
  <si>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</si>
  <si>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</si>
  <si>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</si>
  <si>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</si>
  <si>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</si>
  <si>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</si>
  <si>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</si>
  <si>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</si>
  <si>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</si>
  <si>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</si>
  <si>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</si>
  <si>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</si>
  <si>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</si>
  <si>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</si>
  <si>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</si>
  <si>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</si>
  <si>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</si>
  <si>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</si>
  <si>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</si>
  <si>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</si>
  <si>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</si>
  <si>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</si>
  <si>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</si>
  <si>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</si>
  <si>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</si>
  <si>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</si>
  <si>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</si>
  <si>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</si>
  <si>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</si>
  <si>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</si>
  <si>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</si>
  <si>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</si>
  <si>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</si>
  <si>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</si>
  <si>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</si>
  <si>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</si>
  <si>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</si>
  <si>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</si>
  <si>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</si>
  <si>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</si>
  <si>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</si>
  <si>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</si>
  <si>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</si>
  <si>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</si>
  <si>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</si>
  <si>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</si>
  <si>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</si>
  <si>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</si>
  <si>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</si>
  <si>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</si>
  <si>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</si>
  <si>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</si>
  <si>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</si>
  <si>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</si>
  <si>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</si>
  <si>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</si>
  <si>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</si>
  <si>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</si>
  <si>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</si>
  <si>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</si>
  <si>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</si>
  <si>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</si>
  <si>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</si>
  <si>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</si>
  <si>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</si>
  <si>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</si>
  <si>
    <t>Filière</t>
  </si>
  <si>
    <t>AMU</t>
  </si>
  <si>
    <t>perimeter</t>
  </si>
  <si>
    <t>ENUM: AMU, SNP, neonat</t>
  </si>
  <si>
    <t>Primaire</t>
  </si>
  <si>
    <t>ENUM: Primaire, Secondaire</t>
  </si>
  <si>
    <t>Observations  ARM</t>
  </si>
  <si>
    <t>Long !!</t>
  </si>
  <si>
    <t>Déplacé</t>
  </si>
  <si>
    <t>Priorisation ARM</t>
  </si>
  <si>
    <t>ENUM: P0, P1, P2, P3</t>
  </si>
  <si>
    <t>Exos</t>
  </si>
  <si>
    <t>Origine de l'appel</t>
  </si>
  <si>
    <t>ENUM: 15, 17, 18, 112, 116117</t>
  </si>
  <si>
    <t>APPELANT</t>
  </si>
  <si>
    <t>REGEX: P[0-9]{1,3}[YMWDH]</t>
  </si>
  <si>
    <t>Observations médicales</t>
  </si>
  <si>
    <t>Identité patient/victime</t>
  </si>
  <si>
    <t>Age valeur</t>
  </si>
  <si>
    <t>Identifiant affaire/dossier partagé</t>
  </si>
  <si>
    <t>ID patient local</t>
  </si>
  <si>
    <t>15-SMUR</t>
  </si>
  <si>
    <t xml:space="preserve">Evaluation </t>
  </si>
  <si>
    <t>Anamnèse</t>
  </si>
  <si>
    <t>Fréquence cardiaque</t>
  </si>
  <si>
    <t>Pouls</t>
  </si>
  <si>
    <t>Régulier/Irrégulier</t>
  </si>
  <si>
    <t>Saturation en oxygène</t>
  </si>
  <si>
    <t>Fréquencerespiratoire</t>
  </si>
  <si>
    <t>Coloration cutanée</t>
  </si>
  <si>
    <t>Sueurs</t>
  </si>
  <si>
    <t>Conscience</t>
  </si>
  <si>
    <t>Déficit neurologique</t>
  </si>
  <si>
    <t>Aigu, brutal, sensitif ou moteur</t>
  </si>
  <si>
    <t>Etat pupillair</t>
  </si>
  <si>
    <t>Température</t>
  </si>
  <si>
    <t>Symétrique, asymétrique, myosis, intermédiaire, mydraise</t>
  </si>
  <si>
    <t>Hemoglucotest</t>
  </si>
  <si>
    <t>Gestes et positions d'attente</t>
  </si>
  <si>
    <t>Position d'attente</t>
  </si>
  <si>
    <t>Tredelenburg, assis, PLS, Hamac</t>
  </si>
  <si>
    <t>Oxygène</t>
  </si>
  <si>
    <t>Lunettes, masques, débit</t>
  </si>
  <si>
    <t>Pansement</t>
  </si>
  <si>
    <t>Garrot</t>
  </si>
  <si>
    <t>Attelles</t>
  </si>
  <si>
    <t>Immobilisation</t>
  </si>
  <si>
    <t>Date et heure de départ vers la destination</t>
  </si>
  <si>
    <t xml:space="preserve">Date et heure d’arrivée vers la destination </t>
  </si>
  <si>
    <t>Type de moyen</t>
  </si>
  <si>
    <t>Type de vecteur</t>
  </si>
  <si>
    <t>Moyen sapeurs-pompiers, Ambulances privées, SMUR, etc.</t>
  </si>
  <si>
    <t>AR, VSAV, VLM, etc.</t>
  </si>
  <si>
    <t>Type d’équipe (médical, paramédicale, secouriste).
A valoriser par un code de la nomenclature associée.</t>
  </si>
  <si>
    <t>Date et heure du bilan initial</t>
  </si>
  <si>
    <t>concoursRequest</t>
  </si>
  <si>
    <t xml:space="preserve">Identifiant de la ou des demandes de concours </t>
  </si>
  <si>
    <t xml:space="preserve">Identifiant du véhicule terrestre / aérien / maritime de transport principal (= celui dans lequel se trouve le patient), permettant d'associer la décision à un véhicule spécifique + au patient. </t>
  </si>
  <si>
    <t>ID partagé du patient concerné par la décision, lorsque le patient existe et est identifié</t>
  </si>
  <si>
    <t xml:space="preserve">Pression artérielle </t>
  </si>
  <si>
    <t>fr.health.samu690.DRFR15DDXAAJJJ00001.P01</t>
  </si>
  <si>
    <t>Médecin</t>
  </si>
  <si>
    <t>Infirmier</t>
  </si>
  <si>
    <t>nurse</t>
  </si>
  <si>
    <t>doctor</t>
  </si>
  <si>
    <t>driver</t>
  </si>
  <si>
    <t xml:space="preserve">Permet d'identifier si un médecin compose l'équipe.
Cette donnée peut être automatiquement déduite, dès que le nom et prénom du médecin est saisi sur la tablette. </t>
  </si>
  <si>
    <t xml:space="preserve">Permet d'identifier si un infirmier compose l'équipe.
Cette donnée peut être automatiquement déduite, dès que le nom et prénom de l'infirmier est saisi sur la tablette. </t>
  </si>
  <si>
    <t xml:space="preserve">Permet d'identifier si un ambulancier compose l'équipe.
Cette donnée peut être automatiquement déduite, dès que le nom et prénom de l'ambulancier est saisi sur la tablette. </t>
  </si>
  <si>
    <t>Niveau de médicalisation initial</t>
  </si>
  <si>
    <t>Ambulancier/Pilote</t>
  </si>
  <si>
    <t xml:space="preserve">Type d’équipe (médical, paramédicale, secouriste).
A valoriser par un code de la nomenclature NIVSOIN.
Permet de déduire avec la donnée "niveau de médicalisation du transport", si un UMHP est devenu un SMUR. </t>
  </si>
  <si>
    <t>initialTeamCare</t>
  </si>
  <si>
    <t>Numéro d'ordre SMUR et antenne SMUR</t>
  </si>
  <si>
    <t>finessGeo</t>
  </si>
  <si>
    <t>finessLegal</t>
  </si>
  <si>
    <t>Classification général, Pédiatrique et antenne 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</si>
</sst>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68">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16" xfId="0" applyFont="1" applyBorder="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5" fillId="0" borderId="0" xfId="0" applyFont="1" applyAlignment="1">
      <alignment horizontal="left"/>
    </xf>
    <xf numFmtId="0" fontId="5" fillId="0" borderId="0" xfId="0" applyFont="1" applyAlignment="1">
      <alignment horizontal="left" vertical="top" wrapText="1"/>
    </xf>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4" fillId="60" borderId="0" xfId="0" applyFont="1" applyFill="1" applyAlignment="1">
      <alignment wrapText="1"/>
    </xf>
    <xf numFmtId="0" fontId="10" fillId="60" borderId="0" xfId="0" applyFont="1" applyFill="1"/>
    <xf numFmtId="0" fontId="89" fillId="60" borderId="0" xfId="0" applyFont="1" applyFill="1" applyAlignment="1">
      <alignment horizontal="left"/>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5" fillId="60"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108" fillId="0" borderId="0" xfId="0" applyFont="1"/>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xf>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3" fillId="60" borderId="0" xfId="0" applyFont="1" applyFill="1" applyAlignment="1">
      <alignment wrapText="1"/>
    </xf>
    <xf numFmtId="0" fontId="3" fillId="0" borderId="0" xfId="0" applyFont="1" applyAlignment="1">
      <alignment horizontal="center" vertic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vertical="top" wrapText="1"/>
    </xf>
    <xf numFmtId="0" fontId="2" fillId="0" borderId="16"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26" borderId="0" xfId="0" applyFont="1" applyFill="1"/>
    <xf numFmtId="0" fontId="2"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20" borderId="0" xfId="0" applyFont="1" applyFill="1" applyAlignment="1">
      <alignment horizontal="left"/>
    </xf>
    <xf numFmtId="0" fontId="1" fillId="0" borderId="0" xfId="0" applyFont="1" applyAlignment="1">
      <alignment horizontal="left"/>
    </xf>
    <xf numFmtId="0" fontId="89"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64" fillId="0" borderId="0" xfId="0" applyFont="1" applyFill="1" applyAlignment="1">
      <alignment horizontal="left"/>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20" borderId="0" xfId="0" applyFont="1" applyFill="1" applyAlignment="1">
      <alignment horizontal="left"/>
    </xf>
    <xf numFmtId="0" fontId="63"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61" fillId="0" borderId="0" xfId="0" applyFont="1" applyFill="1" applyAlignment="1">
      <alignment horizontal="left"/>
    </xf>
    <xf numFmtId="0" fontId="58"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57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570" dataDxfId="1569">
  <autoFilter ref="A8:AD20" xr:uid="{EF99425A-BF7C-494D-843B-A436A28F1D50}"/>
  <tableColumns count="30">
    <tableColumn id="26" xr3:uid="{F6E0102F-6A62-4676-8743-12C78DFD5AAE}" name="ID" totalsRowFunction="count" dataDxfId="1568" totalsRowDxfId="1567"/>
    <tableColumn id="34" xr3:uid="{C5C184C6-181D-45CF-A63D-7AEDCADFA43B}" name="Donnée (Niveau 1)" dataDxfId="1566" totalsRowDxfId="1565"/>
    <tableColumn id="1" xr3:uid="{48BA0677-2A51-4516-901D-245A32C9EF11}" name="Donnée (Niveau 2)" totalsRowFunction="count" dataDxfId="1564" totalsRowDxfId="1563"/>
    <tableColumn id="2" xr3:uid="{22B866D0-1B5E-4581-93E5-86229BC69C02}" name="Donnée (Niveau 3)" totalsRowFunction="count" dataDxfId="1562" totalsRowDxfId="1561"/>
    <tableColumn id="3" xr3:uid="{888BC815-3A76-4EEA-B68B-9A9CFFA21AC6}" name="Donnée (Niveau 4)" totalsRowFunction="count" dataDxfId="1560" totalsRowDxfId="1559"/>
    <tableColumn id="4" xr3:uid="{A1D31B95-E51B-44D1-A7C2-8E42F9D33E13}" name="Donnée (Niveau 5)" totalsRowFunction="count" dataDxfId="1558" totalsRowDxfId="1557"/>
    <tableColumn id="5" xr3:uid="{EA6D57DD-52EF-4D70-B539-0505DC6517EC}" name="Donnée (Niveau 6)" totalsRowFunction="count" dataDxfId="1556" totalsRowDxfId="1555"/>
    <tableColumn id="6" xr3:uid="{3FE552E2-2FEF-4E1A-B5DE-F4C21C13A296}" name="Description" totalsRowFunction="count" dataDxfId="1554" totalsRowDxfId="1553"/>
    <tableColumn id="14" xr3:uid="{BE5AEDCA-1CC5-4938-964E-9C68E6A07DC7}" name="Exemples" totalsRowFunction="count" dataDxfId="1552" totalsRowDxfId="1551"/>
    <tableColumn id="13" xr3:uid="{ED5FE47C-9997-4511-9856-83AF83A90171}" name="Fichier XSD" totalsRowFunction="count" dataDxfId="1550" totalsRowDxfId="1549"/>
    <tableColumn id="32" xr3:uid="{5C8C2495-D269-4E47-88B5-00584EF6B484}" name="Balise EMSI" dataDxfId="1548" totalsRowDxfId="1547"/>
    <tableColumn id="7" xr3:uid="{5C4F4C1E-17D3-4C4E-9650-A41F0BBB82B0}" name="Balise NexSIS" totalsRowFunction="count" dataDxfId="1546" totalsRowDxfId="1545"/>
    <tableColumn id="21" xr3:uid="{D8470834-C8F8-4F70-9302-7A4C602B72E6}" name="Nouvelle balise" totalsRowFunction="count" dataDxfId="1544" totalsRowDxfId="1543"/>
    <tableColumn id="8" xr3:uid="{D4E41060-B282-4AE5-8C87-3716CFB70625}" name="Nantes - balise" totalsRowFunction="count" dataDxfId="1542" totalsRowDxfId="1541"/>
    <tableColumn id="15" xr3:uid="{BB0E9A10-45CE-44DE-802C-D3A58D081A2F}" name="Nantes - description" totalsRowFunction="count" dataDxfId="1540" totalsRowDxfId="1539"/>
    <tableColumn id="18" xr3:uid="{8FE17C2A-E229-4B7F-B204-F356EEB4AE45}" name="GT399" totalsRowFunction="count" dataDxfId="1538" totalsRowDxfId="1537"/>
    <tableColumn id="9" xr3:uid="{4C9E2B92-3A78-454F-B9FF-8B97A2EAE3ED}" name="GT399 description" totalsRowFunction="count" dataDxfId="1536" totalsRowDxfId="1535"/>
    <tableColumn id="10" xr3:uid="{CCF33634-CF25-46BD-8DE3-12B24D24D5F8}" name="Priorisation" totalsRowFunction="count" dataDxfId="1534" totalsRowDxfId="1533"/>
    <tableColumn id="11" xr3:uid="{85B3828E-8687-4AA3-88CE-D610FCBDCFDE}" name="Cardinalité" dataDxfId="1532" totalsRowDxfId="1531"/>
    <tableColumn id="27" xr3:uid="{CF8F2F83-80E1-4F34-8CA4-101022C31379}" name="Objet" totalsRowFunction="count" dataDxfId="1530" totalsRowDxfId="1529"/>
    <tableColumn id="12" xr3:uid="{9491E93A-73C3-4214-8227-2A99EABCA3C1}" name="Format (ou type)" totalsRowFunction="count" dataDxfId="1528" totalsRowDxfId="1527"/>
    <tableColumn id="31" xr3:uid="{97801A1D-505C-4F61-ACF5-6EE844F5E23A}" name="Détails de format" dataDxfId="1526" totalsRowDxfId="1525"/>
    <tableColumn id="36" xr3:uid="{62248724-3AC6-48C6-B62F-D3C050A5A08F}" name="15-18" dataDxfId="1524" totalsRowDxfId="1523"/>
    <tableColumn id="35" xr3:uid="{2A6F94A4-B86B-4A8C-8862-6337DBF190B2}" name="15-15" dataDxfId="1522" totalsRowDxfId="1521"/>
    <tableColumn id="37" xr3:uid="{01782744-2942-D140-994A-3D343B0E0342}" name="CUT" dataDxfId="1520" totalsRowDxfId="1519"/>
    <tableColumn id="19" xr3:uid="{B112D546-E236-4723-880E-6D39731D2093}" name="Commentaire Hub Santé" totalsRowFunction="count" dataDxfId="1518" totalsRowDxfId="1517"/>
    <tableColumn id="16" xr3:uid="{E6CB6828-8B65-4F12-95B0-B9304BA135D8}" name="Commentaire Philippe Dreyfus" totalsRowFunction="count" dataDxfId="1516" totalsRowDxfId="1515"/>
    <tableColumn id="33" xr3:uid="{9AEA7D2D-C467-4E16-9414-C9877028EA11}" name="Commentaire FBE" dataDxfId="1514" totalsRowDxfId="1513"/>
    <tableColumn id="17" xr3:uid="{ACE48C56-220E-4341-8BEC-04B45FF1F728}" name="Commentaire Yann Penverne" totalsRowFunction="count" dataDxfId="1512" totalsRowDxfId="1511"/>
    <tableColumn id="20" xr3:uid="{A0AF1313-269D-4060-8F91-417D2F081DEB}" name="NexSIS" totalsRowFunction="custom" dataDxfId="1510" totalsRowDxfId="150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508" dataDxfId="1507" totalsRowDxfId="1506">
  <autoFilter ref="A8:AD14" xr:uid="{EF99425A-BF7C-494D-843B-A436A28F1D50}"/>
  <tableColumns count="30">
    <tableColumn id="26" xr3:uid="{D5B2518C-6D8E-6147-8C4F-B866728B3834}" name="ID" totalsRowFunction="count" dataDxfId="1505" totalsRowDxfId="1504"/>
    <tableColumn id="34" xr3:uid="{87148819-B7A5-7947-82EE-7CD825960AED}" name="Donnée (Niveau 1)" dataDxfId="1503" totalsRowDxfId="1502"/>
    <tableColumn id="1" xr3:uid="{D13C8DA4-A6E7-6647-83BF-735A36445504}" name="Donnée (Niveau 2)" totalsRowFunction="count" dataDxfId="1501" totalsRowDxfId="1500"/>
    <tableColumn id="2" xr3:uid="{9844E3D8-484C-674F-A6FE-C5E74C0BECD7}" name="Donnée (Niveau 3)" totalsRowFunction="count" dataDxfId="1499" totalsRowDxfId="1498"/>
    <tableColumn id="3" xr3:uid="{EDEAC3BB-E6E5-6D4A-81D4-0D53BDE32BE7}" name="Donnée (Niveau 4)" totalsRowFunction="count" dataDxfId="1497" totalsRowDxfId="1496"/>
    <tableColumn id="4" xr3:uid="{02D62420-0C0A-4A42-BF62-D538EE277DA2}" name="Donnée (Niveau 5)" totalsRowFunction="count" dataDxfId="1495" totalsRowDxfId="1494"/>
    <tableColumn id="5" xr3:uid="{AEDF2332-EB8E-3F47-A30F-62F4B295DC6E}" name="Donnée (Niveau 6)" totalsRowFunction="count" dataDxfId="1493" totalsRowDxfId="1492"/>
    <tableColumn id="6" xr3:uid="{6B82679A-C79E-B942-87C2-2A9AC62DFE61}" name="Description" totalsRowFunction="count" dataDxfId="1491" totalsRowDxfId="1490"/>
    <tableColumn id="14" xr3:uid="{64EB0DE7-7110-B649-B47F-39D14AB54769}" name="Exemples" totalsRowFunction="count" dataDxfId="1489" totalsRowDxfId="1488"/>
    <tableColumn id="7" xr3:uid="{30859462-25E2-6C4B-8D3C-5F2310CF2710}" name="Balise NexSIS" totalsRowFunction="count" dataDxfId="1487" totalsRowDxfId="1486"/>
    <tableColumn id="21" xr3:uid="{C7789C87-5B0F-9240-95BB-36A6DBBF16F7}" name="Nouvelle balise" totalsRowFunction="count" dataDxfId="1485" totalsRowDxfId="1484"/>
    <tableColumn id="8" xr3:uid="{56A311D2-6944-B44A-BA90-1B44FB783B25}" name="Nantes - balise" totalsRowFunction="count" dataDxfId="1483" totalsRowDxfId="1482"/>
    <tableColumn id="15" xr3:uid="{CC481BC4-1ACF-7849-B03D-7121652EE416}" name="Nantes - description" totalsRowFunction="count" dataDxfId="1481" totalsRowDxfId="1480"/>
    <tableColumn id="18" xr3:uid="{DA3EC825-B94E-6142-B1D1-58F763F6812E}" name="GT399" totalsRowFunction="count" dataDxfId="1479" totalsRowDxfId="1478"/>
    <tableColumn id="9" xr3:uid="{A60F6B9F-CF7A-6F48-A3FD-7FC591506696}" name="GT399 description" totalsRowFunction="count" dataDxfId="1477" totalsRowDxfId="1476"/>
    <tableColumn id="10" xr3:uid="{F183E99A-8936-D242-9E2F-7DF202579449}" name="Priorisation" totalsRowFunction="count" dataDxfId="1475" totalsRowDxfId="1474"/>
    <tableColumn id="11" xr3:uid="{0C55DBEB-B030-EB40-8778-44C43E402B7D}" name="Cardinalité" dataDxfId="1473" totalsRowDxfId="1472"/>
    <tableColumn id="27" xr3:uid="{3EA0014F-1F9E-3346-86AA-D19E79E32F71}" name="Objet" totalsRowFunction="count" dataDxfId="1471" totalsRowDxfId="1470"/>
    <tableColumn id="12" xr3:uid="{A3CD3B4C-97D3-9741-9A73-087C7A9F8936}" name="Format (ou type)" totalsRowFunction="count" dataDxfId="1469" totalsRowDxfId="1468"/>
    <tableColumn id="37" xr3:uid="{3FE45E5F-AD1E-7B48-BE25-BC7327DD16EC}" name="Nomenclature/ énumération" dataDxfId="1467" totalsRowDxfId="1466"/>
    <tableColumn id="31" xr3:uid="{9CB46CA4-597C-5148-8480-F8796E3C5AFD}" name="Détails de format" dataDxfId="1465" totalsRowDxfId="1464"/>
    <tableColumn id="36" xr3:uid="{97A47004-218F-7749-B82B-5B2AEE40A23C}" name="15-18" dataDxfId="1463" totalsRowDxfId="1462"/>
    <tableColumn id="35" xr3:uid="{544CEA0F-DCB5-C64C-9CDE-A40F1906888F}" name="15-15" dataDxfId="1461" totalsRowDxfId="1460"/>
    <tableColumn id="39" xr3:uid="{6DB8C4C4-E592-DA4D-B502-CA1F3A98FF18}" name="CUT" dataDxfId="1459" totalsRowDxfId="1458"/>
    <tableColumn id="19" xr3:uid="{F48E57B7-0080-CD4F-8CC0-D9866BEEABEE}" name="Commentaire Hub Santé" totalsRowFunction="count" dataDxfId="1457" totalsRowDxfId="1456"/>
    <tableColumn id="16" xr3:uid="{93611743-80E2-3A49-9F47-6E81E63C36BC}" name="Commentaire Philippe Dreyfus" totalsRowFunction="count" dataDxfId="1455" totalsRowDxfId="1454"/>
    <tableColumn id="33" xr3:uid="{E8582012-E1AA-5C48-84F3-81E85831EA3D}" name="Commentaire FBE" dataDxfId="1453" totalsRowDxfId="1452"/>
    <tableColumn id="17" xr3:uid="{10CD9342-79AA-B840-BD59-F6A02345EC01}" name="Commentaire Yann Penverne" totalsRowFunction="count" dataDxfId="1451" totalsRowDxfId="1450"/>
    <tableColumn id="20" xr3:uid="{36DD8A92-EC42-2849-A047-5EE0AABF1132}" name="NexSIS" totalsRowFunction="custom" dataDxfId="1449" totalsRowDxfId="1448">
      <totalsRowFormula>SUBTOTAL(103,createCase3[NexSIS])-COUNTIFS(createCase3[NexSIS],"=X")</totalsRowFormula>
    </tableColumn>
    <tableColumn id="22" xr3:uid="{055A2D99-D525-3349-A349-779652E6F495}" name="Métier" totalsRowFunction="custom" dataDxfId="1447" totalsRowDxfId="144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445" dataDxfId="1444" totalsRowDxfId="1443">
  <autoFilter ref="A8:AD187" xr:uid="{EF99425A-BF7C-494D-843B-A436A28F1D50}"/>
  <tableColumns count="30">
    <tableColumn id="26" xr3:uid="{9FCA27E3-B5C5-6748-9924-6BF8AE22994F}" name="ID" totalsRowFunction="count" dataDxfId="1442" totalsRowDxfId="1441"/>
    <tableColumn id="34" xr3:uid="{670D2291-EE89-6745-9E6C-13CE055B221A}" name="Donnée (Niveau 1)" dataDxfId="1440" totalsRowDxfId="1439"/>
    <tableColumn id="1" xr3:uid="{D3FF4B33-8D6F-F44D-ACBE-B56B5AA7E0F1}" name="Donnée (Niveau 2)" totalsRowFunction="count" dataDxfId="1438" totalsRowDxfId="1437"/>
    <tableColumn id="2" xr3:uid="{1BF68FE9-41CA-4F44-AF59-34610D0B032B}" name="Donnée (Niveau 3)" totalsRowFunction="count" dataDxfId="1436" totalsRowDxfId="1435"/>
    <tableColumn id="3" xr3:uid="{BF342353-4CD2-6D4B-8877-287955DA3CB6}" name="Donnée (Niveau 4)" totalsRowFunction="count" dataDxfId="1434" totalsRowDxfId="1433"/>
    <tableColumn id="4" xr3:uid="{B5115124-D83F-0F49-B767-21F245687978}" name="Donnée (Niveau 5)" totalsRowFunction="count" dataDxfId="1432" totalsRowDxfId="1431"/>
    <tableColumn id="5" xr3:uid="{C1E38DC7-FFF0-C243-8BB7-B5B50B6050DC}" name="Donnée (Niveau 6)" totalsRowFunction="count" dataDxfId="1430" totalsRowDxfId="1429"/>
    <tableColumn id="6" xr3:uid="{1AF5CF36-6DDD-9F41-B108-C7F32D2808A9}" name="Description" totalsRowFunction="count" dataDxfId="1428" totalsRowDxfId="1427"/>
    <tableColumn id="14" xr3:uid="{EC52D93C-D1B8-564D-AF41-CC399531433F}" name="Exemples" totalsRowFunction="count" dataDxfId="1426" totalsRowDxfId="1425"/>
    <tableColumn id="7" xr3:uid="{C195506B-3B4B-E84B-BB1C-3C37D3020745}" name="Balise NexSIS" totalsRowFunction="count" dataDxfId="1424" totalsRowDxfId="1423"/>
    <tableColumn id="21" xr3:uid="{6BE2B9A8-611B-2842-B4F6-B15A3EB1A73A}" name="Nouvelle balise" totalsRowFunction="count" dataDxfId="1422" totalsRowDxfId="1421"/>
    <tableColumn id="8" xr3:uid="{62049879-FFA9-0041-B7CC-BE65C41CF355}" name="Nantes - balise" totalsRowFunction="count" dataDxfId="1420" totalsRowDxfId="1419"/>
    <tableColumn id="15" xr3:uid="{D534DF52-8379-9842-ABD3-2AF28C00F157}" name="Nantes - description" totalsRowFunction="count" dataDxfId="1418" totalsRowDxfId="1417"/>
    <tableColumn id="18" xr3:uid="{08B4C1D2-5D29-FC49-B6CA-DC8C2F801A4F}" name="GT399" totalsRowFunction="count" dataDxfId="1416" totalsRowDxfId="1415"/>
    <tableColumn id="9" xr3:uid="{8DDCF28D-0B23-4A4A-973F-FC9DE186A087}" name="GT399 description" totalsRowFunction="count" dataDxfId="1414" totalsRowDxfId="1413"/>
    <tableColumn id="10" xr3:uid="{AB712977-4D33-844C-B712-7B6D08F76135}" name="Priorisation" totalsRowFunction="count" dataDxfId="1412" totalsRowDxfId="1411"/>
    <tableColumn id="11" xr3:uid="{B7619EF9-C72D-C04F-B907-02FD0C5A337E}" name="Cardinalité" dataDxfId="1410" totalsRowDxfId="1409"/>
    <tableColumn id="27" xr3:uid="{2C51BE35-9394-CB45-BD59-D29B3B20CF86}" name="Objet" totalsRowFunction="count" dataDxfId="1408" totalsRowDxfId="1407"/>
    <tableColumn id="12" xr3:uid="{7D72EB44-81AF-E146-865D-F1C0D3127070}" name="Format (ou type)" totalsRowFunction="count" dataDxfId="1406" totalsRowDxfId="1405"/>
    <tableColumn id="37" xr3:uid="{D959866B-1133-0442-8E84-95468C13AA78}" name="Nomenclature/ énumération" dataDxfId="1404" totalsRowDxfId="1403"/>
    <tableColumn id="31" xr3:uid="{2289C790-8EF1-E343-9951-0935C24F8868}" name="Détails de format" dataDxfId="1402" totalsRowDxfId="1401"/>
    <tableColumn id="36" xr3:uid="{114B4AF3-33E1-7C4A-9AAE-CCD7115F8C7F}" name="Exos" dataDxfId="1400" totalsRowDxfId="1399"/>
    <tableColumn id="35" xr3:uid="{14A46499-2D1C-8745-955F-FACE353F0330}" name="15-15" dataDxfId="1398" totalsRowDxfId="1397"/>
    <tableColumn id="39" xr3:uid="{B6016385-0EF1-B444-8FDD-77207BC65BF4}" name="CUT" dataDxfId="1396" totalsRowDxfId="1395"/>
    <tableColumn id="19" xr3:uid="{5D259276-A4A8-0E4D-B842-88C5BD787233}" name="Commentaire Hub Santé" totalsRowFunction="count" dataDxfId="1394" totalsRowDxfId="1393"/>
    <tableColumn id="16" xr3:uid="{D8D7C71D-0459-ED42-B740-441474BFC7C7}" name="Commentaire Philippe Dreyfus" totalsRowFunction="count" dataDxfId="1392" totalsRowDxfId="1391"/>
    <tableColumn id="33" xr3:uid="{AE6948BE-C375-1240-B153-30085F2B8078}" name="Commentaire FBE" dataDxfId="1390" totalsRowDxfId="1389"/>
    <tableColumn id="17" xr3:uid="{3DA4721A-8C03-4046-9E85-5CAE073AEBE4}" name="Commentaire Yann Penverne" totalsRowFunction="count" dataDxfId="1388" totalsRowDxfId="1387"/>
    <tableColumn id="20" xr3:uid="{A2603458-A036-8F40-B52A-20E060AFC53E}" name="NexSIS" totalsRowFunction="custom" dataDxfId="1386" totalsRowDxfId="1385">
      <totalsRowFormula>SUBTOTAL(103,createCase14[NexSIS])-COUNTIFS(createCase14[NexSIS],"=X")</totalsRowFormula>
    </tableColumn>
    <tableColumn id="22" xr3:uid="{83FB27D0-B0EC-334D-AA15-7C8578C7FD5B}" name="Métier" totalsRowFunction="custom" dataDxfId="1384" totalsRowDxfId="1383">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382" dataDxfId="1381" totalsRowDxfId="1380">
  <autoFilter ref="A8:AD185" xr:uid="{EF99425A-BF7C-494D-843B-A436A28F1D50}"/>
  <tableColumns count="30">
    <tableColumn id="26" xr3:uid="{F89F79B0-EC13-4626-8B8B-E72803CF8D7F}" name="ID" totalsRowFunction="count" dataDxfId="1078" totalsRowDxfId="1048"/>
    <tableColumn id="34" xr3:uid="{82D9E408-6E89-6548-8064-32C2C1C49796}" name="Donnée (Niveau 1)" dataDxfId="1077" totalsRowDxfId="1047"/>
    <tableColumn id="1" xr3:uid="{A4D81CB2-5DBF-46A1-831A-3B0CB8713987}" name="Donnée (Niveau 2)" totalsRowFunction="count" dataDxfId="1076" totalsRowDxfId="1046"/>
    <tableColumn id="2" xr3:uid="{70FEA672-42A5-4D50-83E3-20F1DC99F826}" name="Donnée (Niveau 3)" totalsRowFunction="count" dataDxfId="1075" totalsRowDxfId="1045"/>
    <tableColumn id="3" xr3:uid="{E5F546D4-3F7C-49D3-ACAD-5C0AA86EEA72}" name="Donnée (Niveau 4)" totalsRowFunction="count" dataDxfId="1074" totalsRowDxfId="1044"/>
    <tableColumn id="4" xr3:uid="{C36F63D5-6F86-4068-8553-7E11F2FF2E34}" name="Donnée (Niveau 5)" totalsRowFunction="count" dataDxfId="1073" totalsRowDxfId="1043"/>
    <tableColumn id="5" xr3:uid="{BCD32C8B-1BF5-4152-A4E3-856EB454D41F}" name="Donnée (Niveau 6)" totalsRowFunction="count" dataDxfId="1072" totalsRowDxfId="1042"/>
    <tableColumn id="6" xr3:uid="{31AB271A-A79E-4AD6-A425-139013E5C0ED}" name="Description" totalsRowFunction="count" dataDxfId="1071" totalsRowDxfId="1041"/>
    <tableColumn id="14" xr3:uid="{42356E16-5C2C-47EF-96D9-1439EB52D654}" name="Exemples" totalsRowFunction="count" dataDxfId="1070" totalsRowDxfId="1040"/>
    <tableColumn id="7" xr3:uid="{05B3DFF6-BC4E-40A1-862A-0EBD5F2686D8}" name="Balise NexSIS" totalsRowFunction="count" dataDxfId="1069" totalsRowDxfId="1039"/>
    <tableColumn id="21" xr3:uid="{A67EAB5D-C889-4A87-AEDD-CB5D507B5224}" name="Nouvelle balise" totalsRowFunction="count" dataDxfId="1068" totalsRowDxfId="1038"/>
    <tableColumn id="8" xr3:uid="{142E6E6B-2EEA-41C0-969F-103EB7FEE77B}" name="Nantes - balise" totalsRowFunction="count" dataDxfId="1067" totalsRowDxfId="1037"/>
    <tableColumn id="15" xr3:uid="{4B3C95EC-2C41-42CE-9528-75F02E532B07}" name="Nantes - description" totalsRowFunction="count" dataDxfId="1066" totalsRowDxfId="1036"/>
    <tableColumn id="18" xr3:uid="{DD4C49C8-6EEB-4810-B6DF-F5EA0958E68F}" name="GT399" totalsRowFunction="count" dataDxfId="1065" totalsRowDxfId="1035"/>
    <tableColumn id="9" xr3:uid="{1EF347D1-5F3C-455F-B7CC-0411A0A13BA5}" name="GT399 description" totalsRowFunction="count" dataDxfId="1064" totalsRowDxfId="1034"/>
    <tableColumn id="10" xr3:uid="{A688C13F-43B2-4D38-AB61-5A8FA70F8877}" name="Priorisation" totalsRowFunction="count" dataDxfId="1063" totalsRowDxfId="1033"/>
    <tableColumn id="11" xr3:uid="{740E98DF-4145-4688-96B5-1DB2B4C65860}" name="Cardinalité" dataDxfId="1062" totalsRowDxfId="1032"/>
    <tableColumn id="27" xr3:uid="{5362BDCB-F398-463F-807C-5642BE8139A3}" name="Objet" totalsRowFunction="count" dataDxfId="1061" totalsRowDxfId="1031"/>
    <tableColumn id="12" xr3:uid="{F99D40B9-B75A-4B6D-AD14-A9CC94A67A94}" name="Format (ou type)" totalsRowFunction="count" dataDxfId="1060" totalsRowDxfId="1030"/>
    <tableColumn id="37" xr3:uid="{C4249FC6-D549-4A35-98D7-D98FEFD604C7}" name="Nomenclature/ énumération" dataDxfId="1059" totalsRowDxfId="1029"/>
    <tableColumn id="31" xr3:uid="{165DCEEB-09D9-4414-9EB1-071322B65527}" name="Détails de format" dataDxfId="1058" totalsRowDxfId="1028"/>
    <tableColumn id="36" xr3:uid="{DFE77849-E589-4C00-A974-5EA32CAC9950}" name="15-18" dataDxfId="1057" totalsRowDxfId="1027"/>
    <tableColumn id="35" xr3:uid="{6F7422E5-A9F0-4CB5-94CC-23CADED3A1EA}" name="15-15" dataDxfId="1056" totalsRowDxfId="1026"/>
    <tableColumn id="39" xr3:uid="{D123E456-B227-404D-9075-2C12B6D79281}" name="CUT" dataDxfId="1055" totalsRowDxfId="1025"/>
    <tableColumn id="19" xr3:uid="{0E27CA97-E0CC-4707-8A95-C2EB8B822A50}" name="Commentaire Hub Santé" totalsRowFunction="count" dataDxfId="1054" totalsRowDxfId="1024"/>
    <tableColumn id="16" xr3:uid="{85C90A89-19FA-4640-8DE9-5BC81E29801A}" name="Commentaire Philippe Dreyfus" totalsRowFunction="count" dataDxfId="1053" totalsRowDxfId="1023"/>
    <tableColumn id="33" xr3:uid="{F9B7E469-F267-4217-89F6-2332B9BE9F00}" name="Commentaire FBE" dataDxfId="1052" totalsRowDxfId="1022"/>
    <tableColumn id="17" xr3:uid="{AF1719C0-5CFC-4F9F-8447-1E16DD154E8D}" name="Commentaire Yann Penverne" totalsRowFunction="count" dataDxfId="1051" totalsRowDxfId="1021"/>
    <tableColumn id="20" xr3:uid="{A1AC7405-8CAD-4797-ACD3-A6DB9BD4973A}" name="NexSIS" totalsRowFunction="custom" dataDxfId="1050" totalsRowDxfId="1020">
      <totalsRowFormula>SUBTOTAL(103,createCase[NexSIS])-COUNTIFS(createCase[NexSIS],"=X")</totalsRowFormula>
    </tableColumn>
    <tableColumn id="22" xr3:uid="{BFD15786-BC47-434A-8C58-1A07EC8D4305}" name="Métier" totalsRowFunction="custom" dataDxfId="1049"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69" totalsRowCount="1" headerRowDxfId="1081" dataDxfId="1080" totalsRowDxfId="1079">
  <autoFilter ref="A8:AD68" xr:uid="{61BCAC55-9BDD-436A-8C43-43FA10A8A29F}"/>
  <tableColumns count="30">
    <tableColumn id="26" xr3:uid="{588455DD-C3D5-4460-AC26-09BB83302193}" name="ID" totalsRowFunction="count" dataDxfId="1018" totalsRowDxfId="988"/>
    <tableColumn id="34" xr3:uid="{75617E3F-38B8-498E-B488-E5382B8D8E59}" name="Donnée (Niveau 1)" dataDxfId="1017" totalsRowDxfId="987"/>
    <tableColumn id="1" xr3:uid="{90A61A2B-B1CF-4E5B-AC63-E218B3506FE1}" name="Donnée (Niveau 2)" totalsRowFunction="count" dataDxfId="1016" totalsRowDxfId="986"/>
    <tableColumn id="2" xr3:uid="{40B5ED06-C233-4300-B851-9639491A20EA}" name="Donnée (Niveau 3)" totalsRowFunction="count" dataDxfId="1015" totalsRowDxfId="985"/>
    <tableColumn id="3" xr3:uid="{FE650810-91F2-43FA-A1A9-4ADEDDF019D9}" name="Donnée (Niveau 4)" totalsRowFunction="count" dataDxfId="1014" totalsRowDxfId="984"/>
    <tableColumn id="4" xr3:uid="{67B0AC35-FCE9-4B98-A5B5-F79242422DED}" name="Donnée (Niveau 5)" totalsRowFunction="count" dataDxfId="1013" totalsRowDxfId="983"/>
    <tableColumn id="5" xr3:uid="{5584FBA0-8C9A-4B74-996C-489E5B6D8B31}" name="Donnée (Niveau 6)" totalsRowFunction="count" dataDxfId="1012" totalsRowDxfId="982"/>
    <tableColumn id="6" xr3:uid="{B561E47E-0EF4-4741-9318-11ED52CE2081}" name="Description" totalsRowFunction="count" dataDxfId="1011" totalsRowDxfId="981"/>
    <tableColumn id="14" xr3:uid="{BCB241CF-864B-404B-9457-5CFCE283A52E}" name="Exemples" totalsRowFunction="count" dataDxfId="1010" totalsRowDxfId="980"/>
    <tableColumn id="7" xr3:uid="{EAF17525-FE29-430A-A520-5F864853ED00}" name="Balise NexSIS" totalsRowFunction="count" dataDxfId="1009" totalsRowDxfId="979"/>
    <tableColumn id="21" xr3:uid="{D0BFFE6C-4225-46D0-B895-F3676779BA23}" name="Nouvelle balise" totalsRowFunction="count" dataDxfId="1008" totalsRowDxfId="978"/>
    <tableColumn id="8" xr3:uid="{3895610D-D4D5-42BF-BCF9-30A1A3C697D5}" name="Nantes - balise" totalsRowFunction="count" dataDxfId="1007" totalsRowDxfId="977"/>
    <tableColumn id="15" xr3:uid="{A4C3AF04-789D-45AA-AF75-181EE5D3C889}" name="Nantes - description" totalsRowFunction="count" dataDxfId="1006" totalsRowDxfId="976"/>
    <tableColumn id="18" xr3:uid="{0B319C5E-2B1A-48A1-AB5B-565B289E8E5A}" name="GT399" totalsRowFunction="count" dataDxfId="1005" totalsRowDxfId="975"/>
    <tableColumn id="9" xr3:uid="{3270362B-AE6D-4A4F-9B53-9B4705420332}" name="GT399 description" totalsRowFunction="count" dataDxfId="1004" totalsRowDxfId="974"/>
    <tableColumn id="10" xr3:uid="{7DFD36C3-C87A-40C8-A097-E0E6D15F31FF}" name="Priorisation" totalsRowFunction="count" dataDxfId="1003" totalsRowDxfId="973"/>
    <tableColumn id="11" xr3:uid="{830A5A92-5BDB-4DBC-B7BB-71ACF59E0F86}" name="Cardinalité" dataDxfId="1002" totalsRowDxfId="972"/>
    <tableColumn id="27" xr3:uid="{84308AE7-7DC0-4DF5-B1F2-D62629FB9721}" name="Objet" totalsRowFunction="count" dataDxfId="1001" totalsRowDxfId="971"/>
    <tableColumn id="12" xr3:uid="{BC7634C4-D51C-4D1D-A74D-CA61CA757208}" name="Format (ou type)" totalsRowFunction="count" dataDxfId="1000" totalsRowDxfId="970"/>
    <tableColumn id="37" xr3:uid="{66BD417D-8F82-43EE-8B74-84DF4CC46C92}" name="Nomenclature/ énumération" dataDxfId="999" totalsRowDxfId="969"/>
    <tableColumn id="31" xr3:uid="{57E65586-98BD-4335-934F-A093282E1FEE}" name="Détails de format" dataDxfId="998" totalsRowDxfId="968"/>
    <tableColumn id="36" xr3:uid="{8151D5CE-9DBC-4230-BFCD-A109E5501497}" name="15-18" dataDxfId="997" totalsRowDxfId="967"/>
    <tableColumn id="35" xr3:uid="{B2C9F5A2-91F5-468B-AE17-940BE1DE3870}" name="15-SMUR" dataDxfId="996" totalsRowDxfId="966"/>
    <tableColumn id="39" xr3:uid="{81AAA84E-9D2F-4ADE-9D78-C7DB3A5A2ACF}" name="CUT" dataDxfId="995" totalsRowDxfId="965"/>
    <tableColumn id="19" xr3:uid="{0F82E793-70E1-4AE5-ACE7-7E8EB5091B93}" name="Commentaire Hub Santé" totalsRowFunction="count" dataDxfId="994" totalsRowDxfId="964"/>
    <tableColumn id="16" xr3:uid="{C59347C9-5FCC-40A9-8926-CA2A963211D3}" name="Commentaire Philippe Dreyfus" totalsRowFunction="count" dataDxfId="993" totalsRowDxfId="963"/>
    <tableColumn id="33" xr3:uid="{61C64199-FD5A-477C-9F67-38D22581EECF}" name="Commentaire FBE" dataDxfId="992" totalsRowDxfId="962"/>
    <tableColumn id="17" xr3:uid="{E78A9C85-C797-4A18-8685-52FDE2B659CA}" name="Commentaire Yann Penverne" totalsRowFunction="count" dataDxfId="991" totalsRowDxfId="961"/>
    <tableColumn id="20" xr3:uid="{F9D1F989-7BDE-4BE2-8178-8D906FAA358D}" name="NexSIS" totalsRowFunction="custom" dataDxfId="990" totalsRowDxfId="960">
      <totalsRowFormula>SUBTOTAL(103,createCase215[NexSIS])-COUNTIFS(createCase215[NexSIS],"=X")</totalsRowFormula>
    </tableColumn>
    <tableColumn id="22" xr3:uid="{736803F3-8344-4B8F-A1B7-881CC3FA1483}" name="Métier" totalsRowFunction="custom" dataDxfId="989" totalsRowDxfId="959">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1379" dataDxfId="1378" totalsRowDxfId="1377">
  <autoFilter ref="A8:AD40" xr:uid="{139B08A9-6E95-44C3-AAF2-47A1E041A300}"/>
  <tableColumns count="30">
    <tableColumn id="26" xr3:uid="{76B09BD2-765E-4FE8-A29E-4F59C0D3711E}" name="ID" totalsRowFunction="count" dataDxfId="1376" totalsRowDxfId="1375"/>
    <tableColumn id="34" xr3:uid="{E6A9750D-7053-42BF-B6E9-5D60426C66F9}" name="Donnée (Niveau 1)" dataDxfId="1374" totalsRowDxfId="1373"/>
    <tableColumn id="1" xr3:uid="{4A041B0F-51F6-4EC2-81E6-BF60C95ABF25}" name="Donnée (Niveau 2)" totalsRowFunction="count" dataDxfId="1372" totalsRowDxfId="1371"/>
    <tableColumn id="2" xr3:uid="{508E268C-7E33-4DCA-9D64-83D885B49EC5}" name="Donnée (Niveau 3)" totalsRowFunction="count" dataDxfId="1370" totalsRowDxfId="1369"/>
    <tableColumn id="3" xr3:uid="{9071058B-1804-4AB5-AAE7-D8C9C7B172A4}" name="Donnée (Niveau 4)" totalsRowFunction="count" dataDxfId="1368" totalsRowDxfId="1367"/>
    <tableColumn id="4" xr3:uid="{1DD618A4-ED59-43AE-A0EF-48925F5F1DF7}" name="Donnée (Niveau 5)" totalsRowFunction="count" dataDxfId="1366" totalsRowDxfId="1365"/>
    <tableColumn id="5" xr3:uid="{DC181194-2591-4E2C-B612-885B1DD860D2}" name="Donnée (Niveau 6)" totalsRowFunction="count" dataDxfId="1364" totalsRowDxfId="1363"/>
    <tableColumn id="6" xr3:uid="{3E49BD0B-2C80-4D4F-A659-BBF50E5B0114}" name="Description" totalsRowFunction="count" dataDxfId="1362" totalsRowDxfId="1361"/>
    <tableColumn id="14" xr3:uid="{C549C695-BAEF-49B5-A6D0-DD9B2603E7F0}" name="Exemples" totalsRowFunction="count" dataDxfId="1360" totalsRowDxfId="1359"/>
    <tableColumn id="7" xr3:uid="{3A029491-29BB-4A14-A068-783A3BE9CC02}" name="Balise NexSIS" totalsRowFunction="count" dataDxfId="1358" totalsRowDxfId="1357"/>
    <tableColumn id="21" xr3:uid="{35970E5D-CE82-4B4E-8042-878639816E01}" name="Nouvelle balise" totalsRowFunction="count" dataDxfId="1356" totalsRowDxfId="1355"/>
    <tableColumn id="8" xr3:uid="{674D42D7-849A-4D38-BBE6-32BE88031AC3}" name="Nantes - balise" totalsRowFunction="count" dataDxfId="1354" totalsRowDxfId="1353"/>
    <tableColumn id="15" xr3:uid="{C98D4E8E-1263-466C-B977-9228E42E6B00}" name="Nantes - description" totalsRowFunction="count" dataDxfId="1352" totalsRowDxfId="1351"/>
    <tableColumn id="18" xr3:uid="{DE1FC6D8-BAB2-4E3D-9655-D3AFFDC7901A}" name="GT399" totalsRowFunction="count" dataDxfId="1350" totalsRowDxfId="1349"/>
    <tableColumn id="9" xr3:uid="{CB79D2B8-2C86-4243-85BB-74FBC8C27E99}" name="GT399 description" totalsRowFunction="count" dataDxfId="1348" totalsRowDxfId="1347"/>
    <tableColumn id="10" xr3:uid="{2D46238A-3590-40BF-8718-041D8D64C9ED}" name="Priorisation" totalsRowFunction="count" dataDxfId="1346" totalsRowDxfId="1345"/>
    <tableColumn id="11" xr3:uid="{2C5C1662-A3D3-4057-93B5-F0916A89A3F7}" name="Cardinalité" dataDxfId="1344" totalsRowDxfId="1343"/>
    <tableColumn id="27" xr3:uid="{37755F76-E837-4DB7-8AC8-ACA5F1ADBDE4}" name="Objet" totalsRowFunction="count" dataDxfId="1342" totalsRowDxfId="1341"/>
    <tableColumn id="12" xr3:uid="{C9A7FA5F-4EF8-43F5-873B-C866A2D24F9C}" name="Format (ou type)" totalsRowFunction="count" dataDxfId="1340" totalsRowDxfId="1339"/>
    <tableColumn id="37" xr3:uid="{D2628546-E974-4FE9-85CF-345D22D4CAEA}" name="Nomenclature/ énumération" dataDxfId="1338" totalsRowDxfId="1337"/>
    <tableColumn id="31" xr3:uid="{8834D6C9-91D9-4EE6-A7FE-EA935206C97A}" name="Détails de format" dataDxfId="1336" totalsRowDxfId="1335"/>
    <tableColumn id="36" xr3:uid="{F3CF33D2-5F9B-4F42-ADEC-C7558AA3D097}" name="15-18" dataDxfId="1334" totalsRowDxfId="1333"/>
    <tableColumn id="35" xr3:uid="{A4B741B2-27ED-4D6E-83EA-5674583CB8F7}" name="15-15" dataDxfId="1332" totalsRowDxfId="1331"/>
    <tableColumn id="39" xr3:uid="{82EF489F-83FD-44B6-98BE-98C0B08DCF31}" name="CUT" dataDxfId="1330" totalsRowDxfId="1329"/>
    <tableColumn id="19" xr3:uid="{E14635D2-4836-49E1-B486-3A7B5BADDE08}" name="Commentaire Hub Santé" totalsRowFunction="count" dataDxfId="1328" totalsRowDxfId="1327"/>
    <tableColumn id="16" xr3:uid="{0944CC7E-4137-4097-9CC1-0EB22831617D}" name="Commentaire Philippe Dreyfus" totalsRowFunction="count" dataDxfId="1326" totalsRowDxfId="1325"/>
    <tableColumn id="33" xr3:uid="{489D7767-92B8-4DF9-98DC-35CB934214D2}" name="Commentaire FBE" dataDxfId="1324" totalsRowDxfId="1323"/>
    <tableColumn id="17" xr3:uid="{CD72D700-F87C-4002-9D2D-800596DC1B5C}" name="Commentaire Yann Penverne" totalsRowFunction="count" dataDxfId="1322" totalsRowDxfId="1321"/>
    <tableColumn id="20" xr3:uid="{CE76C422-74CC-405E-A0AB-2C07404599C5}" name="NexSIS" totalsRowFunction="custom" dataDxfId="1320" totalsRowDxfId="1319">
      <totalsRowFormula>SUBTOTAL(103,createCase2[NexSIS])-COUNTIFS(createCase2[NexSIS],"=X")</totalsRowFormula>
    </tableColumn>
    <tableColumn id="22" xr3:uid="{FA49D6E4-4797-4E5F-9319-F66E82C15CDA}" name="Métier" totalsRowFunction="custom" dataDxfId="1318" totalsRowDxfId="131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1316" dataDxfId="1315" totalsRowDxfId="1314">
  <autoFilter ref="A8:AD73" xr:uid="{63D50B21-49FD-4724-931E-4B74BF8476B1}"/>
  <tableColumns count="30">
    <tableColumn id="26" xr3:uid="{8D5EDC39-215F-4E94-846A-3D4ACA1D2C53}" name="ID" totalsRowFunction="count" dataDxfId="863" totalsRowDxfId="29"/>
    <tableColumn id="34" xr3:uid="{207093F4-4D8B-4CEB-9D2D-235D14641525}" name="Donnée (Niveau 1)" dataDxfId="862" totalsRowDxfId="28"/>
    <tableColumn id="1" xr3:uid="{9E73ABC5-269F-4BD3-9995-81E72371DAE3}" name="Donnée (Niveau 2)" totalsRowFunction="count" dataDxfId="861" totalsRowDxfId="27"/>
    <tableColumn id="2" xr3:uid="{2161A585-4F28-44FE-A023-7DB4D8C14776}" name="Donnée (Niveau 3)" totalsRowFunction="count" dataDxfId="860" totalsRowDxfId="26"/>
    <tableColumn id="3" xr3:uid="{B4AC3C84-E90A-41BE-8D7E-B00512446AA0}" name="Donnée (Niveau 4)" totalsRowFunction="count" dataDxfId="859" totalsRowDxfId="25"/>
    <tableColumn id="4" xr3:uid="{7625C9EB-D58E-42FE-879B-9F8F2027D9BC}" name="Donnée (Niveau 5)" totalsRowFunction="count" dataDxfId="858" totalsRowDxfId="24"/>
    <tableColumn id="5" xr3:uid="{F9A74558-8C8F-45C8-835B-46F0B31B479D}" name="Donnée (Niveau 6)" totalsRowFunction="count" dataDxfId="857" totalsRowDxfId="23"/>
    <tableColumn id="6" xr3:uid="{09509801-3591-48A7-8985-CCEA3490DE3C}" name="Description" totalsRowFunction="count" dataDxfId="856" totalsRowDxfId="22"/>
    <tableColumn id="14" xr3:uid="{8545E83F-C13A-48FC-82C5-4A224D3A6106}" name="Exemples" totalsRowFunction="count" dataDxfId="855" totalsRowDxfId="21"/>
    <tableColumn id="7" xr3:uid="{F7282465-AB67-4D8A-90B4-CAF4CDB5007B}" name="Balise NexSIS" totalsRowFunction="count" dataDxfId="854" totalsRowDxfId="20"/>
    <tableColumn id="21" xr3:uid="{44DD35C0-3D58-465E-82FF-70ABB11F29EF}" name="Nouvelle balise" totalsRowFunction="count" dataDxfId="853" totalsRowDxfId="19"/>
    <tableColumn id="8" xr3:uid="{8F87BED5-B74C-4B7A-B29D-D91C208A9F73}" name="Nantes - balise" totalsRowFunction="count" dataDxfId="852" totalsRowDxfId="18"/>
    <tableColumn id="15" xr3:uid="{718CC66C-29F4-4C63-B0E0-D70789F55F8F}" name="Nantes - description" totalsRowFunction="count" dataDxfId="851" totalsRowDxfId="17"/>
    <tableColumn id="18" xr3:uid="{65F92B88-E7A2-45E5-8796-E162FAED8248}" name="GT399" totalsRowFunction="count" dataDxfId="850" totalsRowDxfId="16"/>
    <tableColumn id="9" xr3:uid="{A24D6524-4257-4D93-94F9-A3667397DDBA}" name="GT399 description" totalsRowFunction="count" dataDxfId="849" totalsRowDxfId="15"/>
    <tableColumn id="10" xr3:uid="{E016D53B-CB5B-4F83-A1DA-7C210BE8E926}" name="Priorisation" totalsRowFunction="count" dataDxfId="848" totalsRowDxfId="14"/>
    <tableColumn id="11" xr3:uid="{17AE5B25-E42A-4545-AF36-AE2BF5D231F1}" name="Cardinalité" dataDxfId="847" totalsRowDxfId="13"/>
    <tableColumn id="27" xr3:uid="{0646FC2D-E448-497F-9566-96B9E754D7B3}" name="Objet" totalsRowFunction="count" dataDxfId="846" totalsRowDxfId="12"/>
    <tableColumn id="12" xr3:uid="{9F463A79-A8A7-456D-BC30-1910D14EEA3A}" name="Format (ou type)" totalsRowFunction="count" dataDxfId="845" totalsRowDxfId="11"/>
    <tableColumn id="37" xr3:uid="{B034C9F4-78BE-4F4D-9B79-BA9F5DAB2826}" name="Nomenclature/ énumération" dataDxfId="844" totalsRowDxfId="10"/>
    <tableColumn id="31" xr3:uid="{3158C7A2-A99D-4EF2-8BAE-8667747DCF73}" name="Détails de format" dataDxfId="843" totalsRowDxfId="9"/>
    <tableColumn id="36" xr3:uid="{89279DA3-D94C-4AAB-B817-DF00FFBA9888}" name="15-18" dataDxfId="842" totalsRowDxfId="8"/>
    <tableColumn id="35" xr3:uid="{EE84F553-FEE7-4CD0-89C0-C8DD492F4429}" name="15-15" dataDxfId="841" totalsRowDxfId="7"/>
    <tableColumn id="39" xr3:uid="{DA320A45-45B6-4963-91DD-917A38D8DF49}" name="CUT" dataDxfId="840" totalsRowDxfId="6"/>
    <tableColumn id="19" xr3:uid="{FF109D4E-4787-4AB3-9E15-478656FCDADF}" name="Commentaire Hub Santé" totalsRowFunction="count" dataDxfId="839" totalsRowDxfId="5"/>
    <tableColumn id="16" xr3:uid="{642C8AF9-3354-4F6C-A37B-363B64C9780B}" name="Commentaire Philippe Dreyfus" totalsRowFunction="count" dataDxfId="838" totalsRowDxfId="4"/>
    <tableColumn id="33" xr3:uid="{44001357-ED08-4953-9C2E-B2302A17E223}" name="Commentaire FBE" dataDxfId="837" totalsRowDxfId="3"/>
    <tableColumn id="17" xr3:uid="{D9CE2245-CA19-44A0-94CC-CE702DFB5445}" name="Commentaire Yann Penverne" totalsRowFunction="count" dataDxfId="836" totalsRowDxfId="2"/>
    <tableColumn id="20" xr3:uid="{2A0BBAC6-9A77-4C1A-BA6E-777232E44EA6}" name="NexSIS" totalsRowFunction="custom" dataDxfId="835" totalsRowDxfId="1">
      <totalsRowFormula>SUBTOTAL(103,createCase2912[NexSIS])-COUNTIFS(createCase2912[NexSIS],"=X")</totalsRowFormula>
    </tableColumn>
    <tableColumn id="22" xr3:uid="{2D3A15A0-662A-48E8-A3A3-1095AE1804CC}" name="Métier" totalsRowFunction="custom" dataDxfId="834" totalsRowDxfId="0">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3" dataDxfId="1312" totalsRowDxfId="1311">
  <autoFilter ref="A8:AD18" xr:uid="{3932ADEA-DC88-4A0F-8DAC-A587FD7E4148}"/>
  <tableColumns count="30">
    <tableColumn id="26" xr3:uid="{3299B1BE-9E8D-4297-8D33-E8B4E6314998}" name="ID" totalsRowFunction="count" dataDxfId="1310" totalsRowDxfId="1309"/>
    <tableColumn id="34" xr3:uid="{943EB1AA-FC87-47D8-9208-417FE7A33ACF}" name="Donnée (Niveau 1)" dataDxfId="1308" totalsRowDxfId="1307"/>
    <tableColumn id="1" xr3:uid="{9AB0B7F6-617C-49F5-8E21-C93976E9DCDA}" name="Donnée (Niveau 2)" totalsRowFunction="count" dataDxfId="1306" totalsRowDxfId="1305"/>
    <tableColumn id="2" xr3:uid="{A48A81EF-3C17-489D-BCD8-5B425E174DCF}" name="Donnée (Niveau 3)" totalsRowFunction="count" dataDxfId="1304" totalsRowDxfId="1303"/>
    <tableColumn id="3" xr3:uid="{AEF972B8-4C2B-48DE-9661-295612B8D9D4}" name="Donnée (Niveau 4)" totalsRowFunction="count" dataDxfId="1302" totalsRowDxfId="1301"/>
    <tableColumn id="4" xr3:uid="{3788DC23-8937-4CF6-BF8E-302839D5FFDD}" name="Donnée (Niveau 5)" totalsRowFunction="count" dataDxfId="1300" totalsRowDxfId="1299"/>
    <tableColumn id="5" xr3:uid="{52D81477-ABE6-4966-B95A-C02F570AE73A}" name="Donnée (Niveau 6)" totalsRowFunction="count" dataDxfId="1298" totalsRowDxfId="1297"/>
    <tableColumn id="6" xr3:uid="{8CBF540E-BEA4-4436-8262-A7C687CE3E2D}" name="Description" totalsRowFunction="count" dataDxfId="1296" totalsRowDxfId="1295"/>
    <tableColumn id="14" xr3:uid="{64D795F4-1995-494F-810E-260DF2C5085A}" name="Exemples" totalsRowFunction="count" dataDxfId="1294" totalsRowDxfId="1293"/>
    <tableColumn id="7" xr3:uid="{D6B3F761-7C6E-417A-9BDD-696632C9F5FF}" name="Balise NexSIS" totalsRowFunction="count" dataDxfId="1292" totalsRowDxfId="1291"/>
    <tableColumn id="21" xr3:uid="{9DFC9AE6-5781-4CF5-9259-45DCFD672294}" name="Nouvelle balise" totalsRowFunction="count" dataDxfId="1290" totalsRowDxfId="1289"/>
    <tableColumn id="8" xr3:uid="{01EECBEF-753B-4F59-99A4-4790E47E73EE}" name="Nantes - balise" totalsRowFunction="count" dataDxfId="1288" totalsRowDxfId="1287"/>
    <tableColumn id="15" xr3:uid="{0A856445-1DFB-47A0-8F98-1BB704EBE9BB}" name="Nantes - description" totalsRowFunction="count" dataDxfId="1286" totalsRowDxfId="1285"/>
    <tableColumn id="18" xr3:uid="{C7281F1D-46DF-4F03-B261-CAA071B10445}" name="GT399" totalsRowFunction="count" dataDxfId="1284" totalsRowDxfId="1283"/>
    <tableColumn id="9" xr3:uid="{8F75A270-1699-45B9-AEE8-46DC9C103E9A}" name="GT399 description" totalsRowFunction="count" dataDxfId="1282" totalsRowDxfId="1281"/>
    <tableColumn id="10" xr3:uid="{C4EF9828-8BEA-45BA-9358-37C041F8BE93}" name="Priorisation" totalsRowFunction="count" dataDxfId="1280" totalsRowDxfId="1279"/>
    <tableColumn id="11" xr3:uid="{C8A1EB70-9D5E-41CB-888E-94DB682F73EE}" name="Cardinalité" dataDxfId="1278" totalsRowDxfId="1277"/>
    <tableColumn id="27" xr3:uid="{CA1C1D4B-6AA0-4DEB-8946-D2D88578F7E3}" name="Objet" totalsRowFunction="count" dataDxfId="1276" totalsRowDxfId="1275"/>
    <tableColumn id="12" xr3:uid="{DE654E76-8FBA-4354-9CF8-6E6A462E6409}" name="Format (ou type)" totalsRowFunction="count" dataDxfId="1274" totalsRowDxfId="1273"/>
    <tableColumn id="37" xr3:uid="{C96CA3D7-42EC-4F04-A68A-7444B82822C8}" name="Nomenclature/ énumération" dataDxfId="1272" totalsRowDxfId="1271"/>
    <tableColumn id="31" xr3:uid="{D0A863DE-C408-4007-8ED1-035E6F8C1949}" name="Détails de format" dataDxfId="1270" totalsRowDxfId="1269"/>
    <tableColumn id="36" xr3:uid="{4FBDDCB5-6890-404E-AF57-163DA21D490D}" name="15-18" dataDxfId="1268" totalsRowDxfId="1267"/>
    <tableColumn id="35" xr3:uid="{31AA9CC8-C176-428C-BF54-6A11D6D81BB2}" name="15-15" dataDxfId="1266" totalsRowDxfId="1265"/>
    <tableColumn id="39" xr3:uid="{8866D17E-800C-4E85-BE99-1E028619BE67}" name="CUT" dataDxfId="1264" totalsRowDxfId="1263"/>
    <tableColumn id="19" xr3:uid="{89AE86E7-D981-4E55-B036-1545CE5A0149}" name="Commentaire Hub Santé" totalsRowFunction="count" dataDxfId="1262" totalsRowDxfId="1261"/>
    <tableColumn id="16" xr3:uid="{ACDAA173-B451-4B80-A3E5-E5A1D928393F}" name="Commentaire Philippe Dreyfus" totalsRowFunction="count" dataDxfId="1260" totalsRowDxfId="1259"/>
    <tableColumn id="33" xr3:uid="{9B4758BD-1388-4079-8A50-1F8C39538EDF}" name="Commentaire FBE" dataDxfId="1258" totalsRowDxfId="1257"/>
    <tableColumn id="17" xr3:uid="{BF13D23C-C019-4EEE-96CD-540F8E568157}" name="Commentaire Yann Penverne" totalsRowFunction="count" dataDxfId="1256" totalsRowDxfId="1255"/>
    <tableColumn id="20" xr3:uid="{CA95465C-6ED7-43BD-96F7-66CA68FFA6DF}" name="NexSIS" totalsRowFunction="custom" dataDxfId="1254" totalsRowDxfId="1253">
      <totalsRowFormula>SUBTOTAL(103,createCase29[NexSIS])-COUNTIFS(createCase29[NexSIS],"=X")</totalsRowFormula>
    </tableColumn>
    <tableColumn id="22" xr3:uid="{A91321AB-D5A1-492C-80AF-94204824579D}" name="Métier" totalsRowFunction="custom" dataDxfId="1252" totalsRowDxfId="1251">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0">
  <autoFilter ref="A8:W23" xr:uid="{EEF68223-2157-47F6-9133-264D671F0942}"/>
  <tableColumns count="23">
    <tableColumn id="1" xr3:uid="{0308532B-296F-49D7-B76E-23948A2F1FAE}" name="ID" totalsRowFunction="count" dataDxfId="1249" totalsRowDxfId="1248"/>
    <tableColumn id="2" xr3:uid="{4E5CA3CD-74C0-41D7-A064-93B29A44F6EA}" name="Donnée (Niveau 1)" totalsRowFunction="custom" dataDxfId="1247" totalsRowDxfId="1246">
      <totalsRowFormula>SUBTOTAL(103,Tableau3[Donnée (Niveau 1)])</totalsRowFormula>
    </tableColumn>
    <tableColumn id="3" xr3:uid="{099F4D11-28E8-482A-B443-FA0B35F69A5A}" name="Donnée (Niveau 2)" totalsRowFunction="custom" dataDxfId="1245" totalsRowDxfId="1244">
      <totalsRowFormula>SUBTOTAL(103,Tableau3[Donnée (Niveau 2)])</totalsRowFormula>
    </tableColumn>
    <tableColumn id="4" xr3:uid="{894FFF8F-C344-436B-8995-6D977D9EE845}" name="Donnée (Niveau 3)" totalsRowFunction="custom" dataDxfId="1243" totalsRowDxfId="1242">
      <totalsRowFormula>SUBTOTAL(103,Tableau3[Donnée (Niveau 3)])</totalsRowFormula>
    </tableColumn>
    <tableColumn id="5" xr3:uid="{AB815DDF-5ECF-4083-A621-45835C8FE42C}" name="Donnée (Niveau 4)" totalsRowFunction="custom" dataDxfId="1241" totalsRowDxfId="1240">
      <totalsRowFormula>SUBTOTAL(103,Tableau3[Donnée (Niveau 4)])</totalsRowFormula>
    </tableColumn>
    <tableColumn id="6" xr3:uid="{20F05C10-E73C-4ECE-95CB-368439F635A4}" name="Donnée (Niveau 5)" totalsRowFunction="custom" dataDxfId="1239" totalsRowDxfId="1238">
      <totalsRowFormula>SUBTOTAL(103,Tableau3[Donnée (Niveau 5)])</totalsRowFormula>
    </tableColumn>
    <tableColumn id="7" xr3:uid="{CD2D80B3-AFB4-4A43-A25F-9936020F0A33}" name="Donnée (Niveau 6)" totalsRowFunction="custom" dataDxfId="1237" totalsRowDxfId="1236">
      <totalsRowFormula>SUBTOTAL(103,Tableau3[Donnée (Niveau 6)])</totalsRowFormula>
    </tableColumn>
    <tableColumn id="8" xr3:uid="{6D534A97-72D3-4D26-ACDA-1E36EFF5A5D1}" name="Description" totalsRowFunction="custom" totalsRowDxfId="1235">
      <totalsRowFormula>SUBTOTAL(103,Tableau3[Description])</totalsRowFormula>
    </tableColumn>
    <tableColumn id="9" xr3:uid="{1C7F0F41-E26E-4A31-99F7-36DA6F587FD4}" name="Exemples" totalsRowFunction="custom" totalsRowDxfId="1234">
      <totalsRowFormula>SUBTOTAL(103,Tableau3[Exemples])</totalsRowFormula>
    </tableColumn>
    <tableColumn id="10" xr3:uid="{16E03419-7018-452F-85C4-FD235A5FD831}" name="Balise NexSIS" totalsRowFunction="custom" totalsRowDxfId="1233">
      <totalsRowFormula>SUBTOTAL(103,Tableau3[Balise NexSIS])</totalsRowFormula>
    </tableColumn>
    <tableColumn id="11" xr3:uid="{B07E8B63-480E-4E4D-B3C9-5480DBD4EBFD}" name="Nouvelle balise" totalsRowFunction="custom" totalsRowDxfId="1232">
      <totalsRowFormula>SUBTOTAL(103,Tableau3[Nouvelle balise])</totalsRowFormula>
    </tableColumn>
    <tableColumn id="12" xr3:uid="{580E514F-043D-4789-9329-386B22D4622D}" name="Nantes - balise" totalsRowFunction="custom" totalsRowDxfId="1231">
      <totalsRowFormula>SUBTOTAL(103,Tableau3[Nantes - balise])</totalsRowFormula>
    </tableColumn>
    <tableColumn id="13" xr3:uid="{0C60FD75-9B70-4899-B643-430300539392}" name="Nantes - description" totalsRowFunction="custom" totalsRowDxfId="1230">
      <totalsRowFormula>SUBTOTAL(103,Tableau3[Nantes - description])</totalsRowFormula>
    </tableColumn>
    <tableColumn id="14" xr3:uid="{A80B0132-E4A5-41BF-9151-A57B2C45E16D}" name="GT399" totalsRowFunction="custom" totalsRowDxfId="1229">
      <totalsRowFormula>SUBTOTAL(103,Tableau3[GT399])</totalsRowFormula>
    </tableColumn>
    <tableColumn id="15" xr3:uid="{8E187925-974B-4A24-81D7-AB82144912F1}" name="GT399 description" totalsRowFunction="custom" totalsRowDxfId="1228">
      <totalsRowFormula>SUBTOTAL(103,Tableau3[GT399 description])</totalsRowFormula>
    </tableColumn>
    <tableColumn id="16" xr3:uid="{42F38D08-76CB-4B3A-A731-4207FB6FBE23}" name="Priorisation" totalsRowFunction="custom" totalsRowDxfId="1227">
      <totalsRowFormula>SUBTOTAL(103,Tableau3[Priorisation])</totalsRowFormula>
    </tableColumn>
    <tableColumn id="17" xr3:uid="{9F68F1ED-1480-436C-8BC5-AA551A9025A4}" name="Cardinalité" totalsRowFunction="custom" dataDxfId="1226" totalsRowDxfId="1225">
      <totalsRowFormula>SUBTOTAL(103,Tableau3[Cardinalité])</totalsRowFormula>
    </tableColumn>
    <tableColumn id="18" xr3:uid="{8D71687D-B67F-4FBE-A91C-E3D7AF1CF7CE}" name="Objet" totalsRowFunction="custom" dataDxfId="1224" totalsRowDxfId="1223">
      <totalsRowFormula>SUBTOTAL(103,Tableau3[Objet])</totalsRowFormula>
    </tableColumn>
    <tableColumn id="19" xr3:uid="{3997D7F5-733D-4A1D-97E2-3BDAED2B9FE3}" name="Format (ou type)" totalsRowFunction="custom" dataDxfId="1222" totalsRowDxfId="1221">
      <totalsRowFormula>SUBTOTAL(103,Tableau3[Format (ou type)])</totalsRowFormula>
    </tableColumn>
    <tableColumn id="20" xr3:uid="{33562809-70DE-436A-940D-49F45D5F14A8}" name="Nomenclature/ énumération" totalsRowFunction="custom" totalsRowDxfId="1220">
      <totalsRowFormula>SUBTOTAL(103,Tableau3[Nomenclature/ énumération])</totalsRowFormula>
    </tableColumn>
    <tableColumn id="21" xr3:uid="{0FBF9953-AE08-41BF-9CDE-EA27950F10D4}" name="Détails de format" totalsRowFunction="custom" totalsRowDxfId="1219">
      <totalsRowFormula>SUBTOTAL(103,Tableau3[Détails de format])</totalsRowFormula>
    </tableColumn>
    <tableColumn id="22" xr3:uid="{9F868D8D-588A-4128-8291-ABF86AE38F9A}" name="15-18" totalsRowFunction="custom" dataDxfId="1218" totalsRowDxfId="1217">
      <totalsRowFormula>SUBTOTAL(103,Tableau3[15-18])</totalsRowFormula>
    </tableColumn>
    <tableColumn id="23" xr3:uid="{87B18F95-525A-4A9B-860F-C7A99278233D}" name="15-15" totalsRowFunction="custom" dataDxfId="1216" totalsRowDxfId="1215">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4">
  <autoFilter ref="A8:W9" xr:uid="{75253F3A-254C-4618-A5FE-BEE9E9C3C612}"/>
  <tableColumns count="23">
    <tableColumn id="1" xr3:uid="{B9312955-B2A3-439B-98E2-35497FC3B9CD}" name="ID" totalsRowFunction="count" dataDxfId="1213" totalsRowDxfId="1212"/>
    <tableColumn id="2" xr3:uid="{A41A30AA-1973-446D-97F1-BB8048C22A4F}" name="Donnée (Niveau 1)" totalsRowFunction="custom" dataDxfId="1211" totalsRowDxfId="1210">
      <totalsRowFormula>SUBTOTAL(103,Tableau35[Donnée (Niveau 1)])</totalsRowFormula>
    </tableColumn>
    <tableColumn id="3" xr3:uid="{DFE7CE8D-9D20-4AEF-A0BD-66C619A3B39A}" name="Donnée (Niveau 2)" totalsRowFunction="custom" dataDxfId="1209" totalsRowDxfId="1208">
      <totalsRowFormula>SUBTOTAL(103,Tableau35[Donnée (Niveau 2)])</totalsRowFormula>
    </tableColumn>
    <tableColumn id="4" xr3:uid="{D4BCA6FB-BEEB-4675-B373-97CA3247D3B3}" name="Donnée (Niveau 3)" totalsRowFunction="custom" dataDxfId="1207" totalsRowDxfId="1206">
      <totalsRowFormula>SUBTOTAL(103,Tableau35[Donnée (Niveau 3)])</totalsRowFormula>
    </tableColumn>
    <tableColumn id="5" xr3:uid="{98330C77-3D56-4BE0-94A2-82DDC5827C96}" name="Donnée (Niveau 4)" totalsRowFunction="custom" dataDxfId="1205" totalsRowDxfId="1204">
      <totalsRowFormula>SUBTOTAL(103,Tableau35[Donnée (Niveau 4)])</totalsRowFormula>
    </tableColumn>
    <tableColumn id="6" xr3:uid="{3D011196-6587-48FF-87E2-AE1D56773EE7}" name="Donnée (Niveau 5)" totalsRowFunction="custom" dataDxfId="1203" totalsRowDxfId="1202">
      <totalsRowFormula>SUBTOTAL(103,Tableau35[Donnée (Niveau 5)])</totalsRowFormula>
    </tableColumn>
    <tableColumn id="7" xr3:uid="{9EBCC79E-BB78-43E2-8390-99AED4817490}" name="Donnée (Niveau 6)" totalsRowFunction="custom" dataDxfId="1201" totalsRowDxfId="1200">
      <totalsRowFormula>SUBTOTAL(103,Tableau35[Donnée (Niveau 6)])</totalsRowFormula>
    </tableColumn>
    <tableColumn id="8" xr3:uid="{E26B9737-D2F7-4253-9691-0FAB27540899}" name="Description" totalsRowFunction="custom" totalsRowDxfId="1199">
      <totalsRowFormula>SUBTOTAL(103,Tableau35[Description])</totalsRowFormula>
    </tableColumn>
    <tableColumn id="9" xr3:uid="{CD269DAD-CD7B-426A-8623-52708A75A9F3}" name="Exemples" totalsRowFunction="custom" totalsRowDxfId="1198">
      <totalsRowFormula>SUBTOTAL(103,Tableau35[Exemples])</totalsRowFormula>
    </tableColumn>
    <tableColumn id="10" xr3:uid="{20924355-7D5C-49E1-BBA9-453A972E5FD5}" name="Balise NexSIS" totalsRowFunction="custom" totalsRowDxfId="1197">
      <totalsRowFormula>SUBTOTAL(103,Tableau35[Balise NexSIS])</totalsRowFormula>
    </tableColumn>
    <tableColumn id="11" xr3:uid="{E6886C03-3B0D-46D0-99EE-5173E67D42D5}" name="Nouvelle balise" totalsRowFunction="custom" totalsRowDxfId="1196">
      <totalsRowFormula>SUBTOTAL(103,Tableau35[Nouvelle balise])</totalsRowFormula>
    </tableColumn>
    <tableColumn id="12" xr3:uid="{FC0A1304-6D18-4479-8A8D-40E1640CC417}" name="Nantes - balise" totalsRowFunction="custom" totalsRowDxfId="1195">
      <totalsRowFormula>SUBTOTAL(103,Tableau35[Nantes - balise])</totalsRowFormula>
    </tableColumn>
    <tableColumn id="13" xr3:uid="{F13FED84-5993-4B0F-9596-BB54F03D8CD2}" name="Nantes - description" totalsRowFunction="custom" totalsRowDxfId="1194">
      <totalsRowFormula>SUBTOTAL(103,Tableau35[Nantes - description])</totalsRowFormula>
    </tableColumn>
    <tableColumn id="14" xr3:uid="{D10C28EC-5A2B-4C5A-9DF5-FA610DC16AB7}" name="GT399" totalsRowFunction="custom" totalsRowDxfId="1193">
      <totalsRowFormula>SUBTOTAL(103,Tableau35[GT399])</totalsRowFormula>
    </tableColumn>
    <tableColumn id="15" xr3:uid="{BEB12139-7DD8-42F5-B1E1-2ECBC4C5542E}" name="GT399 description" totalsRowFunction="custom" totalsRowDxfId="1192">
      <totalsRowFormula>SUBTOTAL(103,Tableau35[GT399 description])</totalsRowFormula>
    </tableColumn>
    <tableColumn id="16" xr3:uid="{188B779B-92B8-4FEF-8EED-51C2A38708D0}" name="Priorisation" totalsRowFunction="custom" totalsRowDxfId="1191">
      <totalsRowFormula>SUBTOTAL(103,Tableau35[Priorisation])</totalsRowFormula>
    </tableColumn>
    <tableColumn id="17" xr3:uid="{F4CC96EB-6D1D-4960-BCD8-CD461F381ED8}" name="Cardinalité" totalsRowFunction="custom" dataDxfId="1190" totalsRowDxfId="1189">
      <totalsRowFormula>SUBTOTAL(103,Tableau35[Cardinalité])</totalsRowFormula>
    </tableColumn>
    <tableColumn id="18" xr3:uid="{B0090839-6783-4E0E-8106-4E6A56CCAFD2}" name="Objet" totalsRowFunction="custom" dataDxfId="1188" totalsRowDxfId="1187">
      <totalsRowFormula>SUBTOTAL(103,Tableau35[Objet])</totalsRowFormula>
    </tableColumn>
    <tableColumn id="19" xr3:uid="{A81D9ACE-1BA2-42E2-A7BF-AD6A21D051B7}" name="Format (ou type)" totalsRowFunction="custom" dataDxfId="1186" totalsRowDxfId="1185">
      <totalsRowFormula>SUBTOTAL(103,Tableau35[Format (ou type)])</totalsRowFormula>
    </tableColumn>
    <tableColumn id="20" xr3:uid="{395551A0-AF3E-4BCA-A2D1-B5B3AFE7BB0F}" name="Nomenclature/ énumération" totalsRowFunction="custom" totalsRowDxfId="1184">
      <totalsRowFormula>SUBTOTAL(103,Tableau35[Nomenclature/ énumération])</totalsRowFormula>
    </tableColumn>
    <tableColumn id="21" xr3:uid="{CA6C9852-2D54-43AF-A983-D0F4CF56B2B4}" name="Détails de format" totalsRowFunction="custom" totalsRowDxfId="1183">
      <totalsRowFormula>SUBTOTAL(103,Tableau35[Détails de format])</totalsRowFormula>
    </tableColumn>
    <tableColumn id="22" xr3:uid="{15560D52-4B8E-408C-878A-EEE9AFD8D183}" name="15-18" totalsRowFunction="custom" totalsRowDxfId="1182">
      <totalsRowFormula>SUBTOTAL(103,Tableau35[15-18])</totalsRowFormula>
    </tableColumn>
    <tableColumn id="23" xr3:uid="{F8085B3C-2A10-48F6-B2F1-428BF4D2A4F6}" name="15-15" totalsRowFunction="custom" totalsRowDxfId="1181">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0">
  <autoFilter ref="A8:W19" xr:uid="{1FE8A3AF-4E94-4B60-8D0F-BDD2D3ECE80A}"/>
  <tableColumns count="23">
    <tableColumn id="1" xr3:uid="{2194A6A9-978B-49BF-92EC-24BA1F982865}" name="ID" totalsRowFunction="count" dataDxfId="1179" totalsRowDxfId="1178"/>
    <tableColumn id="2" xr3:uid="{7639722A-2F33-4FF5-974B-AF23A0A6AFB1}" name="Donnée (Niveau 1)" totalsRowFunction="custom" dataDxfId="1177" totalsRowDxfId="1176">
      <totalsRowFormula>SUBTOTAL(103,Tableau357[Donnée (Niveau 1)])</totalsRowFormula>
    </tableColumn>
    <tableColumn id="3" xr3:uid="{9BD64E43-D2AF-489F-A571-5D02F069CB5A}" name="Donnée (Niveau 2)" totalsRowFunction="custom" dataDxfId="1175" totalsRowDxfId="1174">
      <totalsRowFormula>SUBTOTAL(103,Tableau357[Donnée (Niveau 2)])</totalsRowFormula>
    </tableColumn>
    <tableColumn id="4" xr3:uid="{3A15C35A-E24A-431E-9B0F-5AA03F1DEC65}" name="Donnée (Niveau 3)" totalsRowFunction="custom" dataDxfId="1173" totalsRowDxfId="1172">
      <totalsRowFormula>SUBTOTAL(103,Tableau357[Donnée (Niveau 3)])</totalsRowFormula>
    </tableColumn>
    <tableColumn id="5" xr3:uid="{30450838-7269-4B21-AED9-DE744E6D7BE7}" name="Donnée (Niveau 4)" totalsRowFunction="custom" dataDxfId="1171" totalsRowDxfId="1170">
      <totalsRowFormula>SUBTOTAL(103,Tableau357[Donnée (Niveau 4)])</totalsRowFormula>
    </tableColumn>
    <tableColumn id="6" xr3:uid="{3660E566-E514-413D-B57E-5899D7E2C97A}" name="Donnée (Niveau 5)" totalsRowFunction="custom" dataDxfId="1169" totalsRowDxfId="1168">
      <totalsRowFormula>SUBTOTAL(103,Tableau357[Donnée (Niveau 5)])</totalsRowFormula>
    </tableColumn>
    <tableColumn id="7" xr3:uid="{9C7BB915-267A-4C5A-AA02-029048F4DC4E}" name="Donnée (Niveau 6)" totalsRowFunction="custom" dataDxfId="1167" totalsRowDxfId="1166">
      <totalsRowFormula>SUBTOTAL(103,Tableau357[Donnée (Niveau 6)])</totalsRowFormula>
    </tableColumn>
    <tableColumn id="8" xr3:uid="{E5B15786-B76A-4BEA-9067-9613FD29334F}" name="Description" totalsRowFunction="custom" totalsRowDxfId="1165">
      <totalsRowFormula>SUBTOTAL(103,Tableau357[Description])</totalsRowFormula>
    </tableColumn>
    <tableColumn id="9" xr3:uid="{8DB05C06-6CE9-4263-BA6F-48CE0AE9983C}" name="Exemples" totalsRowFunction="custom" totalsRowDxfId="1164">
      <totalsRowFormula>SUBTOTAL(103,Tableau357[Exemples])</totalsRowFormula>
    </tableColumn>
    <tableColumn id="10" xr3:uid="{1837705E-85D2-43D6-9CDA-E6F77570DBBD}" name="Balise NexSIS" totalsRowFunction="custom" totalsRowDxfId="1163">
      <totalsRowFormula>SUBTOTAL(103,Tableau357[Balise NexSIS])</totalsRowFormula>
    </tableColumn>
    <tableColumn id="11" xr3:uid="{957F756D-730B-4641-8748-30510E6525C0}" name="Nouvelle balise" totalsRowFunction="custom" dataDxfId="1162" totalsRowDxfId="1161">
      <totalsRowFormula>SUBTOTAL(103,Tableau357[Nouvelle balise])</totalsRowFormula>
    </tableColumn>
    <tableColumn id="12" xr3:uid="{3169EF9C-BB85-4FFA-B5E7-A3B8B73FC3A2}" name="Nantes - balise" totalsRowFunction="custom" totalsRowDxfId="1160">
      <totalsRowFormula>SUBTOTAL(103,Tableau357[Nantes - balise])</totalsRowFormula>
    </tableColumn>
    <tableColumn id="13" xr3:uid="{E548F095-B313-42ED-B82E-D4F99D2C0A04}" name="Nantes - description" totalsRowFunction="custom" totalsRowDxfId="1159">
      <totalsRowFormula>SUBTOTAL(103,Tableau357[Nantes - description])</totalsRowFormula>
    </tableColumn>
    <tableColumn id="14" xr3:uid="{CC704391-8DDA-45F3-B8AB-AE5DEBD43C11}" name="GT399" totalsRowFunction="custom" totalsRowDxfId="1158">
      <totalsRowFormula>SUBTOTAL(103,Tableau357[GT399])</totalsRowFormula>
    </tableColumn>
    <tableColumn id="15" xr3:uid="{A5BB6FA3-0492-4977-AD3E-CEAAE8366B7A}" name="GT399 description" totalsRowFunction="custom" totalsRowDxfId="1157">
      <totalsRowFormula>SUBTOTAL(103,Tableau357[GT399 description])</totalsRowFormula>
    </tableColumn>
    <tableColumn id="16" xr3:uid="{6BC9EA61-5862-4D25-B98C-EA9E88DF081C}" name="Priorisation" totalsRowFunction="custom" totalsRowDxfId="1156">
      <totalsRowFormula>SUBTOTAL(103,Tableau357[Priorisation])</totalsRowFormula>
    </tableColumn>
    <tableColumn id="17" xr3:uid="{F8CC7813-2529-4AB6-8673-B22D55F47970}" name="Cardinalité" totalsRowFunction="custom" dataDxfId="1155" totalsRowDxfId="1154">
      <totalsRowFormula>SUBTOTAL(103,Tableau357[Cardinalité])</totalsRowFormula>
    </tableColumn>
    <tableColumn id="18" xr3:uid="{F8AA89E9-3720-467E-92C2-F847AE5D62EB}" name="Objet" totalsRowFunction="custom" dataDxfId="1153" totalsRowDxfId="1152">
      <totalsRowFormula>SUBTOTAL(103,Tableau357[Objet])</totalsRowFormula>
    </tableColumn>
    <tableColumn id="19" xr3:uid="{044C8000-1042-455B-8904-0733131290E6}" name="Format (ou type)" totalsRowFunction="custom" dataDxfId="1151" totalsRowDxfId="1150">
      <totalsRowFormula>SUBTOTAL(103,Tableau357[Format (ou type)])</totalsRowFormula>
    </tableColumn>
    <tableColumn id="20" xr3:uid="{4C43F220-1FFF-4D6A-B274-6AC8F1923DC0}" name="Nomenclature/ énumération" totalsRowFunction="custom" dataDxfId="1149" totalsRowDxfId="1148">
      <totalsRowFormula>SUBTOTAL(103,Tableau357[Nomenclature/ énumération])</totalsRowFormula>
    </tableColumn>
    <tableColumn id="21" xr3:uid="{F3647E69-0E89-450A-AF38-B5627E006D73}" name="Détails de format" totalsRowFunction="custom" dataDxfId="1147" totalsRowDxfId="1146">
      <totalsRowFormula>SUBTOTAL(103,Tableau357[Détails de format])</totalsRowFormula>
    </tableColumn>
    <tableColumn id="22" xr3:uid="{BDA6CEC4-51B8-4CFB-B6B6-B7AF21F84DE9}" name="15-18" totalsRowFunction="custom" totalsRowDxfId="1145">
      <totalsRowFormula>SUBTOTAL(103,Tableau357[15-18])</totalsRowFormula>
    </tableColumn>
    <tableColumn id="23" xr3:uid="{A7D9FC89-3D3C-442A-BF60-2B5E8CAB8757}" name="15-15" totalsRowFunction="custom" totalsRowDxfId="1144">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3" totalsRowDxfId="1140" headerRowBorderDxfId="1142" tableBorderDxfId="1141" totalsRowBorderDxfId="1139">
  <autoFilter ref="A8:W14" xr:uid="{E931F4C5-87AC-4B70-ADC3-93962301DA67}"/>
  <tableColumns count="23">
    <tableColumn id="1" xr3:uid="{1E224984-052D-4A13-B622-AE0F71DD159A}" name="ID" totalsRowFunction="count" dataDxfId="1138" totalsRowDxfId="1137"/>
    <tableColumn id="2" xr3:uid="{C0689F99-92F2-497E-8FC9-D5C9893BC7E9}" name="Donnée (Niveau 1)" totalsRowFunction="custom" dataDxfId="1136" totalsRowDxfId="1135">
      <totalsRowFormula>SUBTOTAL(103,Tableau9[Donnée (Niveau 1)])</totalsRowFormula>
    </tableColumn>
    <tableColumn id="3" xr3:uid="{415D4766-C4FA-4EA5-814E-1F0F00B07B37}" name="Donnée (Niveau 2)" totalsRowFunction="custom" dataDxfId="1134" totalsRowDxfId="1133">
      <totalsRowFormula>SUBTOTAL(103,Tableau9[Donnée (Niveau 2)])</totalsRowFormula>
    </tableColumn>
    <tableColumn id="4" xr3:uid="{3376F3F3-12CC-4AD9-9955-3EC68C5C3DD9}" name="Donnée (Niveau 3)" totalsRowFunction="custom" dataDxfId="1132" totalsRowDxfId="1131">
      <totalsRowFormula>SUBTOTAL(103,Tableau9[Donnée (Niveau 3)])</totalsRowFormula>
    </tableColumn>
    <tableColumn id="5" xr3:uid="{541A98F6-3A3C-473C-86A3-80321C6E2798}" name="Donnée (Niveau 4)" totalsRowFunction="custom" dataDxfId="1130" totalsRowDxfId="1129">
      <totalsRowFormula>SUBTOTAL(103,Tableau9[Donnée (Niveau 4)])</totalsRowFormula>
    </tableColumn>
    <tableColumn id="6" xr3:uid="{9860160A-69B0-43CC-ACC3-513CC21BBCC9}" name="Donnée (Niveau 5)" totalsRowFunction="custom" dataDxfId="1128" totalsRowDxfId="1127">
      <totalsRowFormula>SUBTOTAL(103,Tableau9[Donnée (Niveau 5)])</totalsRowFormula>
    </tableColumn>
    <tableColumn id="7" xr3:uid="{A283BE6B-5F72-4E28-A1D0-C3CEFC3A3203}" name="Donnée (Niveau 6)" totalsRowFunction="custom" dataDxfId="1126" totalsRowDxfId="1125">
      <totalsRowFormula>SUBTOTAL(103,Tableau9[Donnée (Niveau 6)])</totalsRowFormula>
    </tableColumn>
    <tableColumn id="8" xr3:uid="{19DF1CAC-A34E-4D6F-9152-7E372105A411}" name="Description" totalsRowFunction="custom" totalsRowDxfId="1124">
      <totalsRowFormula>SUBTOTAL(103,Tableau9[Description])</totalsRowFormula>
    </tableColumn>
    <tableColumn id="9" xr3:uid="{19C7F4C5-FBF2-4DDF-8C18-64844C80A068}" name="Exemples" totalsRowFunction="custom" totalsRowDxfId="1123">
      <totalsRowFormula>SUBTOTAL(103,Tableau9[Exemples])</totalsRowFormula>
    </tableColumn>
    <tableColumn id="10" xr3:uid="{25BE0A12-B3F7-4026-80D6-5AED0D62F912}" name="Balise NexSIS" totalsRowFunction="custom" totalsRowDxfId="1122">
      <totalsRowFormula>SUBTOTAL(103,Tableau9[Balise NexSIS])</totalsRowFormula>
    </tableColumn>
    <tableColumn id="11" xr3:uid="{7578B8D2-C435-4424-9B0B-FE7DB8E3AC98}" name="Nouvelle balise" totalsRowFunction="custom" totalsRowDxfId="1121">
      <totalsRowFormula>SUBTOTAL(103,Tableau9[Nouvelle balise])</totalsRowFormula>
    </tableColumn>
    <tableColumn id="12" xr3:uid="{BED9B1DE-1D7A-44E1-B55A-77D8F2867832}" name="Nantes - balise" totalsRowFunction="custom" totalsRowDxfId="1120">
      <totalsRowFormula>SUBTOTAL(103,Tableau9[Nantes - balise])</totalsRowFormula>
    </tableColumn>
    <tableColumn id="13" xr3:uid="{0A269333-965B-47E6-A39A-3828EC8525D7}" name="Nantes - description" totalsRowFunction="custom" totalsRowDxfId="1119">
      <totalsRowFormula>SUBTOTAL(103,Tableau9[Nantes - description])</totalsRowFormula>
    </tableColumn>
    <tableColumn id="14" xr3:uid="{9551F7F9-F22B-4AE0-8C95-D6D0EABBF631}" name="GT399" totalsRowFunction="custom" totalsRowDxfId="1118">
      <totalsRowFormula>SUBTOTAL(103,Tableau9[GT399])</totalsRowFormula>
    </tableColumn>
    <tableColumn id="15" xr3:uid="{B250F388-C8B6-4941-A85E-C23834348517}" name="GT399 description" totalsRowFunction="custom" totalsRowDxfId="1117">
      <totalsRowFormula>SUBTOTAL(103,Tableau9[GT399 description])</totalsRowFormula>
    </tableColumn>
    <tableColumn id="16" xr3:uid="{A477B070-59A8-4A28-9E4D-9B4503B0FCDC}" name="Priorisation" totalsRowFunction="custom" totalsRowDxfId="1116">
      <totalsRowFormula>SUBTOTAL(103,Tableau9[Priorisation])</totalsRowFormula>
    </tableColumn>
    <tableColumn id="17" xr3:uid="{8D44E1CE-FB68-4E9B-AE44-0ADF0DFE048B}" name="Cardinalité" totalsRowFunction="custom" dataDxfId="1115" totalsRowDxfId="1114">
      <totalsRowFormula>SUBTOTAL(103,Tableau9[Cardinalité])</totalsRowFormula>
    </tableColumn>
    <tableColumn id="18" xr3:uid="{F5551B1C-1DCC-4580-B858-E095724B74EC}" name="Objet" totalsRowFunction="custom" totalsRowDxfId="1113">
      <totalsRowFormula>SUBTOTAL(103,Tableau9[Objet])</totalsRowFormula>
    </tableColumn>
    <tableColumn id="19" xr3:uid="{836B344A-EF05-48E1-9A56-678F7B1B5ECF}" name="Format (ou type)" totalsRowFunction="custom" totalsRowDxfId="1112">
      <totalsRowFormula>SUBTOTAL(103,Tableau9[Format (ou type)])</totalsRowFormula>
    </tableColumn>
    <tableColumn id="20" xr3:uid="{622F58D5-8FA2-4261-957A-F5060FF0501F}" name="Nomenclature/ énumération" totalsRowFunction="custom" totalsRowDxfId="1111">
      <totalsRowFormula>SUBTOTAL(103,Tableau9[Nomenclature/ énumération])</totalsRowFormula>
    </tableColumn>
    <tableColumn id="21" xr3:uid="{EE4A67A2-A8BB-40C5-B66B-2C677A555E0D}" name="Détails de format" totalsRowFunction="custom" totalsRowDxfId="1110">
      <totalsRowFormula>SUBTOTAL(103,Tableau9[Détails de format])</totalsRowFormula>
    </tableColumn>
    <tableColumn id="22" xr3:uid="{74252E4D-4A09-4C3D-A70C-71232233BE99}" name="15-18" totalsRowFunction="custom" totalsRowDxfId="1109">
      <totalsRowFormula>SUBTOTAL(103,Tableau9[15-18])</totalsRowFormula>
    </tableColumn>
    <tableColumn id="23" xr3:uid="{9A825B74-72E7-4083-95A6-ADAB0B83FA51}" name="15-15" totalsRowFunction="custom" totalsRowDxfId="1108">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7" headerRowBorderDxfId="1106" tableBorderDxfId="110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4">
      <totalsRowFormula>SUBTOTAL(103,Tableau911[Nantes - balise])</totalsRowFormula>
    </tableColumn>
    <tableColumn id="24" xr3:uid="{B812F9CB-695C-4233-9210-247EE7E30D5C}" name="Nantes - description" totalsRowFunction="custom" dataDxfId="1103">
      <totalsRowFormula>SUBTOTAL(103,Tableau911[Nantes - description])</totalsRowFormula>
    </tableColumn>
    <tableColumn id="23" xr3:uid="{369A7FC9-8210-45F8-B7CE-7CA66D94704C}" name="GT399" totalsRowFunction="custom" dataDxfId="1102">
      <totalsRowFormula>SUBTOTAL(103,Tableau911[GT399])</totalsRowFormula>
    </tableColumn>
    <tableColumn id="22" xr3:uid="{CC0C4430-85CE-4749-B0EF-01F38758D213}" name="GT399 description" totalsRowFunction="custom" dataDxfId="1101">
      <totalsRowFormula>SUBTOTAL(103,Tableau911[GT399 description])</totalsRowFormula>
    </tableColumn>
    <tableColumn id="21" xr3:uid="{C8812723-9205-4252-A00F-7EA4ABD87E9F}" name="Priorisation" totalsRowFunction="custom" dataDxfId="110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9" headerRowBorderDxfId="1098" tableBorderDxfId="1097">
  <autoFilter ref="A8:W11" xr:uid="{4F62EADF-21E3-48F1-8B6F-5A3984C01C34}"/>
  <tableColumns count="23">
    <tableColumn id="1" xr3:uid="{B6643D7A-4C2D-4D5B-82CD-9FB6A5509A72}" name="ID" totalsRowFunction="count"/>
    <tableColumn id="2" xr3:uid="{D8AD65B6-1FCA-4B50-9A1E-843B91A13A63}" name="Donnée (Niveau 1)" totalsRowFunction="custom" dataDxfId="1096">
      <totalsRowFormula>SUBTOTAL(103,Tableau12[Donnée (Niveau 1)])</totalsRowFormula>
    </tableColumn>
    <tableColumn id="3" xr3:uid="{C51845AD-B914-429D-B634-E93F9EB2C6E2}" name="Donnée (Niveau 2)" totalsRowFunction="custom" dataDxfId="1095">
      <totalsRowFormula>SUBTOTAL(103,Tableau12[Donnée (Niveau 2)])</totalsRowFormula>
    </tableColumn>
    <tableColumn id="4" xr3:uid="{708D3FF7-D497-49D4-A121-91CEB536EDC0}" name="Donnée (Niveau 3)" totalsRowFunction="custom" dataDxfId="1094">
      <totalsRowFormula>SUBTOTAL(103,Tableau12[Donnée (Niveau 3)])</totalsRowFormula>
    </tableColumn>
    <tableColumn id="5" xr3:uid="{36BBF4F3-B871-4924-B1DF-09F52BEC9A84}" name="Donnée (Niveau 4)" totalsRowFunction="custom" dataDxfId="1093">
      <totalsRowFormula>SUBTOTAL(103,Tableau12[Donnée (Niveau 4)])</totalsRowFormula>
    </tableColumn>
    <tableColumn id="6" xr3:uid="{912708D6-C037-4264-88D3-7DEB49F9D269}" name="Donnée (Niveau 5)" totalsRowFunction="custom" dataDxfId="1092">
      <totalsRowFormula>SUBTOTAL(103,Tableau12[Donnée (Niveau 5)])</totalsRowFormula>
    </tableColumn>
    <tableColumn id="7" xr3:uid="{AEB42A44-4C97-42F7-968F-F3445075B977}" name="Donnée (Niveau 6)" totalsRowFunction="custom" dataDxfId="1091">
      <totalsRowFormula>SUBTOTAL(103,Tableau12[Donnée (Niveau 6)])</totalsRowFormula>
    </tableColumn>
    <tableColumn id="8" xr3:uid="{05104B7E-48BC-48C5-B4C9-B0719BA33344}" name="Description" totalsRowFunction="custom" dataDxfId="1090">
      <totalsRowFormula>SUBTOTAL(103,Tableau12[Description])</totalsRowFormula>
    </tableColumn>
    <tableColumn id="9" xr3:uid="{614AAED4-0FFF-4312-9849-5269BBACA5F4}" name="Exemples" totalsRowFunction="custom" dataDxfId="1089">
      <totalsRowFormula>SUBTOTAL(103,Tableau12[Exemples])</totalsRowFormula>
    </tableColumn>
    <tableColumn id="24" xr3:uid="{E4AE869A-0CB6-491F-A644-3F5631849EE2}" name="Balise NexSIS" totalsRowFunction="custom" dataDxfId="1088">
      <totalsRowFormula>SUBTOTAL(103,Tableau12[Balise NexSIS])</totalsRowFormula>
    </tableColumn>
    <tableColumn id="10" xr3:uid="{591036EA-D7D7-4CDB-9E72-F34570B08579}" name="Nouvelle balise" totalsRowFunction="custom" dataDxfId="1087">
      <totalsRowFormula>SUBTOTAL(103,Tableau12[Nouvelle balise])</totalsRowFormula>
    </tableColumn>
    <tableColumn id="23" xr3:uid="{17E8B19F-5463-4A93-9375-F25F24920A06}" name="Nantes - balise" totalsRowFunction="custom" dataDxfId="1086">
      <totalsRowFormula>SUBTOTAL(103,Tableau12[Nantes - balise])</totalsRowFormula>
    </tableColumn>
    <tableColumn id="22" xr3:uid="{752C5DB9-CA47-4947-BC51-EA0AB6CAF178}" name="Nantes - description" totalsRowFunction="custom" dataDxfId="1085">
      <totalsRowFormula>SUBTOTAL(103,Tableau12[Nantes - description])</totalsRowFormula>
    </tableColumn>
    <tableColumn id="21" xr3:uid="{3086C8B1-9331-471D-85E4-DFE9ECD0778B}" name="GT399" totalsRowFunction="custom" dataDxfId="1084">
      <totalsRowFormula>SUBTOTAL(103,Tableau12[GT399])</totalsRowFormula>
    </tableColumn>
    <tableColumn id="20" xr3:uid="{7161B64A-7444-47C0-A0EB-FBE31CB32883}" name="GT399 description" totalsRowFunction="custom" dataDxfId="1083">
      <totalsRowFormula>SUBTOTAL(103,Tableau12[GT399 description])</totalsRowFormula>
    </tableColumn>
    <tableColumn id="19" xr3:uid="{7B7F428D-98DE-48C1-B4C7-1B8FEF343340}" name="Priorisation" totalsRowFunction="custom" dataDxfId="108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10.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7"/>
      <c r="K1" s="61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7"/>
      <c r="L1" s="617"/>
      <c r="M1" s="617"/>
      <c r="N1" s="61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17"/>
      <c r="L1" s="617"/>
      <c r="M1" s="617"/>
      <c r="N1" s="6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7"/>
      <c r="L1" s="61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18" t="s">
        <v>726</v>
      </c>
      <c r="C2" s="6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3" t="s">
        <v>742</v>
      </c>
      <c r="B1" s="624"/>
      <c r="C1" s="624"/>
      <c r="D1" s="624"/>
      <c r="E1" s="624"/>
      <c r="F1" s="624"/>
      <c r="G1" s="624"/>
      <c r="H1" s="6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1" t="s">
        <v>753</v>
      </c>
      <c r="G12" s="621"/>
      <c r="H12" s="621"/>
      <c r="I12" s="203"/>
      <c r="J12" s="203"/>
      <c r="R12" s="196"/>
      <c r="S12" s="196"/>
      <c r="T12" s="196"/>
    </row>
    <row r="13" spans="1:20" ht="14.25" customHeight="1">
      <c r="B13" s="204" t="s">
        <v>754</v>
      </c>
      <c r="C13" s="204"/>
      <c r="D13" s="204"/>
      <c r="E13" s="204"/>
      <c r="F13" s="621" t="s">
        <v>755</v>
      </c>
      <c r="G13" s="621"/>
      <c r="H13" s="621"/>
      <c r="I13" s="204"/>
      <c r="J13" s="204"/>
      <c r="K13" s="204"/>
      <c r="L13" s="204"/>
      <c r="M13" s="204"/>
      <c r="N13" s="204"/>
      <c r="R13" s="196"/>
      <c r="S13" s="196"/>
      <c r="T13" s="196"/>
    </row>
    <row r="14" spans="1:20" ht="14.25" customHeight="1">
      <c r="B14" s="204" t="s">
        <v>756</v>
      </c>
      <c r="C14" s="204"/>
      <c r="D14" s="204"/>
      <c r="E14" s="204"/>
      <c r="F14" s="621" t="s">
        <v>755</v>
      </c>
      <c r="G14" s="621"/>
      <c r="H14" s="621"/>
      <c r="I14" s="204"/>
      <c r="J14" s="204"/>
      <c r="R14" s="196"/>
      <c r="S14" s="196"/>
      <c r="T14" s="196"/>
    </row>
    <row r="15" spans="1:20">
      <c r="B15" s="203" t="s">
        <v>757</v>
      </c>
      <c r="C15" s="203"/>
      <c r="D15" s="203"/>
      <c r="E15" s="203"/>
      <c r="F15" s="621" t="s">
        <v>755</v>
      </c>
      <c r="G15" s="621"/>
      <c r="H15" s="621"/>
      <c r="I15" s="203"/>
      <c r="J15" s="203"/>
      <c r="R15" s="196"/>
      <c r="S15" s="196"/>
      <c r="T15" s="196"/>
    </row>
    <row r="16" spans="1:20">
      <c r="B16" s="620"/>
      <c r="C16" s="620"/>
      <c r="D16" s="620"/>
      <c r="E16" s="620"/>
      <c r="F16" s="620"/>
      <c r="G16" s="620"/>
      <c r="H16" s="620"/>
      <c r="I16" s="620"/>
      <c r="J16" s="620"/>
      <c r="K16" s="620"/>
      <c r="L16" s="620"/>
      <c r="M16" s="620"/>
      <c r="N16" s="620"/>
      <c r="O16" s="620"/>
      <c r="P16" s="620"/>
      <c r="Q16" s="620"/>
    </row>
    <row r="17" spans="1:17" ht="15" thickBot="1">
      <c r="B17" s="620"/>
      <c r="C17" s="620"/>
      <c r="D17" s="620"/>
      <c r="E17" s="620"/>
      <c r="F17" s="620"/>
      <c r="G17" s="620"/>
      <c r="H17" s="620"/>
      <c r="I17" s="620"/>
      <c r="J17" s="620"/>
      <c r="K17" s="620"/>
      <c r="L17" s="620"/>
      <c r="M17" s="620"/>
      <c r="N17" s="620"/>
      <c r="O17" s="620"/>
      <c r="P17" s="620"/>
      <c r="Q17" s="620"/>
    </row>
    <row r="18" spans="1:17" ht="102.75" customHeight="1" thickBot="1">
      <c r="A18" s="626" t="s">
        <v>758</v>
      </c>
      <c r="B18" s="627"/>
      <c r="C18" s="627"/>
      <c r="D18" s="627"/>
      <c r="E18" s="627"/>
      <c r="F18" s="627"/>
      <c r="G18" s="627"/>
      <c r="H18" s="6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0"/>
      <c r="C20" s="620"/>
      <c r="D20" s="620"/>
      <c r="E20" s="620"/>
      <c r="F20" s="620"/>
      <c r="G20" s="620"/>
      <c r="H20" s="620"/>
      <c r="I20" s="620"/>
      <c r="J20" s="620"/>
      <c r="K20" s="620"/>
      <c r="L20" s="620"/>
      <c r="M20" s="620"/>
      <c r="N20" s="620"/>
      <c r="O20" s="620"/>
      <c r="P20" s="620"/>
      <c r="Q20" s="62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0" t="s">
        <v>791</v>
      </c>
      <c r="B30" s="629" t="s">
        <v>792</v>
      </c>
      <c r="C30" s="629" t="s">
        <v>774</v>
      </c>
      <c r="D30" s="629" t="s">
        <v>774</v>
      </c>
      <c r="E30" s="629" t="s">
        <v>770</v>
      </c>
      <c r="F30" s="206" t="s">
        <v>793</v>
      </c>
      <c r="G30" s="622" t="s">
        <v>794</v>
      </c>
      <c r="H30" s="206" t="s">
        <v>795</v>
      </c>
    </row>
    <row r="31" spans="1:17" ht="114.75">
      <c r="A31" s="630"/>
      <c r="B31" s="629"/>
      <c r="C31" s="629"/>
      <c r="D31" s="629"/>
      <c r="E31" s="629"/>
      <c r="F31" s="209" t="s">
        <v>796</v>
      </c>
      <c r="G31" s="622"/>
      <c r="H31" s="206"/>
    </row>
    <row r="32" spans="1:17" ht="85.5">
      <c r="A32" s="208" t="s">
        <v>797</v>
      </c>
      <c r="B32" s="207" t="s">
        <v>798</v>
      </c>
      <c r="C32" s="207" t="s">
        <v>774</v>
      </c>
      <c r="D32" s="207" t="s">
        <v>774</v>
      </c>
      <c r="E32" s="207" t="s">
        <v>770</v>
      </c>
      <c r="F32" s="209" t="s">
        <v>799</v>
      </c>
      <c r="G32" s="209" t="s">
        <v>783</v>
      </c>
      <c r="H32" s="206" t="s">
        <v>800</v>
      </c>
    </row>
    <row r="33" spans="1:8" ht="29.25">
      <c r="A33" s="630" t="s">
        <v>801</v>
      </c>
      <c r="B33" s="629" t="s">
        <v>802</v>
      </c>
      <c r="C33" s="629" t="s">
        <v>774</v>
      </c>
      <c r="D33" s="629" t="s">
        <v>774</v>
      </c>
      <c r="E33" s="629" t="s">
        <v>770</v>
      </c>
      <c r="F33" s="209" t="s">
        <v>803</v>
      </c>
      <c r="G33" s="622" t="s">
        <v>783</v>
      </c>
      <c r="H33" s="206" t="s">
        <v>804</v>
      </c>
    </row>
    <row r="34" spans="1:8" ht="228.75">
      <c r="A34" s="630"/>
      <c r="B34" s="629"/>
      <c r="C34" s="629"/>
      <c r="D34" s="629"/>
      <c r="E34" s="629"/>
      <c r="F34" s="209" t="s">
        <v>805</v>
      </c>
      <c r="G34" s="62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1" t="s">
        <v>815</v>
      </c>
      <c r="J1" s="631"/>
      <c r="K1" s="631"/>
      <c r="L1" s="631"/>
      <c r="Q1" s="632" t="s">
        <v>816</v>
      </c>
      <c r="R1" s="632"/>
      <c r="S1" s="96" t="s">
        <v>817</v>
      </c>
      <c r="AC1" s="96"/>
      <c r="AE1" s="128"/>
      <c r="ALY1"/>
    </row>
    <row r="2" spans="1:1016" ht="15.95" customHeight="1">
      <c r="C2" s="141" t="s">
        <v>818</v>
      </c>
      <c r="D2" s="152" t="s">
        <v>819</v>
      </c>
      <c r="E2" s="157">
        <f>createCase8[[#Totals],[NexSIS]] / createCase8[[#Totals],[ID]]</f>
        <v>0.83333333333333337</v>
      </c>
      <c r="G2" s="128"/>
      <c r="H2" s="227"/>
      <c r="I2" s="631"/>
      <c r="J2" s="631"/>
      <c r="K2" s="631"/>
      <c r="L2" s="6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3" t="s">
        <v>828</v>
      </c>
      <c r="O7" s="633"/>
      <c r="P7" s="633"/>
      <c r="Q7" s="633"/>
      <c r="W7" s="634" t="s">
        <v>829</v>
      </c>
      <c r="X7" s="634"/>
      <c r="AC7" s="633" t="s">
        <v>830</v>
      </c>
      <c r="AD7" s="6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33" priority="37">
      <formula>OR($AD22="X",$AB22="X")</formula>
    </cfRule>
    <cfRule type="expression" dxfId="832" priority="38">
      <formula>AND($AD22=1,$AB22=1)</formula>
    </cfRule>
    <cfRule type="expression" dxfId="831" priority="39">
      <formula>$AD22=1</formula>
    </cfRule>
    <cfRule type="expression" dxfId="830" priority="40">
      <formula>$AB22=1</formula>
    </cfRule>
  </conditionalFormatting>
  <conditionalFormatting sqref="A9:G20">
    <cfRule type="expression" dxfId="829" priority="641">
      <formula>OR(#REF!="X",$AD9="X")</formula>
    </cfRule>
    <cfRule type="expression" dxfId="828" priority="642">
      <formula>AND(#REF!=1,$AD9=1)</formula>
    </cfRule>
    <cfRule type="expression" dxfId="827" priority="643">
      <formula>#REF!=1</formula>
    </cfRule>
    <cfRule type="expression" dxfId="826" priority="644">
      <formula>$AD9=1</formula>
    </cfRule>
  </conditionalFormatting>
  <conditionalFormatting sqref="C9:C20">
    <cfRule type="expression" dxfId="825" priority="1">
      <formula>AND($T9="X",$B9&lt;&gt;"")</formula>
    </cfRule>
  </conditionalFormatting>
  <conditionalFormatting sqref="C17:C19">
    <cfRule type="expression" dxfId="824" priority="2">
      <formula>AND($T17="X",OR($B17&lt;&gt;"",$C17&lt;&gt;""))</formula>
    </cfRule>
  </conditionalFormatting>
  <conditionalFormatting sqref="D9:D20">
    <cfRule type="expression" dxfId="823" priority="11">
      <formula>AND($T9="X",OR($B9&lt;&gt;"",$C9&lt;&gt;""))</formula>
    </cfRule>
  </conditionalFormatting>
  <conditionalFormatting sqref="D18:D19">
    <cfRule type="expression" dxfId="82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21" priority="12">
      <formula>AND($T9="X",OR($B9&lt;&gt;"",$C9&lt;&gt;"",$D9&lt;&gt;""))</formula>
    </cfRule>
  </conditionalFormatting>
  <conditionalFormatting sqref="F9:F20">
    <cfRule type="expression" dxfId="820" priority="13">
      <formula>AND($T9="X",OR($B9&lt;&gt;"",$C9&lt;&gt;"",$D9&lt;&gt;"",$E9&lt;&gt;""))</formula>
    </cfRule>
  </conditionalFormatting>
  <conditionalFormatting sqref="G9:G20">
    <cfRule type="expression" dxfId="819" priority="14">
      <formula>AND($T9="X",OR($B9&lt;&gt;"",$C9&lt;&gt;"",$D9&lt;&gt;"",$E9&lt;&gt;"",$F9&lt;&gt;""))</formula>
    </cfRule>
  </conditionalFormatting>
  <conditionalFormatting sqref="H22:H23 H43:H883">
    <cfRule type="expression" dxfId="818" priority="36">
      <formula>$S22="X"</formula>
    </cfRule>
  </conditionalFormatting>
  <conditionalFormatting sqref="I9:I20">
    <cfRule type="expression" dxfId="817" priority="16">
      <formula>$T9="X"</formula>
    </cfRule>
  </conditionalFormatting>
  <conditionalFormatting sqref="S9:S20">
    <cfRule type="cellIs" dxfId="816" priority="7" operator="equal">
      <formula>"1..1"</formula>
    </cfRule>
    <cfRule type="cellIs" dxfId="815" priority="8" operator="equal">
      <formula>"0..n"</formula>
    </cfRule>
    <cfRule type="cellIs" dxfId="81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1" t="s">
        <v>911</v>
      </c>
      <c r="I1" s="631"/>
      <c r="J1" s="631"/>
      <c r="O1" s="632" t="s">
        <v>816</v>
      </c>
      <c r="P1" s="632"/>
      <c r="AC1" s="96"/>
      <c r="AE1"/>
      <c r="AF1" s="128"/>
      <c r="ALZ1"/>
    </row>
    <row r="2" spans="1:1017" ht="13.5" customHeight="1">
      <c r="C2" s="141" t="s">
        <v>818</v>
      </c>
      <c r="D2" s="285"/>
      <c r="E2" s="152" t="s">
        <v>819</v>
      </c>
      <c r="F2" s="157">
        <f>createCase3[[#Totals],[NexSIS]] / createCase3[[#Totals],[ID]]</f>
        <v>0.83333333333333337</v>
      </c>
      <c r="G2" s="128"/>
      <c r="H2" s="631"/>
      <c r="I2" s="631"/>
      <c r="J2" s="6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3" t="s">
        <v>828</v>
      </c>
      <c r="M7" s="633"/>
      <c r="N7" s="633"/>
      <c r="O7" s="633"/>
      <c r="V7" s="634" t="s">
        <v>829</v>
      </c>
      <c r="W7" s="634"/>
      <c r="AC7" s="633" t="s">
        <v>830</v>
      </c>
      <c r="AD7" s="63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13" priority="78">
      <formula>OR($AD16="X",$AB16="X")</formula>
    </cfRule>
    <cfRule type="expression" dxfId="812" priority="79">
      <formula>AND($AD16=1,$AB16=1)</formula>
    </cfRule>
    <cfRule type="expression" dxfId="811" priority="80">
      <formula>$AD16=1</formula>
    </cfRule>
    <cfRule type="expression" dxfId="810" priority="81">
      <formula>$AB16=1</formula>
    </cfRule>
  </conditionalFormatting>
  <conditionalFormatting sqref="A9:G14">
    <cfRule type="expression" dxfId="809" priority="23">
      <formula>OR($AD9="X",$AC9="X")</formula>
    </cfRule>
    <cfRule type="expression" dxfId="808" priority="25">
      <formula>AND($AD9=1,$AC9=1)</formula>
    </cfRule>
    <cfRule type="expression" dxfId="807" priority="26">
      <formula>$AD9=1</formula>
    </cfRule>
    <cfRule type="expression" dxfId="806" priority="27">
      <formula>$AC9=1</formula>
    </cfRule>
    <cfRule type="expression" dxfId="805" priority="28">
      <formula>AND(NOT(ISBLANK($W9)),ISBLANK($AC9),ISBLANK($AD9))</formula>
    </cfRule>
  </conditionalFormatting>
  <conditionalFormatting sqref="C9:C14">
    <cfRule type="expression" dxfId="804" priority="22">
      <formula>AND($R9="X",$B9&lt;&gt;"")</formula>
    </cfRule>
  </conditionalFormatting>
  <conditionalFormatting sqref="D9:D14">
    <cfRule type="expression" dxfId="803" priority="24">
      <formula>AND($R9="X",OR($B9&lt;&gt;"",$C9&lt;&gt;""))</formula>
    </cfRule>
  </conditionalFormatting>
  <conditionalFormatting sqref="E9:E14">
    <cfRule type="expression" dxfId="80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01" priority="20">
      <formula>AND($R9="X",OR($B9&lt;&gt;"",$C9&lt;&gt;"",$D9&lt;&gt;"",$E9&lt;&gt;""))</formula>
    </cfRule>
  </conditionalFormatting>
  <conditionalFormatting sqref="G9:G14">
    <cfRule type="expression" dxfId="800" priority="21">
      <formula>AND($R9="X",OR($B9&lt;&gt;"",$C9&lt;&gt;"",$D9&lt;&gt;"",$E9&lt;&gt;"",$F9&lt;&gt;""))</formula>
    </cfRule>
  </conditionalFormatting>
  <conditionalFormatting sqref="H16:H17 H37:H877">
    <cfRule type="expression" dxfId="799" priority="77">
      <formula>$Q16="X"</formula>
    </cfRule>
  </conditionalFormatting>
  <conditionalFormatting sqref="I9:I14">
    <cfRule type="expression" dxfId="798" priority="18">
      <formula>$R9="X"</formula>
    </cfRule>
  </conditionalFormatting>
  <conditionalFormatting sqref="Q9:Q14">
    <cfRule type="cellIs" dxfId="797" priority="2" operator="equal">
      <formula>"1..1"</formula>
    </cfRule>
    <cfRule type="cellIs" dxfId="796" priority="3" operator="equal">
      <formula>"0..n"</formula>
    </cfRule>
    <cfRule type="cellIs" dxfId="79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1" t="s">
        <v>911</v>
      </c>
      <c r="I1" s="631"/>
      <c r="J1" s="631"/>
      <c r="O1" s="632" t="s">
        <v>816</v>
      </c>
      <c r="P1" s="632"/>
      <c r="AC1" s="96"/>
      <c r="AE1"/>
      <c r="AF1" s="128"/>
      <c r="ALZ1"/>
    </row>
    <row r="2" spans="1:1014" ht="13.5" customHeight="1">
      <c r="C2" s="141" t="s">
        <v>818</v>
      </c>
      <c r="D2" s="285"/>
      <c r="E2" s="152" t="s">
        <v>819</v>
      </c>
      <c r="F2" s="157">
        <f>createCase14[[#Totals],[NexSIS]] / createCase14[[#Totals],[ID]]</f>
        <v>0.47701149425287354</v>
      </c>
      <c r="G2" s="128"/>
      <c r="H2" s="631"/>
      <c r="I2" s="631"/>
      <c r="J2" s="6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2367</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2370</v>
      </c>
      <c r="W8" s="229" t="s">
        <v>851</v>
      </c>
      <c r="X8" s="230" t="s">
        <v>852</v>
      </c>
      <c r="Y8" s="235" t="s">
        <v>853</v>
      </c>
      <c r="Z8" s="235" t="s">
        <v>854</v>
      </c>
      <c r="AA8" s="236" t="s">
        <v>855</v>
      </c>
      <c r="AB8" s="235" t="s">
        <v>856</v>
      </c>
      <c r="AC8" s="235" t="s">
        <v>857</v>
      </c>
      <c r="AD8" s="237" t="s">
        <v>915</v>
      </c>
    </row>
    <row r="9" spans="1:1014" s="224" customFormat="1" ht="13.5" customHeight="1">
      <c r="A9" s="225">
        <v>2</v>
      </c>
      <c r="B9" s="253" t="s">
        <v>948</v>
      </c>
      <c r="C9" s="221"/>
      <c r="D9" s="221"/>
      <c r="E9" s="221"/>
      <c r="F9" s="221"/>
      <c r="G9" s="221"/>
      <c r="H9" s="504" t="s">
        <v>949</v>
      </c>
      <c r="I9" s="131" t="s">
        <v>950</v>
      </c>
      <c r="J9" s="504"/>
      <c r="K9" s="503" t="s">
        <v>925</v>
      </c>
      <c r="L9" s="504" t="s">
        <v>926</v>
      </c>
      <c r="M9" s="504" t="s">
        <v>927</v>
      </c>
      <c r="N9" s="504"/>
      <c r="O9" s="504"/>
      <c r="P9" s="505"/>
      <c r="Q9" s="566" t="s">
        <v>817</v>
      </c>
      <c r="R9" s="504"/>
      <c r="S9" s="504" t="s">
        <v>863</v>
      </c>
      <c r="T9" s="506"/>
      <c r="U9" s="504"/>
      <c r="V9" s="507" t="s">
        <v>864</v>
      </c>
      <c r="W9" s="507" t="s">
        <v>864</v>
      </c>
      <c r="X9" s="232"/>
      <c r="Y9" s="513"/>
      <c r="Z9" s="504"/>
      <c r="AA9" s="508"/>
      <c r="AB9" s="504"/>
      <c r="AC9" s="506">
        <v>1</v>
      </c>
      <c r="AD9" s="506">
        <v>1</v>
      </c>
    </row>
    <row r="10" spans="1:1014" s="224" customFormat="1" ht="13.5" customHeight="1">
      <c r="A10" s="225">
        <v>3</v>
      </c>
      <c r="B10" s="217" t="s">
        <v>951</v>
      </c>
      <c r="C10" s="240"/>
      <c r="D10" s="241"/>
      <c r="E10" s="241"/>
      <c r="F10" s="241"/>
      <c r="G10" s="241"/>
      <c r="H10" s="504" t="s">
        <v>952</v>
      </c>
      <c r="I10" s="529" t="s">
        <v>930</v>
      </c>
      <c r="J10" s="504" t="s">
        <v>953</v>
      </c>
      <c r="K10" s="503" t="s">
        <v>931</v>
      </c>
      <c r="L10" s="504"/>
      <c r="M10" s="504"/>
      <c r="N10" s="504"/>
      <c r="O10" s="504"/>
      <c r="P10" s="505">
        <v>1</v>
      </c>
      <c r="Q10" s="566" t="s">
        <v>817</v>
      </c>
      <c r="R10" s="504"/>
      <c r="S10" s="504" t="s">
        <v>879</v>
      </c>
      <c r="T10" s="506"/>
      <c r="U10" s="504"/>
      <c r="V10" s="507" t="s">
        <v>864</v>
      </c>
      <c r="W10" s="507" t="s">
        <v>864</v>
      </c>
      <c r="X10" s="232"/>
      <c r="Y10" s="513"/>
      <c r="Z10" s="504"/>
      <c r="AA10" s="508"/>
      <c r="AB10" s="504"/>
      <c r="AC10" s="506">
        <v>1</v>
      </c>
      <c r="AD10" s="506">
        <v>1</v>
      </c>
    </row>
    <row r="11" spans="1:1014" s="224" customFormat="1" ht="13.5" customHeight="1">
      <c r="A11" s="225">
        <v>4</v>
      </c>
      <c r="B11" s="217" t="s">
        <v>2359</v>
      </c>
      <c r="C11" s="240"/>
      <c r="D11" s="241"/>
      <c r="E11" s="241"/>
      <c r="F11" s="241"/>
      <c r="G11" s="241"/>
      <c r="H11" s="504"/>
      <c r="I11" s="565" t="s">
        <v>2360</v>
      </c>
      <c r="J11" s="504" t="s">
        <v>956</v>
      </c>
      <c r="K11" s="565" t="s">
        <v>2361</v>
      </c>
      <c r="L11" s="504"/>
      <c r="M11" s="504"/>
      <c r="N11" s="504"/>
      <c r="O11" s="504"/>
      <c r="P11" s="505"/>
      <c r="Q11" s="566" t="s">
        <v>817</v>
      </c>
      <c r="R11" s="504"/>
      <c r="S11" s="504" t="s">
        <v>863</v>
      </c>
      <c r="T11" s="506"/>
      <c r="U11" s="566" t="s">
        <v>2362</v>
      </c>
      <c r="V11" s="507" t="s">
        <v>864</v>
      </c>
      <c r="W11" s="507" t="s">
        <v>864</v>
      </c>
      <c r="X11" s="232"/>
      <c r="Y11" s="513"/>
      <c r="Z11" s="504"/>
      <c r="AA11" s="508"/>
      <c r="AB11" s="504"/>
      <c r="AC11" s="506">
        <v>1</v>
      </c>
      <c r="AD11" s="506">
        <v>1</v>
      </c>
    </row>
    <row r="12" spans="1:1014" s="224" customFormat="1" ht="13.5" customHeight="1">
      <c r="A12" s="225"/>
      <c r="B12" s="217" t="s">
        <v>996</v>
      </c>
      <c r="C12" s="240"/>
      <c r="D12" s="241"/>
      <c r="E12" s="241"/>
      <c r="F12" s="241"/>
      <c r="G12" s="241"/>
      <c r="H12" s="566"/>
      <c r="I12" s="565" t="s">
        <v>2363</v>
      </c>
      <c r="J12" s="566"/>
      <c r="K12" s="565" t="s">
        <v>999</v>
      </c>
      <c r="L12" s="566"/>
      <c r="M12" s="566"/>
      <c r="N12" s="566"/>
      <c r="O12" s="566"/>
      <c r="P12" s="574"/>
      <c r="Q12" s="566" t="s">
        <v>817</v>
      </c>
      <c r="R12" s="566"/>
      <c r="S12" s="566" t="s">
        <v>863</v>
      </c>
      <c r="T12" s="567"/>
      <c r="U12" s="566" t="s">
        <v>2364</v>
      </c>
      <c r="V12" s="568" t="s">
        <v>864</v>
      </c>
      <c r="W12" s="568"/>
      <c r="X12" s="232"/>
      <c r="Y12" s="575"/>
      <c r="Z12" s="566"/>
      <c r="AA12" s="576"/>
      <c r="AB12" s="566"/>
      <c r="AC12" s="567"/>
      <c r="AD12" s="567"/>
    </row>
    <row r="13" spans="1:1014" s="224" customFormat="1" ht="13.5" customHeight="1">
      <c r="A13" s="225">
        <v>5</v>
      </c>
      <c r="B13" s="217" t="s">
        <v>958</v>
      </c>
      <c r="C13" s="512"/>
      <c r="D13" s="241"/>
      <c r="E13" s="241"/>
      <c r="F13" s="241"/>
      <c r="G13" s="241"/>
      <c r="H13" s="566" t="s">
        <v>959</v>
      </c>
      <c r="I13" s="503"/>
      <c r="J13" s="504" t="s">
        <v>960</v>
      </c>
      <c r="K13" s="503" t="s">
        <v>961</v>
      </c>
      <c r="L13" s="504"/>
      <c r="M13" s="504"/>
      <c r="N13" s="504"/>
      <c r="O13" s="504"/>
      <c r="P13" s="505"/>
      <c r="Q13" s="504" t="s">
        <v>820</v>
      </c>
      <c r="R13" s="504"/>
      <c r="S13" s="243" t="s">
        <v>961</v>
      </c>
      <c r="T13" s="506"/>
      <c r="U13" s="504"/>
      <c r="V13" s="507" t="s">
        <v>864</v>
      </c>
      <c r="W13" s="507" t="s">
        <v>864</v>
      </c>
      <c r="X13" s="232"/>
      <c r="Y13" s="513"/>
      <c r="Z13" s="504"/>
      <c r="AA13" s="508"/>
      <c r="AB13" s="504"/>
      <c r="AC13" s="506">
        <v>1</v>
      </c>
      <c r="AD13" s="506">
        <v>1</v>
      </c>
    </row>
    <row r="14" spans="1:1014" s="224" customFormat="1" ht="13.5" customHeight="1">
      <c r="A14" s="225"/>
      <c r="B14" s="217"/>
      <c r="C14" s="569" t="s">
        <v>2365</v>
      </c>
      <c r="D14" s="241"/>
      <c r="E14" s="241"/>
      <c r="F14" s="241"/>
      <c r="G14" s="241"/>
      <c r="H14" s="566"/>
      <c r="I14" s="565"/>
      <c r="J14" s="566"/>
      <c r="K14" s="565" t="s">
        <v>939</v>
      </c>
      <c r="L14" s="566"/>
      <c r="M14" s="566"/>
      <c r="N14" s="566"/>
      <c r="O14" s="566"/>
      <c r="P14" s="574"/>
      <c r="Q14" s="566" t="s">
        <v>823</v>
      </c>
      <c r="R14" s="566"/>
      <c r="S14" s="566" t="s">
        <v>863</v>
      </c>
      <c r="T14" s="567"/>
      <c r="U14" s="566" t="s">
        <v>2366</v>
      </c>
      <c r="V14" s="568" t="s">
        <v>864</v>
      </c>
      <c r="W14" s="568"/>
      <c r="X14" s="232"/>
      <c r="Y14" s="575"/>
      <c r="Z14" s="566"/>
      <c r="AA14" s="576"/>
      <c r="AB14" s="566"/>
      <c r="AC14" s="567"/>
      <c r="AD14" s="567"/>
    </row>
    <row r="15" spans="1:1014" s="224" customFormat="1" ht="13.5" customHeight="1">
      <c r="A15" s="225"/>
      <c r="B15" s="217"/>
      <c r="C15" s="569" t="s">
        <v>2368</v>
      </c>
      <c r="D15" s="241"/>
      <c r="E15" s="241"/>
      <c r="F15" s="241"/>
      <c r="G15" s="241"/>
      <c r="H15" s="566"/>
      <c r="I15" s="565"/>
      <c r="J15" s="566"/>
      <c r="K15" s="565" t="s">
        <v>1011</v>
      </c>
      <c r="L15" s="566"/>
      <c r="M15" s="566"/>
      <c r="N15" s="566"/>
      <c r="O15" s="566"/>
      <c r="P15" s="574"/>
      <c r="Q15" s="566" t="s">
        <v>817</v>
      </c>
      <c r="R15" s="566"/>
      <c r="S15" s="566" t="s">
        <v>863</v>
      </c>
      <c r="T15" s="567"/>
      <c r="U15" s="566" t="s">
        <v>2369</v>
      </c>
      <c r="V15" s="568" t="s">
        <v>864</v>
      </c>
      <c r="W15" s="568"/>
      <c r="X15" s="232"/>
      <c r="Y15" s="575"/>
      <c r="Z15" s="566"/>
      <c r="AA15" s="576"/>
      <c r="AB15" s="566"/>
      <c r="AC15" s="567"/>
      <c r="AD15" s="567"/>
    </row>
    <row r="16" spans="1:1014" s="224" customFormat="1" ht="13.5" customHeight="1">
      <c r="A16" s="225">
        <v>6</v>
      </c>
      <c r="B16" s="217"/>
      <c r="C16" s="512" t="s">
        <v>977</v>
      </c>
      <c r="D16" s="241"/>
      <c r="E16" s="241"/>
      <c r="F16" s="241"/>
      <c r="G16" s="241"/>
      <c r="H16" s="504" t="s">
        <v>963</v>
      </c>
      <c r="I16" s="503"/>
      <c r="J16" s="504" t="s">
        <v>980</v>
      </c>
      <c r="K16" s="503"/>
      <c r="L16" s="504" t="s">
        <v>965</v>
      </c>
      <c r="M16" s="504" t="s">
        <v>966</v>
      </c>
      <c r="N16" s="504"/>
      <c r="O16" s="504"/>
      <c r="P16" s="505">
        <v>1</v>
      </c>
      <c r="Q16" s="504" t="s">
        <v>820</v>
      </c>
      <c r="R16" s="504" t="s">
        <v>864</v>
      </c>
      <c r="S16" s="504" t="s">
        <v>967</v>
      </c>
      <c r="T16" s="506"/>
      <c r="U16" s="504"/>
      <c r="V16" s="507" t="s">
        <v>864</v>
      </c>
      <c r="W16" s="507" t="s">
        <v>864</v>
      </c>
      <c r="X16" s="232"/>
      <c r="Y16" s="513"/>
      <c r="Z16" s="504" t="s">
        <v>968</v>
      </c>
      <c r="AA16" s="508"/>
      <c r="AB16" s="504"/>
      <c r="AC16" s="506">
        <v>1</v>
      </c>
      <c r="AD16" s="506">
        <v>1</v>
      </c>
    </row>
    <row r="17" spans="1:30" s="224" customFormat="1" ht="13.5" customHeight="1">
      <c r="A17" s="225">
        <v>7</v>
      </c>
      <c r="B17" s="217"/>
      <c r="C17" s="512"/>
      <c r="D17" s="241" t="s">
        <v>667</v>
      </c>
      <c r="E17" s="241"/>
      <c r="F17" s="241"/>
      <c r="G17" s="241"/>
      <c r="H17" s="528" t="s">
        <v>969</v>
      </c>
      <c r="I17" s="503" t="s">
        <v>970</v>
      </c>
      <c r="J17" s="504" t="s">
        <v>971</v>
      </c>
      <c r="K17" s="503"/>
      <c r="L17" s="504"/>
      <c r="M17" s="504"/>
      <c r="N17" s="504"/>
      <c r="O17" s="504"/>
      <c r="P17" s="505">
        <v>1</v>
      </c>
      <c r="Q17" s="504" t="s">
        <v>820</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8</v>
      </c>
      <c r="B18" s="217"/>
      <c r="C18" s="512"/>
      <c r="D18" s="241" t="s">
        <v>972</v>
      </c>
      <c r="E18" s="241"/>
      <c r="F18" s="241"/>
      <c r="G18" s="241"/>
      <c r="H18" s="504" t="s">
        <v>973</v>
      </c>
      <c r="I18" s="503" t="s">
        <v>974</v>
      </c>
      <c r="J18" s="504" t="s">
        <v>975</v>
      </c>
      <c r="K18" s="503"/>
      <c r="L18" s="504"/>
      <c r="M18" s="504"/>
      <c r="N18" s="504"/>
      <c r="O18" s="504"/>
      <c r="P18" s="505">
        <v>1</v>
      </c>
      <c r="Q18" s="504" t="s">
        <v>820</v>
      </c>
      <c r="R18" s="504"/>
      <c r="S18" s="504" t="s">
        <v>863</v>
      </c>
      <c r="T18" s="506"/>
      <c r="U18" s="504"/>
      <c r="V18" s="507" t="s">
        <v>864</v>
      </c>
      <c r="W18" s="507" t="s">
        <v>864</v>
      </c>
      <c r="X18" s="232"/>
      <c r="Y18" s="513"/>
      <c r="Z18" s="504" t="s">
        <v>968</v>
      </c>
      <c r="AA18" s="508"/>
      <c r="AB18" s="504"/>
      <c r="AC18" s="506">
        <v>1</v>
      </c>
      <c r="AD18" s="506">
        <v>1</v>
      </c>
    </row>
    <row r="19" spans="1:30" s="224" customFormat="1" ht="13.5" customHeight="1">
      <c r="A19" s="225">
        <v>9</v>
      </c>
      <c r="B19" s="217"/>
      <c r="C19" s="512"/>
      <c r="D19" s="241" t="s">
        <v>767</v>
      </c>
      <c r="E19" s="241"/>
      <c r="F19" s="241"/>
      <c r="G19" s="241"/>
      <c r="H19" s="504" t="s">
        <v>976</v>
      </c>
      <c r="I19" s="503"/>
      <c r="J19" s="504" t="s">
        <v>939</v>
      </c>
      <c r="K19" s="503"/>
      <c r="L19" s="504"/>
      <c r="M19" s="504"/>
      <c r="N19" s="504"/>
      <c r="O19" s="504"/>
      <c r="P19" s="505"/>
      <c r="Q19" s="504" t="s">
        <v>817</v>
      </c>
      <c r="R19" s="504"/>
      <c r="S19" s="504" t="s">
        <v>863</v>
      </c>
      <c r="T19" s="506"/>
      <c r="U19" s="504"/>
      <c r="V19" s="507" t="s">
        <v>864</v>
      </c>
      <c r="W19" s="507" t="s">
        <v>864</v>
      </c>
      <c r="X19" s="232"/>
      <c r="Y19" s="513"/>
      <c r="Z19" s="504" t="s">
        <v>968</v>
      </c>
      <c r="AA19" s="508"/>
      <c r="AB19" s="504"/>
      <c r="AC19" s="506">
        <v>1</v>
      </c>
      <c r="AD19" s="506">
        <v>1</v>
      </c>
    </row>
    <row r="20" spans="1:30" s="224" customFormat="1" ht="13.5" customHeight="1">
      <c r="A20" s="225">
        <v>10</v>
      </c>
      <c r="B20" s="217"/>
      <c r="C20" s="569" t="s">
        <v>962</v>
      </c>
      <c r="D20" s="241" t="s">
        <v>978</v>
      </c>
      <c r="E20" s="241"/>
      <c r="F20" s="241"/>
      <c r="G20" s="241"/>
      <c r="H20" s="504" t="s">
        <v>979</v>
      </c>
      <c r="I20" s="503"/>
      <c r="J20" s="566" t="s">
        <v>964</v>
      </c>
      <c r="K20" s="503"/>
      <c r="L20" s="504" t="s">
        <v>981</v>
      </c>
      <c r="M20" s="504" t="s">
        <v>982</v>
      </c>
      <c r="N20" s="504"/>
      <c r="O20" s="504"/>
      <c r="P20" s="505">
        <v>1</v>
      </c>
      <c r="Q20" s="504" t="s">
        <v>817</v>
      </c>
      <c r="R20" s="504" t="s">
        <v>864</v>
      </c>
      <c r="S20" s="504" t="s">
        <v>967</v>
      </c>
      <c r="T20" s="506"/>
      <c r="U20" s="504"/>
      <c r="V20" s="507"/>
      <c r="W20" s="507" t="s">
        <v>864</v>
      </c>
      <c r="X20" s="232"/>
      <c r="Y20" s="513"/>
      <c r="Z20" s="504" t="s">
        <v>968</v>
      </c>
      <c r="AA20" s="508"/>
      <c r="AB20" s="504"/>
      <c r="AC20" s="506">
        <v>1</v>
      </c>
      <c r="AD20" s="506">
        <v>1</v>
      </c>
    </row>
    <row r="21" spans="1:30" s="598" customFormat="1" ht="13.5" customHeight="1">
      <c r="A21" s="595">
        <v>11</v>
      </c>
      <c r="B21" s="596"/>
      <c r="C21" s="596" t="s">
        <v>983</v>
      </c>
      <c r="D21" s="596" t="s">
        <v>978</v>
      </c>
      <c r="E21" s="596"/>
      <c r="F21" s="596"/>
      <c r="G21" s="596"/>
      <c r="H21" s="595" t="s">
        <v>984</v>
      </c>
      <c r="I21" s="594"/>
      <c r="J21" s="595" t="s">
        <v>985</v>
      </c>
      <c r="K21" s="594"/>
      <c r="L21" s="595"/>
      <c r="M21" s="595"/>
      <c r="N21" s="595"/>
      <c r="O21" s="595"/>
      <c r="P21" s="593">
        <v>1</v>
      </c>
      <c r="Q21" s="595" t="s">
        <v>823</v>
      </c>
      <c r="R21" s="595" t="s">
        <v>864</v>
      </c>
      <c r="S21" s="595" t="s">
        <v>967</v>
      </c>
      <c r="T21" s="592"/>
      <c r="U21" s="595"/>
      <c r="V21" s="591"/>
      <c r="W21" s="591" t="s">
        <v>864</v>
      </c>
      <c r="X21" s="597"/>
      <c r="Y21" s="590"/>
      <c r="Z21" s="595" t="s">
        <v>968</v>
      </c>
      <c r="AA21" s="589"/>
      <c r="AB21" s="595"/>
      <c r="AC21" s="592">
        <v>1</v>
      </c>
      <c r="AD21" s="592">
        <v>1</v>
      </c>
    </row>
    <row r="22" spans="1:30" s="224" customFormat="1" ht="13.5" customHeight="1">
      <c r="A22" s="225">
        <v>12</v>
      </c>
      <c r="B22" s="217"/>
      <c r="C22" s="596" t="s">
        <v>986</v>
      </c>
      <c r="D22" s="241" t="s">
        <v>978</v>
      </c>
      <c r="E22" s="241"/>
      <c r="F22" s="241"/>
      <c r="G22" s="241"/>
      <c r="H22" s="595" t="s">
        <v>987</v>
      </c>
      <c r="I22" s="594"/>
      <c r="J22" s="595" t="s">
        <v>988</v>
      </c>
      <c r="K22" s="594"/>
      <c r="L22" s="595"/>
      <c r="M22" s="595"/>
      <c r="N22" s="595"/>
      <c r="O22" s="595"/>
      <c r="P22" s="593">
        <v>1</v>
      </c>
      <c r="Q22" s="595" t="s">
        <v>817</v>
      </c>
      <c r="R22" s="595" t="s">
        <v>864</v>
      </c>
      <c r="S22" s="595" t="s">
        <v>967</v>
      </c>
      <c r="T22" s="592"/>
      <c r="U22" s="263"/>
      <c r="V22" s="591"/>
      <c r="W22" s="591" t="s">
        <v>864</v>
      </c>
      <c r="X22" s="232"/>
      <c r="Y22" s="590"/>
      <c r="Z22" s="595" t="s">
        <v>968</v>
      </c>
      <c r="AA22" s="589"/>
      <c r="AB22" s="595"/>
      <c r="AC22" s="592">
        <v>1</v>
      </c>
      <c r="AD22" s="592"/>
    </row>
    <row r="23" spans="1:30" s="249" customFormat="1" ht="13.5" customHeight="1">
      <c r="A23" s="255">
        <v>13</v>
      </c>
      <c r="B23" s="218"/>
      <c r="C23" s="218" t="s">
        <v>989</v>
      </c>
      <c r="D23" s="218"/>
      <c r="E23" s="218"/>
      <c r="F23" s="218"/>
      <c r="G23" s="218"/>
      <c r="H23" s="255"/>
      <c r="I23" s="501"/>
      <c r="J23" s="255"/>
      <c r="K23" s="255" t="s">
        <v>990</v>
      </c>
      <c r="L23" s="255"/>
      <c r="M23" s="255"/>
      <c r="N23" s="255"/>
      <c r="O23" s="255"/>
      <c r="P23" s="377"/>
      <c r="Q23" s="255" t="s">
        <v>817</v>
      </c>
      <c r="R23" s="255" t="s">
        <v>864</v>
      </c>
      <c r="S23" s="588" t="s">
        <v>991</v>
      </c>
      <c r="T23" s="374"/>
      <c r="U23" s="255"/>
      <c r="V23" s="375"/>
      <c r="W23" s="375" t="s">
        <v>864</v>
      </c>
      <c r="X23" s="510"/>
      <c r="Y23" s="380"/>
      <c r="Z23" s="255" t="s">
        <v>992</v>
      </c>
      <c r="AA23" s="245"/>
      <c r="AB23" s="255"/>
      <c r="AC23" s="374"/>
      <c r="AD23" s="374">
        <v>1</v>
      </c>
    </row>
    <row r="24" spans="1:30" s="249" customFormat="1" ht="13.5" customHeight="1">
      <c r="A24" s="255">
        <v>14</v>
      </c>
      <c r="B24" s="218"/>
      <c r="C24" s="218"/>
      <c r="D24" s="218" t="s">
        <v>495</v>
      </c>
      <c r="E24" s="218"/>
      <c r="F24" s="218"/>
      <c r="G24" s="218"/>
      <c r="H24" s="255" t="s">
        <v>993</v>
      </c>
      <c r="I24" s="501"/>
      <c r="J24" s="255"/>
      <c r="K24" s="255" t="s">
        <v>888</v>
      </c>
      <c r="L24" s="255"/>
      <c r="M24" s="255"/>
      <c r="N24" s="255"/>
      <c r="O24" s="255"/>
      <c r="P24" s="377"/>
      <c r="Q24" s="255" t="s">
        <v>817</v>
      </c>
      <c r="R24" s="255"/>
      <c r="S24" s="255" t="s">
        <v>863</v>
      </c>
      <c r="T24" s="374"/>
      <c r="U24" s="255" t="s">
        <v>994</v>
      </c>
      <c r="V24" s="375"/>
      <c r="W24" s="375" t="s">
        <v>864</v>
      </c>
      <c r="X24" s="510"/>
      <c r="Y24" s="380"/>
      <c r="Z24" s="380" t="s">
        <v>995</v>
      </c>
      <c r="AA24" s="245"/>
      <c r="AB24" s="255"/>
      <c r="AC24" s="374"/>
      <c r="AD24" s="374">
        <v>1</v>
      </c>
    </row>
    <row r="25" spans="1:30" s="249" customFormat="1" ht="13.5" customHeight="1">
      <c r="A25" s="255">
        <v>15</v>
      </c>
      <c r="B25" s="218"/>
      <c r="C25" s="218"/>
      <c r="D25" s="218" t="s">
        <v>996</v>
      </c>
      <c r="E25" s="218"/>
      <c r="F25" s="218"/>
      <c r="G25" s="218"/>
      <c r="H25" s="255" t="s">
        <v>997</v>
      </c>
      <c r="I25" s="501" t="s">
        <v>998</v>
      </c>
      <c r="J25" s="255"/>
      <c r="K25" s="255" t="s">
        <v>999</v>
      </c>
      <c r="L25" s="255"/>
      <c r="M25" s="255"/>
      <c r="N25" s="255"/>
      <c r="O25" s="255"/>
      <c r="P25" s="377"/>
      <c r="Q25" s="255" t="s">
        <v>817</v>
      </c>
      <c r="R25" s="255"/>
      <c r="S25" s="255" t="s">
        <v>863</v>
      </c>
      <c r="T25" s="374"/>
      <c r="U25" s="255" t="s">
        <v>1000</v>
      </c>
      <c r="V25" s="375"/>
      <c r="W25" s="375" t="s">
        <v>864</v>
      </c>
      <c r="X25" s="510"/>
      <c r="Y25" s="380"/>
      <c r="Z25" s="380" t="s">
        <v>1001</v>
      </c>
      <c r="AA25" s="245"/>
      <c r="AB25" s="255"/>
      <c r="AC25" s="374"/>
      <c r="AD25" s="374">
        <v>1</v>
      </c>
    </row>
    <row r="26" spans="1:30" s="579" customFormat="1" ht="13.5" customHeight="1">
      <c r="A26" s="577">
        <v>16</v>
      </c>
      <c r="B26" s="578"/>
      <c r="C26" s="578"/>
      <c r="D26" s="578" t="s">
        <v>1002</v>
      </c>
      <c r="E26" s="578"/>
      <c r="F26" s="578"/>
      <c r="G26" s="578"/>
      <c r="H26" s="577" t="s">
        <v>1003</v>
      </c>
      <c r="I26" s="579" t="s">
        <v>1004</v>
      </c>
      <c r="J26" s="577"/>
      <c r="K26" s="580" t="s">
        <v>1005</v>
      </c>
      <c r="L26" s="577"/>
      <c r="M26" s="577"/>
      <c r="N26" s="577"/>
      <c r="O26" s="577"/>
      <c r="P26" s="581"/>
      <c r="Q26" s="577" t="s">
        <v>817</v>
      </c>
      <c r="R26" s="577"/>
      <c r="S26" s="577" t="s">
        <v>863</v>
      </c>
      <c r="T26" s="582"/>
      <c r="U26" s="582"/>
      <c r="V26" s="583"/>
      <c r="W26" s="583" t="s">
        <v>864</v>
      </c>
      <c r="X26" s="584"/>
      <c r="Y26" s="585" t="s">
        <v>1006</v>
      </c>
      <c r="Z26" s="577" t="s">
        <v>1007</v>
      </c>
      <c r="AA26" s="586"/>
      <c r="AB26" s="577"/>
      <c r="AC26" s="582"/>
      <c r="AD26" s="582">
        <v>1</v>
      </c>
    </row>
    <row r="27" spans="1:30" s="249" customFormat="1" ht="13.5" customHeight="1">
      <c r="A27" s="255">
        <v>17</v>
      </c>
      <c r="B27" s="218"/>
      <c r="C27" s="218"/>
      <c r="D27" s="218" t="s">
        <v>1008</v>
      </c>
      <c r="E27" s="218"/>
      <c r="F27" s="218"/>
      <c r="G27" s="218"/>
      <c r="H27" s="255" t="s">
        <v>1009</v>
      </c>
      <c r="I27" s="501" t="s">
        <v>1010</v>
      </c>
      <c r="J27" s="255"/>
      <c r="K27" s="501" t="s">
        <v>1011</v>
      </c>
      <c r="L27" s="255"/>
      <c r="M27" s="255"/>
      <c r="N27" s="255"/>
      <c r="O27" s="255"/>
      <c r="P27" s="377"/>
      <c r="Q27" s="255" t="s">
        <v>817</v>
      </c>
      <c r="R27" s="255"/>
      <c r="S27" s="255" t="s">
        <v>863</v>
      </c>
      <c r="T27" s="374"/>
      <c r="U27" s="255"/>
      <c r="V27" s="375"/>
      <c r="W27" s="375" t="s">
        <v>864</v>
      </c>
      <c r="X27" s="510"/>
      <c r="Y27" s="587" t="s">
        <v>1012</v>
      </c>
      <c r="Z27" s="255" t="s">
        <v>1013</v>
      </c>
      <c r="AA27" s="245"/>
      <c r="AB27" s="255"/>
      <c r="AC27" s="374"/>
      <c r="AD27" s="374">
        <v>1</v>
      </c>
    </row>
    <row r="28" spans="1:30" s="249" customFormat="1" ht="13.5" customHeight="1">
      <c r="A28" s="255">
        <v>18</v>
      </c>
      <c r="B28" s="218"/>
      <c r="C28" s="218" t="s">
        <v>1014</v>
      </c>
      <c r="D28" s="218"/>
      <c r="E28" s="218"/>
      <c r="F28" s="218"/>
      <c r="G28" s="218"/>
      <c r="H28" s="255"/>
      <c r="I28" s="501"/>
      <c r="J28" s="255" t="s">
        <v>1015</v>
      </c>
      <c r="K28" s="501"/>
      <c r="L28" s="255"/>
      <c r="M28" s="255"/>
      <c r="N28" s="255"/>
      <c r="O28" s="255"/>
      <c r="P28" s="377"/>
      <c r="Q28" s="255" t="s">
        <v>817</v>
      </c>
      <c r="R28" s="255" t="s">
        <v>864</v>
      </c>
      <c r="S28" s="588" t="s">
        <v>1015</v>
      </c>
      <c r="T28" s="374"/>
      <c r="U28" s="255"/>
      <c r="V28" s="375"/>
      <c r="W28" s="375" t="s">
        <v>864</v>
      </c>
      <c r="X28" s="510"/>
      <c r="Y28" s="380"/>
      <c r="Z28" s="255"/>
      <c r="AA28" s="245"/>
      <c r="AB28" s="255"/>
      <c r="AC28" s="374">
        <v>1</v>
      </c>
      <c r="AD28" s="374">
        <v>1</v>
      </c>
    </row>
    <row r="29" spans="1:30" s="249" customFormat="1" ht="13.5" customHeight="1">
      <c r="A29" s="255">
        <v>19</v>
      </c>
      <c r="B29" s="218"/>
      <c r="C29" s="218"/>
      <c r="D29" s="218" t="s">
        <v>1016</v>
      </c>
      <c r="E29" s="218"/>
      <c r="F29" s="218"/>
      <c r="G29" s="218"/>
      <c r="H29" s="255" t="s">
        <v>1017</v>
      </c>
      <c r="I29" s="501" t="s">
        <v>1018</v>
      </c>
      <c r="J29" s="255" t="s">
        <v>1019</v>
      </c>
      <c r="K29" s="501"/>
      <c r="L29" s="255" t="s">
        <v>1020</v>
      </c>
      <c r="M29" s="255" t="s">
        <v>1021</v>
      </c>
      <c r="N29" s="255"/>
      <c r="O29" s="255"/>
      <c r="P29" s="377"/>
      <c r="Q29" s="255" t="s">
        <v>817</v>
      </c>
      <c r="R29" s="255"/>
      <c r="S29" s="255" t="s">
        <v>863</v>
      </c>
      <c r="T29" s="374"/>
      <c r="U29" s="255" t="s">
        <v>1022</v>
      </c>
      <c r="V29" s="375"/>
      <c r="W29" s="375" t="s">
        <v>864</v>
      </c>
      <c r="X29" s="510"/>
      <c r="Y29" s="380"/>
      <c r="Z29" s="255"/>
      <c r="AA29" s="245"/>
      <c r="AB29" s="255"/>
      <c r="AC29" s="374">
        <v>1</v>
      </c>
      <c r="AD29" s="374">
        <v>1</v>
      </c>
    </row>
    <row r="30" spans="1:30" s="249" customFormat="1" ht="13.5" customHeight="1">
      <c r="A30" s="255">
        <v>20</v>
      </c>
      <c r="B30" s="218"/>
      <c r="C30" s="218"/>
      <c r="D30" s="218" t="s">
        <v>1023</v>
      </c>
      <c r="E30" s="218"/>
      <c r="F30" s="218"/>
      <c r="G30" s="218"/>
      <c r="H30" s="255" t="s">
        <v>1024</v>
      </c>
      <c r="I30" s="501" t="s">
        <v>1025</v>
      </c>
      <c r="J30" s="255" t="s">
        <v>1026</v>
      </c>
      <c r="K30" s="501"/>
      <c r="L30" s="255"/>
      <c r="M30" s="255"/>
      <c r="N30" s="255"/>
      <c r="O30" s="255"/>
      <c r="P30" s="377"/>
      <c r="Q30" s="255" t="s">
        <v>817</v>
      </c>
      <c r="R30" s="255"/>
      <c r="S30" s="255" t="s">
        <v>863</v>
      </c>
      <c r="T30" s="374"/>
      <c r="U30" s="255" t="s">
        <v>1027</v>
      </c>
      <c r="V30" s="375"/>
      <c r="W30" s="375" t="s">
        <v>864</v>
      </c>
      <c r="X30" s="510"/>
      <c r="Y30" s="380"/>
      <c r="Z30" s="255"/>
      <c r="AA30" s="245" t="s">
        <v>1028</v>
      </c>
      <c r="AB30" s="255"/>
      <c r="AC30" s="374">
        <v>1</v>
      </c>
      <c r="AD30" s="374">
        <v>1</v>
      </c>
    </row>
    <row r="31" spans="1:30" s="249" customFormat="1" ht="13.5" customHeight="1">
      <c r="A31" s="255">
        <v>21</v>
      </c>
      <c r="B31" s="218"/>
      <c r="C31" s="218"/>
      <c r="D31" s="218" t="s">
        <v>1029</v>
      </c>
      <c r="E31" s="218"/>
      <c r="F31" s="218"/>
      <c r="G31" s="218"/>
      <c r="H31" s="255" t="s">
        <v>1030</v>
      </c>
      <c r="I31" s="501" t="s">
        <v>1031</v>
      </c>
      <c r="J31" s="255" t="s">
        <v>939</v>
      </c>
      <c r="K31" s="501"/>
      <c r="L31" s="255"/>
      <c r="M31" s="255"/>
      <c r="N31" s="255"/>
      <c r="O31" s="255"/>
      <c r="P31" s="377"/>
      <c r="Q31" s="255" t="s">
        <v>817</v>
      </c>
      <c r="R31" s="255"/>
      <c r="S31" s="255" t="s">
        <v>863</v>
      </c>
      <c r="T31" s="374"/>
      <c r="U31" s="255"/>
      <c r="V31" s="375"/>
      <c r="W31" s="375" t="s">
        <v>864</v>
      </c>
      <c r="X31" s="510"/>
      <c r="Y31" s="380"/>
      <c r="Z31" s="255"/>
      <c r="AA31" s="245"/>
      <c r="AB31" s="255"/>
      <c r="AC31" s="374">
        <v>1</v>
      </c>
      <c r="AD31" s="374">
        <v>1</v>
      </c>
    </row>
    <row r="32" spans="1:30" s="249" customFormat="1" ht="13.5" customHeight="1">
      <c r="A32" s="225"/>
      <c r="B32" s="217"/>
      <c r="C32" s="218" t="s">
        <v>2371</v>
      </c>
      <c r="D32" s="241"/>
      <c r="E32" s="241"/>
      <c r="F32" s="241"/>
      <c r="G32" s="241"/>
      <c r="H32" s="595"/>
      <c r="I32" s="594"/>
      <c r="J32" s="595"/>
      <c r="K32" s="594" t="s">
        <v>908</v>
      </c>
      <c r="L32" s="595"/>
      <c r="M32" s="595"/>
      <c r="N32" s="595"/>
      <c r="O32" s="595"/>
      <c r="P32" s="593"/>
      <c r="Q32" s="595" t="s">
        <v>817</v>
      </c>
      <c r="R32" s="595"/>
      <c r="S32" s="595" t="s">
        <v>863</v>
      </c>
      <c r="T32" s="592"/>
      <c r="U32" s="595" t="s">
        <v>2372</v>
      </c>
      <c r="V32" s="591"/>
      <c r="W32" s="591"/>
      <c r="X32" s="510"/>
      <c r="Y32" s="590"/>
      <c r="Z32" s="595"/>
      <c r="AA32" s="589"/>
      <c r="AB32" s="595"/>
      <c r="AC32" s="592"/>
      <c r="AD32" s="592"/>
    </row>
    <row r="33" spans="1:30" s="224" customFormat="1" ht="13.5" customHeight="1">
      <c r="A33" s="225">
        <v>22</v>
      </c>
      <c r="B33" s="217" t="s">
        <v>1032</v>
      </c>
      <c r="C33" s="216"/>
      <c r="D33" s="217"/>
      <c r="E33" s="217"/>
      <c r="F33" s="217"/>
      <c r="G33" s="217"/>
      <c r="H33" s="504" t="s">
        <v>1033</v>
      </c>
      <c r="I33" s="503"/>
      <c r="J33" s="504" t="s">
        <v>1034</v>
      </c>
      <c r="K33" s="503" t="s">
        <v>1035</v>
      </c>
      <c r="L33" s="504"/>
      <c r="M33" s="504"/>
      <c r="N33" s="504"/>
      <c r="O33" s="504"/>
      <c r="P33" s="505"/>
      <c r="Q33" s="504" t="s">
        <v>820</v>
      </c>
      <c r="R33" s="504" t="s">
        <v>864</v>
      </c>
      <c r="S33" s="243" t="s">
        <v>1035</v>
      </c>
      <c r="T33" s="281"/>
      <c r="U33" s="504"/>
      <c r="V33" s="507"/>
      <c r="W33" s="507" t="s">
        <v>864</v>
      </c>
      <c r="X33" s="232"/>
      <c r="Y33" s="513"/>
      <c r="Z33" s="504"/>
      <c r="AA33" s="508"/>
      <c r="AB33" s="504"/>
      <c r="AC33" s="506">
        <v>1</v>
      </c>
      <c r="AD33" s="506">
        <v>1</v>
      </c>
    </row>
    <row r="34" spans="1:30" s="224" customFormat="1" ht="13.5" customHeight="1">
      <c r="A34" s="225">
        <v>23</v>
      </c>
      <c r="B34" s="217"/>
      <c r="C34" s="217" t="s">
        <v>1036</v>
      </c>
      <c r="D34" s="217"/>
      <c r="E34" s="217"/>
      <c r="F34" s="217"/>
      <c r="G34" s="217"/>
      <c r="H34" s="504" t="s">
        <v>1037</v>
      </c>
      <c r="I34" s="503" t="s">
        <v>1038</v>
      </c>
      <c r="J34" s="504" t="s">
        <v>1039</v>
      </c>
      <c r="K34" s="503"/>
      <c r="L34" s="504"/>
      <c r="M34" s="504"/>
      <c r="N34" s="504"/>
      <c r="O34" s="504"/>
      <c r="P34" s="505"/>
      <c r="Q34" s="504" t="s">
        <v>820</v>
      </c>
      <c r="R34" s="504"/>
      <c r="S34" s="504" t="s">
        <v>863</v>
      </c>
      <c r="T34" s="506"/>
      <c r="U34" s="504"/>
      <c r="V34" s="507"/>
      <c r="W34" s="507" t="s">
        <v>864</v>
      </c>
      <c r="X34" s="232"/>
      <c r="Y34" s="513"/>
      <c r="Z34" s="504"/>
      <c r="AA34" s="508"/>
      <c r="AB34" s="504"/>
      <c r="AC34" s="506">
        <v>1</v>
      </c>
      <c r="AD34" s="506">
        <v>1</v>
      </c>
    </row>
    <row r="35" spans="1:30" s="249" customFormat="1" ht="13.5" customHeight="1">
      <c r="A35" s="225">
        <v>24</v>
      </c>
      <c r="B35" s="217"/>
      <c r="C35" s="219" t="s">
        <v>1040</v>
      </c>
      <c r="D35" s="219"/>
      <c r="E35" s="220"/>
      <c r="F35" s="220"/>
      <c r="G35" s="220"/>
      <c r="H35" s="504" t="s">
        <v>1041</v>
      </c>
      <c r="I35" s="503" t="s">
        <v>1042</v>
      </c>
      <c r="J35" s="504" t="s">
        <v>1043</v>
      </c>
      <c r="K35" s="503"/>
      <c r="L35" s="504"/>
      <c r="M35" s="504"/>
      <c r="N35" s="504"/>
      <c r="O35" s="504"/>
      <c r="P35" s="252"/>
      <c r="Q35" s="504" t="s">
        <v>817</v>
      </c>
      <c r="R35" s="504"/>
      <c r="S35" s="504" t="s">
        <v>863</v>
      </c>
      <c r="T35" s="506"/>
      <c r="U35" s="504"/>
      <c r="V35" s="507"/>
      <c r="W35" s="507" t="s">
        <v>864</v>
      </c>
      <c r="X35" s="232"/>
      <c r="Y35" s="513"/>
      <c r="Z35" s="504"/>
      <c r="AA35" s="508"/>
      <c r="AB35" s="504"/>
      <c r="AC35" s="506">
        <v>1</v>
      </c>
      <c r="AD35" s="506"/>
    </row>
    <row r="36" spans="1:30" s="224" customFormat="1" ht="13.5" customHeight="1">
      <c r="A36" s="225">
        <v>25</v>
      </c>
      <c r="B36" s="217"/>
      <c r="C36" s="217" t="s">
        <v>1044</v>
      </c>
      <c r="D36" s="217"/>
      <c r="E36" s="217"/>
      <c r="F36" s="217"/>
      <c r="G36" s="217"/>
      <c r="H36" s="263" t="s">
        <v>1045</v>
      </c>
      <c r="I36" s="503" t="s">
        <v>1046</v>
      </c>
      <c r="J36" s="504" t="s">
        <v>871</v>
      </c>
      <c r="K36" s="503"/>
      <c r="L36" s="504" t="s">
        <v>1047</v>
      </c>
      <c r="M36" s="504" t="s">
        <v>1048</v>
      </c>
      <c r="N36" s="504"/>
      <c r="O36" s="504"/>
      <c r="P36" s="252"/>
      <c r="Q36" s="504" t="s">
        <v>817</v>
      </c>
      <c r="R36" s="504"/>
      <c r="S36" s="504" t="s">
        <v>863</v>
      </c>
      <c r="T36" s="506"/>
      <c r="U36" s="504"/>
      <c r="V36" s="507"/>
      <c r="W36" s="507" t="s">
        <v>864</v>
      </c>
      <c r="X36" s="232"/>
      <c r="Y36" s="513"/>
      <c r="Z36" s="504"/>
      <c r="AA36" s="508"/>
      <c r="AB36" s="504"/>
      <c r="AC36" s="506">
        <v>1</v>
      </c>
      <c r="AD36" s="506">
        <v>1</v>
      </c>
    </row>
    <row r="37" spans="1:30" s="224" customFormat="1" ht="13.5" customHeight="1">
      <c r="A37" s="225">
        <v>110</v>
      </c>
      <c r="B37" s="217"/>
      <c r="C37" s="241" t="s">
        <v>1049</v>
      </c>
      <c r="D37" s="221"/>
      <c r="E37" s="221"/>
      <c r="F37" s="221"/>
      <c r="G37" s="221"/>
      <c r="H37" s="504" t="s">
        <v>1050</v>
      </c>
      <c r="I37" s="514"/>
      <c r="J37" s="504"/>
      <c r="K37" s="501" t="s">
        <v>1051</v>
      </c>
      <c r="L37" s="504"/>
      <c r="M37" s="504"/>
      <c r="N37" s="504"/>
      <c r="O37" s="504"/>
      <c r="P37" s="505"/>
      <c r="Q37" s="504" t="s">
        <v>823</v>
      </c>
      <c r="R37" s="504" t="s">
        <v>864</v>
      </c>
      <c r="S37" s="502" t="s">
        <v>1051</v>
      </c>
      <c r="T37" s="506"/>
      <c r="U37" s="506"/>
      <c r="V37" s="375"/>
      <c r="W37" s="260" t="s">
        <v>864</v>
      </c>
      <c r="X37" s="232"/>
      <c r="Y37" s="513"/>
      <c r="Z37" s="504"/>
      <c r="AA37" s="508"/>
      <c r="AB37" s="504"/>
      <c r="AC37" s="506"/>
      <c r="AD37" s="506">
        <v>1</v>
      </c>
    </row>
    <row r="38" spans="1:30" s="224" customFormat="1" ht="13.5" customHeight="1">
      <c r="A38" s="225">
        <v>111</v>
      </c>
      <c r="B38" s="217"/>
      <c r="C38" s="241"/>
      <c r="D38" s="241" t="s">
        <v>1052</v>
      </c>
      <c r="E38" s="241"/>
      <c r="F38" s="241"/>
      <c r="G38" s="241"/>
      <c r="H38" s="504" t="s">
        <v>1053</v>
      </c>
      <c r="I38" s="514" t="s">
        <v>1054</v>
      </c>
      <c r="J38" s="504"/>
      <c r="K38" s="503" t="s">
        <v>908</v>
      </c>
      <c r="L38" s="504"/>
      <c r="M38" s="504"/>
      <c r="N38" s="504"/>
      <c r="O38" s="504"/>
      <c r="P38" s="505"/>
      <c r="Q38" s="504" t="s">
        <v>820</v>
      </c>
      <c r="R38" s="504"/>
      <c r="S38" s="504" t="s">
        <v>863</v>
      </c>
      <c r="T38" s="506"/>
      <c r="U38" s="503" t="s">
        <v>1055</v>
      </c>
      <c r="V38" s="375"/>
      <c r="W38" s="260" t="s">
        <v>864</v>
      </c>
      <c r="X38" s="232"/>
      <c r="Y38" s="266" t="s">
        <v>1056</v>
      </c>
      <c r="Z38" s="504" t="s">
        <v>1057</v>
      </c>
      <c r="AA38" s="245"/>
      <c r="AB38" s="504"/>
      <c r="AC38" s="506"/>
      <c r="AD38" s="506">
        <v>1</v>
      </c>
    </row>
    <row r="39" spans="1:30" s="224" customFormat="1" ht="13.5" customHeight="1">
      <c r="A39" s="225">
        <v>112</v>
      </c>
      <c r="B39" s="217"/>
      <c r="C39" s="241"/>
      <c r="D39" s="241" t="s">
        <v>1058</v>
      </c>
      <c r="E39" s="241"/>
      <c r="F39" s="241"/>
      <c r="G39" s="241"/>
      <c r="H39" s="504" t="s">
        <v>1059</v>
      </c>
      <c r="I39" s="514" t="s">
        <v>1060</v>
      </c>
      <c r="J39" s="504"/>
      <c r="K39" s="503" t="s">
        <v>1061</v>
      </c>
      <c r="L39" s="504"/>
      <c r="M39" s="504"/>
      <c r="N39" s="504"/>
      <c r="O39" s="504"/>
      <c r="P39" s="505"/>
      <c r="Q39" s="504" t="s">
        <v>820</v>
      </c>
      <c r="R39" s="504"/>
      <c r="S39" s="504" t="s">
        <v>863</v>
      </c>
      <c r="T39" s="506"/>
      <c r="U39" s="506"/>
      <c r="V39" s="375"/>
      <c r="W39" s="260" t="s">
        <v>864</v>
      </c>
      <c r="X39" s="232"/>
      <c r="Y39" s="513"/>
      <c r="Z39" s="504"/>
      <c r="AA39" s="245"/>
      <c r="AB39" s="504"/>
      <c r="AC39" s="506"/>
      <c r="AD39" s="506">
        <v>1</v>
      </c>
    </row>
    <row r="40" spans="1:30" s="224" customFormat="1" ht="13.5" customHeight="1">
      <c r="A40" s="225">
        <v>26</v>
      </c>
      <c r="B40" s="217"/>
      <c r="C40" s="217" t="s">
        <v>1062</v>
      </c>
      <c r="D40" s="221"/>
      <c r="E40" s="221"/>
      <c r="F40" s="221"/>
      <c r="G40" s="221"/>
      <c r="H40" s="504"/>
      <c r="I40" s="503"/>
      <c r="J40" s="504"/>
      <c r="K40" s="503" t="s">
        <v>1063</v>
      </c>
      <c r="L40" s="504"/>
      <c r="M40" s="504"/>
      <c r="N40" s="504"/>
      <c r="O40" s="504"/>
      <c r="P40" s="505"/>
      <c r="Q40" s="504" t="s">
        <v>817</v>
      </c>
      <c r="R40" s="504" t="s">
        <v>864</v>
      </c>
      <c r="S40" s="243" t="s">
        <v>1063</v>
      </c>
      <c r="T40" s="506"/>
      <c r="U40" s="504"/>
      <c r="V40" s="507"/>
      <c r="W40" s="507" t="s">
        <v>864</v>
      </c>
      <c r="X40" s="232"/>
      <c r="Y40" s="513"/>
      <c r="Z40" s="504"/>
      <c r="AA40" s="508"/>
      <c r="AB40" s="504"/>
      <c r="AC40" s="506">
        <v>1</v>
      </c>
      <c r="AD40" s="506">
        <v>1</v>
      </c>
    </row>
    <row r="41" spans="1:30" s="224" customFormat="1" ht="13.5" customHeight="1">
      <c r="A41" s="225">
        <v>27</v>
      </c>
      <c r="B41" s="217"/>
      <c r="C41" s="217"/>
      <c r="D41" s="512" t="s">
        <v>1064</v>
      </c>
      <c r="E41" s="253"/>
      <c r="F41" s="239"/>
      <c r="G41" s="239"/>
      <c r="H41" s="504" t="s">
        <v>1065</v>
      </c>
      <c r="I41" s="503" t="s">
        <v>1066</v>
      </c>
      <c r="J41" s="504" t="s">
        <v>1067</v>
      </c>
      <c r="K41" s="503" t="s">
        <v>1068</v>
      </c>
      <c r="L41" s="504"/>
      <c r="M41" s="504"/>
      <c r="N41" s="504"/>
      <c r="O41" s="504"/>
      <c r="P41" s="505"/>
      <c r="Q41" s="504" t="s">
        <v>820</v>
      </c>
      <c r="R41" s="504"/>
      <c r="S41" s="504" t="s">
        <v>863</v>
      </c>
      <c r="T41" s="506"/>
      <c r="U41" s="504" t="s">
        <v>1069</v>
      </c>
      <c r="V41" s="507"/>
      <c r="W41" s="507" t="s">
        <v>864</v>
      </c>
      <c r="X41" s="232"/>
      <c r="Y41" s="513"/>
      <c r="Z41" s="504"/>
      <c r="AA41" s="508"/>
      <c r="AB41" s="504"/>
      <c r="AC41" s="506">
        <v>1</v>
      </c>
      <c r="AD41" s="506">
        <v>1</v>
      </c>
    </row>
    <row r="42" spans="1:30" s="254" customFormat="1" ht="13.5" customHeight="1">
      <c r="A42" s="225">
        <v>28</v>
      </c>
      <c r="B42" s="217"/>
      <c r="C42" s="222"/>
      <c r="D42" s="512" t="s">
        <v>1070</v>
      </c>
      <c r="E42" s="221"/>
      <c r="F42" s="221"/>
      <c r="G42" s="221"/>
      <c r="H42" s="504" t="s">
        <v>1071</v>
      </c>
      <c r="I42" s="503" t="s">
        <v>1072</v>
      </c>
      <c r="J42" s="504"/>
      <c r="K42" s="503" t="s">
        <v>1073</v>
      </c>
      <c r="L42" s="504" t="s">
        <v>1074</v>
      </c>
      <c r="M42" s="504" t="s">
        <v>254</v>
      </c>
      <c r="N42" s="504"/>
      <c r="O42" s="504"/>
      <c r="P42" s="505"/>
      <c r="Q42" s="504" t="s">
        <v>817</v>
      </c>
      <c r="R42" s="504"/>
      <c r="S42" s="504" t="s">
        <v>863</v>
      </c>
      <c r="T42" s="506"/>
      <c r="U42" s="504"/>
      <c r="V42" s="507"/>
      <c r="W42" s="507" t="s">
        <v>864</v>
      </c>
      <c r="X42" s="232"/>
      <c r="Y42" s="513"/>
      <c r="Z42" s="504"/>
      <c r="AA42" s="508"/>
      <c r="AB42" s="504"/>
      <c r="AC42" s="506">
        <v>1</v>
      </c>
      <c r="AD42" s="506">
        <v>1</v>
      </c>
    </row>
    <row r="43" spans="1:30" s="254" customFormat="1" ht="13.5" customHeight="1">
      <c r="A43" s="225">
        <v>29</v>
      </c>
      <c r="B43" s="217"/>
      <c r="C43" s="222"/>
      <c r="D43" s="512" t="s">
        <v>1075</v>
      </c>
      <c r="E43" s="221"/>
      <c r="F43" s="221"/>
      <c r="G43" s="221"/>
      <c r="H43" s="504"/>
      <c r="I43" s="503"/>
      <c r="J43" s="504"/>
      <c r="K43" s="503" t="s">
        <v>1076</v>
      </c>
      <c r="L43" s="504" t="s">
        <v>1077</v>
      </c>
      <c r="M43" s="504" t="s">
        <v>1078</v>
      </c>
      <c r="N43" s="504"/>
      <c r="O43" s="504"/>
      <c r="P43" s="505"/>
      <c r="Q43" s="504" t="s">
        <v>817</v>
      </c>
      <c r="R43" s="504" t="s">
        <v>864</v>
      </c>
      <c r="S43" s="243" t="s">
        <v>1076</v>
      </c>
      <c r="T43" s="506"/>
      <c r="U43" s="504"/>
      <c r="V43" s="507"/>
      <c r="W43" s="507" t="s">
        <v>864</v>
      </c>
      <c r="X43" s="232"/>
      <c r="Y43" s="513"/>
      <c r="Z43" s="504"/>
      <c r="AA43" s="508"/>
      <c r="AB43" s="504"/>
      <c r="AC43" s="506">
        <v>1</v>
      </c>
      <c r="AD43" s="506">
        <v>1</v>
      </c>
    </row>
    <row r="44" spans="1:30" s="254" customFormat="1" ht="13.5" customHeight="1">
      <c r="A44" s="225">
        <v>30</v>
      </c>
      <c r="B44" s="217"/>
      <c r="C44" s="222"/>
      <c r="D44" s="241"/>
      <c r="E44" s="241" t="s">
        <v>1079</v>
      </c>
      <c r="F44" s="241"/>
      <c r="G44" s="241"/>
      <c r="H44" s="504" t="s">
        <v>1080</v>
      </c>
      <c r="I44" s="503" t="s">
        <v>1081</v>
      </c>
      <c r="J44" s="504"/>
      <c r="K44" s="503" t="s">
        <v>1068</v>
      </c>
      <c r="L44" s="504"/>
      <c r="M44" s="504"/>
      <c r="N44" s="504"/>
      <c r="O44" s="504"/>
      <c r="P44" s="505"/>
      <c r="Q44" s="504" t="s">
        <v>820</v>
      </c>
      <c r="R44" s="504"/>
      <c r="S44" s="504" t="s">
        <v>863</v>
      </c>
      <c r="T44" s="506"/>
      <c r="U44" s="504" t="s">
        <v>1082</v>
      </c>
      <c r="V44" s="507"/>
      <c r="W44" s="507" t="s">
        <v>864</v>
      </c>
      <c r="X44" s="232"/>
      <c r="Y44" s="513"/>
      <c r="Z44" s="504"/>
      <c r="AA44" s="508"/>
      <c r="AB44" s="504"/>
      <c r="AC44" s="506">
        <v>1</v>
      </c>
      <c r="AD44" s="506">
        <v>1</v>
      </c>
    </row>
    <row r="45" spans="1:30" s="224" customFormat="1" ht="13.5" customHeight="1">
      <c r="A45" s="225">
        <v>31</v>
      </c>
      <c r="B45" s="217"/>
      <c r="C45" s="217"/>
      <c r="D45" s="241"/>
      <c r="E45" s="241" t="s">
        <v>1083</v>
      </c>
      <c r="F45" s="241"/>
      <c r="G45" s="241"/>
      <c r="H45" s="504"/>
      <c r="I45" s="503" t="s">
        <v>1084</v>
      </c>
      <c r="J45" s="504"/>
      <c r="K45" s="503" t="s">
        <v>999</v>
      </c>
      <c r="L45" s="504"/>
      <c r="M45" s="504"/>
      <c r="N45" s="504"/>
      <c r="O45" s="504"/>
      <c r="P45" s="505"/>
      <c r="Q45" s="504" t="s">
        <v>817</v>
      </c>
      <c r="R45" s="504"/>
      <c r="S45" s="504" t="s">
        <v>863</v>
      </c>
      <c r="T45" s="506"/>
      <c r="U45" s="504"/>
      <c r="V45" s="507"/>
      <c r="W45" s="507" t="s">
        <v>864</v>
      </c>
      <c r="X45" s="232"/>
      <c r="Y45" s="513"/>
      <c r="Z45" s="504"/>
      <c r="AA45" s="508"/>
      <c r="AB45" s="504"/>
      <c r="AC45" s="506">
        <v>1</v>
      </c>
      <c r="AD45" s="506">
        <v>1</v>
      </c>
    </row>
    <row r="46" spans="1:30" s="224" customFormat="1" ht="13.5" customHeight="1">
      <c r="A46" s="225">
        <v>32</v>
      </c>
      <c r="B46" s="217"/>
      <c r="C46" s="217"/>
      <c r="D46" s="241"/>
      <c r="E46" s="241" t="s">
        <v>1085</v>
      </c>
      <c r="F46" s="241"/>
      <c r="G46" s="241"/>
      <c r="H46" s="504"/>
      <c r="I46" s="503" t="s">
        <v>1086</v>
      </c>
      <c r="J46" s="504"/>
      <c r="K46" s="503" t="s">
        <v>871</v>
      </c>
      <c r="L46" s="504"/>
      <c r="M46" s="504"/>
      <c r="N46" s="504"/>
      <c r="O46" s="504"/>
      <c r="P46" s="505"/>
      <c r="Q46" s="504" t="s">
        <v>817</v>
      </c>
      <c r="R46" s="504"/>
      <c r="S46" s="504" t="s">
        <v>863</v>
      </c>
      <c r="T46" s="506"/>
      <c r="U46" s="504"/>
      <c r="V46" s="507"/>
      <c r="W46" s="507" t="s">
        <v>864</v>
      </c>
      <c r="X46" s="232"/>
      <c r="Y46" s="513"/>
      <c r="Z46" s="504"/>
      <c r="AA46" s="508"/>
      <c r="AB46" s="504"/>
      <c r="AC46" s="506">
        <v>1</v>
      </c>
      <c r="AD46" s="506">
        <v>1</v>
      </c>
    </row>
    <row r="47" spans="1:30" s="224" customFormat="1" ht="13.5" customHeight="1">
      <c r="A47" s="225">
        <v>33</v>
      </c>
      <c r="B47" s="217"/>
      <c r="C47" s="217" t="s">
        <v>1087</v>
      </c>
      <c r="D47" s="221"/>
      <c r="E47" s="221"/>
      <c r="F47" s="221"/>
      <c r="G47" s="221"/>
      <c r="H47" s="504"/>
      <c r="I47" s="503"/>
      <c r="J47" s="504"/>
      <c r="K47" s="503" t="s">
        <v>1088</v>
      </c>
      <c r="L47" s="504"/>
      <c r="M47" s="504"/>
      <c r="N47" s="504"/>
      <c r="O47" s="504"/>
      <c r="P47" s="505"/>
      <c r="Q47" s="504" t="s">
        <v>817</v>
      </c>
      <c r="R47" s="504" t="s">
        <v>864</v>
      </c>
      <c r="S47" s="243" t="s">
        <v>1088</v>
      </c>
      <c r="T47" s="506"/>
      <c r="U47" s="504"/>
      <c r="V47" s="507"/>
      <c r="W47" s="507" t="s">
        <v>864</v>
      </c>
      <c r="X47" s="232"/>
      <c r="Y47" s="513"/>
      <c r="Z47" s="504"/>
      <c r="AA47" s="508"/>
      <c r="AB47" s="504"/>
      <c r="AC47" s="506"/>
      <c r="AD47" s="506">
        <v>1</v>
      </c>
    </row>
    <row r="48" spans="1:30" s="231" customFormat="1" ht="13.5" customHeight="1">
      <c r="A48" s="225">
        <v>34</v>
      </c>
      <c r="B48" s="217"/>
      <c r="C48" s="217"/>
      <c r="D48" s="241" t="s">
        <v>388</v>
      </c>
      <c r="E48" s="217"/>
      <c r="F48" s="217"/>
      <c r="G48" s="217"/>
      <c r="H48" s="528" t="s">
        <v>1089</v>
      </c>
      <c r="I48" s="503" t="s">
        <v>1090</v>
      </c>
      <c r="J48" s="504" t="s">
        <v>1088</v>
      </c>
      <c r="K48" s="503" t="s">
        <v>871</v>
      </c>
      <c r="L48" s="504" t="s">
        <v>1091</v>
      </c>
      <c r="M48" s="504" t="s">
        <v>388</v>
      </c>
      <c r="N48" s="504"/>
      <c r="O48" s="504"/>
      <c r="P48" s="252"/>
      <c r="Q48" s="504" t="s">
        <v>817</v>
      </c>
      <c r="R48" s="504"/>
      <c r="S48" s="504" t="s">
        <v>863</v>
      </c>
      <c r="T48" s="506"/>
      <c r="U48" s="504"/>
      <c r="V48" s="507"/>
      <c r="W48" s="507" t="s">
        <v>864</v>
      </c>
      <c r="X48" s="232"/>
      <c r="Y48" s="513"/>
      <c r="Z48" s="255"/>
      <c r="AA48" s="245" t="s">
        <v>1092</v>
      </c>
      <c r="AB48" s="504"/>
      <c r="AC48" s="506">
        <v>1</v>
      </c>
      <c r="AD48" s="506">
        <v>1</v>
      </c>
    </row>
    <row r="49" spans="1:30" s="224" customFormat="1" ht="13.5" customHeight="1">
      <c r="A49" s="225">
        <v>35</v>
      </c>
      <c r="B49" s="217"/>
      <c r="C49" s="217"/>
      <c r="D49" s="241" t="s">
        <v>392</v>
      </c>
      <c r="E49" s="217"/>
      <c r="F49" s="217"/>
      <c r="G49" s="217"/>
      <c r="H49" s="528" t="s">
        <v>1093</v>
      </c>
      <c r="I49" s="503">
        <v>59350</v>
      </c>
      <c r="J49" s="504" t="s">
        <v>1094</v>
      </c>
      <c r="K49" s="503" t="s">
        <v>1095</v>
      </c>
      <c r="L49" s="504" t="s">
        <v>1096</v>
      </c>
      <c r="M49" s="504" t="s">
        <v>392</v>
      </c>
      <c r="N49" s="504"/>
      <c r="O49" s="504"/>
      <c r="P49" s="252"/>
      <c r="Q49" s="504" t="s">
        <v>817</v>
      </c>
      <c r="R49" s="504"/>
      <c r="S49" s="504" t="s">
        <v>863</v>
      </c>
      <c r="T49" s="506"/>
      <c r="U49" s="504" t="s">
        <v>1097</v>
      </c>
      <c r="V49" s="507"/>
      <c r="W49" s="507" t="s">
        <v>864</v>
      </c>
      <c r="X49" s="232"/>
      <c r="Y49" s="513"/>
      <c r="Z49" s="504"/>
      <c r="AA49" s="508"/>
      <c r="AB49" s="504"/>
      <c r="AC49" s="506">
        <v>1</v>
      </c>
      <c r="AD49" s="506">
        <v>1</v>
      </c>
    </row>
    <row r="50" spans="1:30" s="224" customFormat="1" ht="13.5" customHeight="1">
      <c r="A50" s="225">
        <v>36</v>
      </c>
      <c r="B50" s="217"/>
      <c r="C50" s="217"/>
      <c r="D50" s="241" t="s">
        <v>1098</v>
      </c>
      <c r="E50" s="241"/>
      <c r="F50" s="241"/>
      <c r="G50" s="241"/>
      <c r="H50" s="263" t="s">
        <v>1099</v>
      </c>
      <c r="I50" s="503" t="s">
        <v>1100</v>
      </c>
      <c r="J50" s="504"/>
      <c r="K50" s="503" t="s">
        <v>1101</v>
      </c>
      <c r="L50" s="504"/>
      <c r="M50" s="504"/>
      <c r="N50" s="504"/>
      <c r="O50" s="504"/>
      <c r="P50" s="505"/>
      <c r="Q50" s="504" t="s">
        <v>817</v>
      </c>
      <c r="R50" s="504"/>
      <c r="S50" s="515" t="s">
        <v>863</v>
      </c>
      <c r="T50" s="282"/>
      <c r="U50" s="504"/>
      <c r="V50" s="507"/>
      <c r="W50" s="507" t="s">
        <v>864</v>
      </c>
      <c r="X50" s="232"/>
      <c r="Y50" s="513"/>
      <c r="Z50" s="504"/>
      <c r="AA50" s="508"/>
      <c r="AB50" s="504"/>
      <c r="AC50" s="506"/>
      <c r="AD50" s="506">
        <v>1</v>
      </c>
    </row>
    <row r="51" spans="1:30" s="256" customFormat="1" ht="12.75" customHeight="1">
      <c r="A51" s="225">
        <v>37</v>
      </c>
      <c r="B51" s="217"/>
      <c r="C51" s="217" t="s">
        <v>1102</v>
      </c>
      <c r="D51" s="221"/>
      <c r="E51" s="221"/>
      <c r="F51" s="221"/>
      <c r="G51" s="221"/>
      <c r="H51" s="504" t="s">
        <v>1103</v>
      </c>
      <c r="I51" s="503"/>
      <c r="J51" s="504"/>
      <c r="K51" s="503" t="s">
        <v>1104</v>
      </c>
      <c r="L51" s="504"/>
      <c r="M51" s="504"/>
      <c r="N51" s="504"/>
      <c r="O51" s="504"/>
      <c r="P51" s="505"/>
      <c r="Q51" s="504" t="s">
        <v>817</v>
      </c>
      <c r="R51" s="504" t="s">
        <v>864</v>
      </c>
      <c r="S51" s="243" t="s">
        <v>1104</v>
      </c>
      <c r="T51" s="506"/>
      <c r="U51" s="504"/>
      <c r="V51" s="507"/>
      <c r="W51" s="507" t="s">
        <v>864</v>
      </c>
      <c r="X51" s="232"/>
      <c r="Y51" s="513"/>
      <c r="Z51" s="504"/>
      <c r="AA51" s="508"/>
      <c r="AB51" s="504"/>
      <c r="AC51" s="506">
        <v>1</v>
      </c>
      <c r="AD51" s="506">
        <v>1</v>
      </c>
    </row>
    <row r="52" spans="1:30" s="256" customFormat="1" ht="12.75" customHeight="1">
      <c r="A52" s="225">
        <v>38</v>
      </c>
      <c r="B52" s="217"/>
      <c r="C52" s="217"/>
      <c r="D52" s="512" t="s">
        <v>415</v>
      </c>
      <c r="E52" s="221"/>
      <c r="F52" s="221"/>
      <c r="G52" s="221"/>
      <c r="H52" s="504" t="s">
        <v>1105</v>
      </c>
      <c r="I52" s="503" t="s">
        <v>1106</v>
      </c>
      <c r="J52" s="504"/>
      <c r="K52" s="503" t="s">
        <v>1107</v>
      </c>
      <c r="L52" s="504" t="s">
        <v>1108</v>
      </c>
      <c r="M52" s="504" t="s">
        <v>415</v>
      </c>
      <c r="N52" s="504"/>
      <c r="O52" s="504"/>
      <c r="P52" s="505"/>
      <c r="Q52" s="504" t="s">
        <v>817</v>
      </c>
      <c r="R52" s="504"/>
      <c r="S52" s="515" t="s">
        <v>863</v>
      </c>
      <c r="T52" s="282"/>
      <c r="U52" s="504"/>
      <c r="V52" s="507"/>
      <c r="W52" s="507" t="s">
        <v>864</v>
      </c>
      <c r="X52" s="232"/>
      <c r="Y52" s="513"/>
      <c r="Z52" s="504"/>
      <c r="AA52" s="508"/>
      <c r="AB52" s="504"/>
      <c r="AC52" s="506">
        <v>1</v>
      </c>
      <c r="AD52" s="506">
        <v>1</v>
      </c>
    </row>
    <row r="53" spans="1:30" s="256" customFormat="1" ht="12.75" customHeight="1">
      <c r="A53" s="225">
        <v>39</v>
      </c>
      <c r="B53" s="217"/>
      <c r="C53" s="217"/>
      <c r="D53" s="512" t="s">
        <v>1109</v>
      </c>
      <c r="E53" s="221"/>
      <c r="F53" s="221"/>
      <c r="G53" s="221"/>
      <c r="H53" s="504" t="s">
        <v>1110</v>
      </c>
      <c r="I53" s="503" t="s">
        <v>1111</v>
      </c>
      <c r="J53" s="504"/>
      <c r="K53" s="503" t="s">
        <v>1112</v>
      </c>
      <c r="L53" s="504" t="s">
        <v>1113</v>
      </c>
      <c r="M53" s="504" t="s">
        <v>424</v>
      </c>
      <c r="N53" s="504"/>
      <c r="O53" s="504"/>
      <c r="P53" s="505"/>
      <c r="Q53" s="504" t="s">
        <v>817</v>
      </c>
      <c r="R53" s="504"/>
      <c r="S53" s="515" t="s">
        <v>863</v>
      </c>
      <c r="T53" s="282"/>
      <c r="U53" s="504"/>
      <c r="V53" s="507"/>
      <c r="W53" s="507" t="s">
        <v>864</v>
      </c>
      <c r="X53" s="232"/>
      <c r="Y53" s="513"/>
      <c r="Z53" s="504"/>
      <c r="AA53" s="508"/>
      <c r="AB53" s="504"/>
      <c r="AC53" s="506">
        <v>1</v>
      </c>
      <c r="AD53" s="506">
        <v>1</v>
      </c>
    </row>
    <row r="54" spans="1:30" s="244" customFormat="1" ht="12.75" customHeight="1">
      <c r="A54" s="225">
        <v>40</v>
      </c>
      <c r="B54" s="217"/>
      <c r="C54" s="222"/>
      <c r="D54" s="512" t="s">
        <v>429</v>
      </c>
      <c r="E54" s="221"/>
      <c r="F54" s="221"/>
      <c r="G54" s="221"/>
      <c r="H54" s="504" t="s">
        <v>1114</v>
      </c>
      <c r="I54" s="503" t="s">
        <v>1115</v>
      </c>
      <c r="J54" s="504"/>
      <c r="K54" s="503" t="s">
        <v>1116</v>
      </c>
      <c r="L54" s="504"/>
      <c r="M54" s="504"/>
      <c r="N54" s="504"/>
      <c r="O54" s="504"/>
      <c r="P54" s="505"/>
      <c r="Q54" s="504" t="s">
        <v>817</v>
      </c>
      <c r="R54" s="504"/>
      <c r="S54" s="515" t="s">
        <v>863</v>
      </c>
      <c r="T54" s="282"/>
      <c r="U54" s="504"/>
      <c r="V54" s="507"/>
      <c r="W54" s="507" t="s">
        <v>864</v>
      </c>
      <c r="X54" s="232"/>
      <c r="Y54" s="513"/>
      <c r="Z54" s="504"/>
      <c r="AA54" s="508"/>
      <c r="AB54" s="504"/>
      <c r="AC54" s="506">
        <v>1</v>
      </c>
      <c r="AD54" s="506">
        <v>1</v>
      </c>
    </row>
    <row r="55" spans="1:30" s="244" customFormat="1" ht="12.75" customHeight="1">
      <c r="A55" s="225">
        <v>41</v>
      </c>
      <c r="B55" s="217"/>
      <c r="C55" s="222"/>
      <c r="D55" s="512" t="s">
        <v>426</v>
      </c>
      <c r="E55" s="221"/>
      <c r="F55" s="221"/>
      <c r="G55" s="221"/>
      <c r="H55" s="504" t="s">
        <v>1117</v>
      </c>
      <c r="I55" s="503" t="s">
        <v>1118</v>
      </c>
      <c r="J55" s="504"/>
      <c r="K55" s="503" t="s">
        <v>1119</v>
      </c>
      <c r="L55" s="504" t="s">
        <v>1120</v>
      </c>
      <c r="M55" s="504" t="s">
        <v>426</v>
      </c>
      <c r="N55" s="504"/>
      <c r="O55" s="504"/>
      <c r="P55" s="505"/>
      <c r="Q55" s="504" t="s">
        <v>823</v>
      </c>
      <c r="R55" s="504"/>
      <c r="S55" s="515" t="s">
        <v>863</v>
      </c>
      <c r="T55" s="282"/>
      <c r="U55" s="504"/>
      <c r="V55" s="507"/>
      <c r="W55" s="507" t="s">
        <v>864</v>
      </c>
      <c r="X55" s="232"/>
      <c r="Y55" s="513"/>
      <c r="Z55" s="504"/>
      <c r="AA55" s="508"/>
      <c r="AB55" s="504"/>
      <c r="AC55" s="506">
        <v>1</v>
      </c>
      <c r="AD55" s="506">
        <v>1</v>
      </c>
    </row>
    <row r="56" spans="1:30" s="244" customFormat="1" ht="12.75" customHeight="1">
      <c r="A56" s="225">
        <v>42</v>
      </c>
      <c r="B56" s="217"/>
      <c r="C56" s="222"/>
      <c r="D56" s="512" t="s">
        <v>1121</v>
      </c>
      <c r="E56" s="221"/>
      <c r="F56" s="221"/>
      <c r="G56" s="221"/>
      <c r="H56" s="504" t="s">
        <v>1122</v>
      </c>
      <c r="I56" s="503" t="s">
        <v>1123</v>
      </c>
      <c r="J56" s="504"/>
      <c r="K56" s="503" t="s">
        <v>1124</v>
      </c>
      <c r="L56" s="504"/>
      <c r="M56" s="504"/>
      <c r="N56" s="504"/>
      <c r="O56" s="504"/>
      <c r="P56" s="505"/>
      <c r="Q56" s="504" t="s">
        <v>817</v>
      </c>
      <c r="R56" s="504"/>
      <c r="S56" s="515" t="s">
        <v>863</v>
      </c>
      <c r="T56" s="282"/>
      <c r="U56" s="504"/>
      <c r="V56" s="507"/>
      <c r="W56" s="507" t="s">
        <v>864</v>
      </c>
      <c r="X56" s="232"/>
      <c r="Y56" s="513"/>
      <c r="Z56" s="504"/>
      <c r="AA56" s="508"/>
      <c r="AB56" s="504"/>
      <c r="AC56" s="506">
        <v>1</v>
      </c>
      <c r="AD56" s="506">
        <v>1</v>
      </c>
    </row>
    <row r="57" spans="1:30" s="257" customFormat="1" ht="12.75" customHeight="1">
      <c r="A57" s="225">
        <v>43</v>
      </c>
      <c r="B57" s="217"/>
      <c r="C57" s="222"/>
      <c r="D57" s="512" t="s">
        <v>1125</v>
      </c>
      <c r="E57" s="221"/>
      <c r="F57" s="221"/>
      <c r="G57" s="221"/>
      <c r="H57" s="504" t="s">
        <v>410</v>
      </c>
      <c r="I57" s="503" t="s">
        <v>1126</v>
      </c>
      <c r="J57" s="504"/>
      <c r="K57" s="503" t="s">
        <v>1127</v>
      </c>
      <c r="L57" s="504"/>
      <c r="M57" s="504"/>
      <c r="N57" s="504"/>
      <c r="O57" s="504"/>
      <c r="P57" s="505"/>
      <c r="Q57" s="504" t="s">
        <v>817</v>
      </c>
      <c r="R57" s="504"/>
      <c r="S57" s="515" t="s">
        <v>863</v>
      </c>
      <c r="T57" s="282"/>
      <c r="U57" s="504"/>
      <c r="V57" s="507"/>
      <c r="W57" s="507" t="s">
        <v>864</v>
      </c>
      <c r="X57" s="232"/>
      <c r="Y57" s="513"/>
      <c r="Z57" s="504"/>
      <c r="AA57" s="508"/>
      <c r="AB57" s="504"/>
      <c r="AC57" s="506">
        <v>1</v>
      </c>
      <c r="AD57" s="506">
        <v>1</v>
      </c>
    </row>
    <row r="58" spans="1:30" s="258" customFormat="1" ht="12.75" customHeight="1">
      <c r="A58" s="225">
        <v>44</v>
      </c>
      <c r="B58" s="217"/>
      <c r="C58" s="218"/>
      <c r="D58" s="512" t="s">
        <v>1128</v>
      </c>
      <c r="E58" s="221"/>
      <c r="F58" s="221"/>
      <c r="G58" s="221"/>
      <c r="H58" s="504"/>
      <c r="I58" s="503" t="s">
        <v>1129</v>
      </c>
      <c r="J58" s="504"/>
      <c r="K58" s="503" t="s">
        <v>1130</v>
      </c>
      <c r="L58" s="504"/>
      <c r="M58" s="504"/>
      <c r="N58" s="504"/>
      <c r="O58" s="504"/>
      <c r="P58" s="505"/>
      <c r="Q58" s="504" t="s">
        <v>817</v>
      </c>
      <c r="R58" s="504"/>
      <c r="S58" s="515" t="s">
        <v>863</v>
      </c>
      <c r="T58" s="282"/>
      <c r="U58" s="504"/>
      <c r="V58" s="507"/>
      <c r="W58" s="507" t="s">
        <v>864</v>
      </c>
      <c r="X58" s="232"/>
      <c r="Y58" s="513"/>
      <c r="Z58" s="504"/>
      <c r="AA58" s="508"/>
      <c r="AB58" s="504"/>
      <c r="AC58" s="506">
        <v>1</v>
      </c>
      <c r="AD58" s="506">
        <v>1</v>
      </c>
    </row>
    <row r="59" spans="1:30" s="256" customFormat="1" ht="12.95" customHeight="1">
      <c r="A59" s="225">
        <v>45</v>
      </c>
      <c r="B59" s="217"/>
      <c r="C59" s="218"/>
      <c r="D59" s="512" t="s">
        <v>178</v>
      </c>
      <c r="E59" s="221"/>
      <c r="F59" s="221"/>
      <c r="G59" s="221"/>
      <c r="H59" s="504" t="s">
        <v>1131</v>
      </c>
      <c r="I59" s="503" t="s">
        <v>1132</v>
      </c>
      <c r="J59" s="504"/>
      <c r="K59" s="503" t="s">
        <v>1133</v>
      </c>
      <c r="L59" s="504"/>
      <c r="M59" s="504"/>
      <c r="N59" s="504"/>
      <c r="O59" s="504"/>
      <c r="P59" s="505"/>
      <c r="Q59" s="504" t="s">
        <v>817</v>
      </c>
      <c r="R59" s="504"/>
      <c r="S59" s="515" t="s">
        <v>863</v>
      </c>
      <c r="T59" s="282"/>
      <c r="U59" s="504"/>
      <c r="V59" s="507"/>
      <c r="W59" s="507" t="s">
        <v>864</v>
      </c>
      <c r="X59" s="232"/>
      <c r="Y59" s="513"/>
      <c r="Z59" s="504"/>
      <c r="AA59" s="508"/>
      <c r="AB59" s="504"/>
      <c r="AC59" s="506">
        <v>1</v>
      </c>
      <c r="AD59" s="506">
        <v>1</v>
      </c>
    </row>
    <row r="60" spans="1:30" s="256" customFormat="1" ht="12.95" customHeight="1">
      <c r="A60" s="225">
        <v>46</v>
      </c>
      <c r="B60" s="217"/>
      <c r="C60" s="218"/>
      <c r="D60" s="241" t="s">
        <v>1134</v>
      </c>
      <c r="E60" s="241"/>
      <c r="F60" s="241"/>
      <c r="G60" s="241"/>
      <c r="H60" s="504" t="s">
        <v>1135</v>
      </c>
      <c r="I60" s="503">
        <v>33123452323</v>
      </c>
      <c r="J60" s="504"/>
      <c r="K60" s="503" t="s">
        <v>1136</v>
      </c>
      <c r="L60" s="504"/>
      <c r="M60" s="504"/>
      <c r="N60" s="504"/>
      <c r="O60" s="504"/>
      <c r="P60" s="505"/>
      <c r="Q60" s="504" t="s">
        <v>817</v>
      </c>
      <c r="R60" s="504"/>
      <c r="S60" s="504" t="s">
        <v>1073</v>
      </c>
      <c r="T60" s="506"/>
      <c r="U60" s="504"/>
      <c r="V60" s="507"/>
      <c r="W60" s="507" t="s">
        <v>864</v>
      </c>
      <c r="X60" s="232"/>
      <c r="Y60" s="513"/>
      <c r="Z60" s="504" t="s">
        <v>1137</v>
      </c>
      <c r="AA60" s="508"/>
      <c r="AB60" s="504"/>
      <c r="AC60" s="506"/>
      <c r="AD60" s="506">
        <v>1</v>
      </c>
    </row>
    <row r="61" spans="1:30" s="224" customFormat="1" ht="13.5" customHeight="1">
      <c r="A61" s="225">
        <v>47</v>
      </c>
      <c r="B61" s="217"/>
      <c r="C61" s="217" t="s">
        <v>1138</v>
      </c>
      <c r="D61" s="217"/>
      <c r="E61" s="217"/>
      <c r="F61" s="217"/>
      <c r="G61" s="217"/>
      <c r="H61" s="504"/>
      <c r="I61" s="503"/>
      <c r="J61" s="504" t="s">
        <v>1139</v>
      </c>
      <c r="K61" s="503" t="s">
        <v>1140</v>
      </c>
      <c r="L61" s="504"/>
      <c r="M61" s="504"/>
      <c r="N61" s="504"/>
      <c r="O61" s="504"/>
      <c r="P61" s="252"/>
      <c r="Q61" s="504" t="s">
        <v>817</v>
      </c>
      <c r="R61" s="504" t="s">
        <v>864</v>
      </c>
      <c r="S61" s="243" t="s">
        <v>1140</v>
      </c>
      <c r="T61" s="506"/>
      <c r="U61" s="504"/>
      <c r="V61" s="507"/>
      <c r="W61" s="507" t="s">
        <v>864</v>
      </c>
      <c r="X61" s="232"/>
      <c r="Y61" s="513"/>
      <c r="Z61" s="504"/>
      <c r="AA61" s="508"/>
      <c r="AB61" s="504"/>
      <c r="AC61" s="506">
        <v>1</v>
      </c>
      <c r="AD61" s="506"/>
    </row>
    <row r="62" spans="1:30" s="224" customFormat="1" ht="13.5" customHeight="1">
      <c r="A62" s="225">
        <v>48</v>
      </c>
      <c r="B62" s="217"/>
      <c r="C62" s="217"/>
      <c r="D62" s="241" t="s">
        <v>1141</v>
      </c>
      <c r="E62" s="241"/>
      <c r="F62" s="241"/>
      <c r="G62" s="241"/>
      <c r="H62" s="504" t="s">
        <v>1142</v>
      </c>
      <c r="I62" s="503" t="s">
        <v>930</v>
      </c>
      <c r="J62" s="504"/>
      <c r="K62" s="503" t="s">
        <v>1143</v>
      </c>
      <c r="L62" s="504"/>
      <c r="M62" s="504"/>
      <c r="N62" s="504"/>
      <c r="O62" s="504"/>
      <c r="P62" s="505"/>
      <c r="Q62" s="504" t="s">
        <v>820</v>
      </c>
      <c r="R62" s="504"/>
      <c r="S62" s="504" t="s">
        <v>879</v>
      </c>
      <c r="T62" s="506"/>
      <c r="U62" s="504"/>
      <c r="V62" s="507"/>
      <c r="W62" s="507" t="s">
        <v>864</v>
      </c>
      <c r="X62" s="232"/>
      <c r="Y62" s="513"/>
      <c r="Z62" s="504" t="s">
        <v>1144</v>
      </c>
      <c r="AA62" s="508"/>
      <c r="AB62" s="504"/>
      <c r="AC62" s="506"/>
      <c r="AD62" s="506">
        <v>1</v>
      </c>
    </row>
    <row r="63" spans="1:30" s="224" customFormat="1" ht="13.5" customHeight="1">
      <c r="A63" s="225">
        <v>49</v>
      </c>
      <c r="B63" s="217"/>
      <c r="C63" s="217"/>
      <c r="D63" s="217" t="s">
        <v>1145</v>
      </c>
      <c r="E63" s="217"/>
      <c r="F63" s="217"/>
      <c r="G63" s="217"/>
      <c r="H63" s="504" t="s">
        <v>1146</v>
      </c>
      <c r="I63" s="503"/>
      <c r="J63" s="504" t="s">
        <v>1147</v>
      </c>
      <c r="K63" s="503" t="s">
        <v>1147</v>
      </c>
      <c r="L63" s="504"/>
      <c r="M63" s="504"/>
      <c r="N63" s="504"/>
      <c r="O63" s="504"/>
      <c r="P63" s="252"/>
      <c r="Q63" s="504" t="s">
        <v>817</v>
      </c>
      <c r="R63" s="504" t="s">
        <v>864</v>
      </c>
      <c r="S63" s="243" t="s">
        <v>1147</v>
      </c>
      <c r="T63" s="506"/>
      <c r="U63" s="504"/>
      <c r="V63" s="507"/>
      <c r="W63" s="507" t="s">
        <v>864</v>
      </c>
      <c r="X63" s="232"/>
      <c r="Y63" s="513"/>
      <c r="Z63" s="504"/>
      <c r="AA63" s="508"/>
      <c r="AB63" s="504"/>
      <c r="AC63" s="506">
        <v>1</v>
      </c>
      <c r="AD63" s="506">
        <v>1</v>
      </c>
    </row>
    <row r="64" spans="1:30" s="224" customFormat="1" ht="13.5" customHeight="1">
      <c r="A64" s="225">
        <v>50</v>
      </c>
      <c r="B64" s="217"/>
      <c r="C64" s="217"/>
      <c r="D64" s="217"/>
      <c r="E64" s="217" t="s">
        <v>1148</v>
      </c>
      <c r="F64" s="217"/>
      <c r="G64" s="217"/>
      <c r="H64" s="504" t="s">
        <v>1149</v>
      </c>
      <c r="I64" s="503"/>
      <c r="J64" s="504" t="s">
        <v>1150</v>
      </c>
      <c r="K64" s="503" t="s">
        <v>1150</v>
      </c>
      <c r="L64" s="504"/>
      <c r="M64" s="504"/>
      <c r="N64" s="504"/>
      <c r="O64" s="504"/>
      <c r="P64" s="252"/>
      <c r="Q64" s="504" t="s">
        <v>820</v>
      </c>
      <c r="R64" s="504" t="s">
        <v>864</v>
      </c>
      <c r="S64" s="243" t="s">
        <v>1150</v>
      </c>
      <c r="T64" s="506"/>
      <c r="U64" s="504"/>
      <c r="V64" s="507"/>
      <c r="W64" s="507" t="s">
        <v>864</v>
      </c>
      <c r="X64" s="232"/>
      <c r="Y64" s="513"/>
      <c r="Z64" s="504"/>
      <c r="AA64" s="508"/>
      <c r="AB64" s="504"/>
      <c r="AC64" s="506">
        <v>1</v>
      </c>
      <c r="AD64" s="506">
        <v>1</v>
      </c>
    </row>
    <row r="65" spans="1:1014" s="224" customFormat="1" ht="13.5" customHeight="1">
      <c r="A65" s="225">
        <v>51</v>
      </c>
      <c r="B65" s="217"/>
      <c r="C65" s="217"/>
      <c r="D65" s="217"/>
      <c r="E65" s="217"/>
      <c r="F65" s="217" t="s">
        <v>1151</v>
      </c>
      <c r="G65" s="217"/>
      <c r="H65" s="504" t="s">
        <v>1152</v>
      </c>
      <c r="I65" s="503" t="s">
        <v>1153</v>
      </c>
      <c r="J65" s="504" t="s">
        <v>1154</v>
      </c>
      <c r="K65" s="503" t="s">
        <v>1154</v>
      </c>
      <c r="L65" s="504"/>
      <c r="M65" s="504"/>
      <c r="N65" s="504"/>
      <c r="O65" s="504"/>
      <c r="P65" s="252"/>
      <c r="Q65" s="504" t="s">
        <v>820</v>
      </c>
      <c r="R65" s="504"/>
      <c r="S65" s="504" t="s">
        <v>1073</v>
      </c>
      <c r="T65" s="506"/>
      <c r="U65" s="504"/>
      <c r="V65" s="507"/>
      <c r="W65" s="507" t="s">
        <v>864</v>
      </c>
      <c r="X65" s="232"/>
      <c r="Y65" s="504" t="s">
        <v>1155</v>
      </c>
      <c r="Z65" s="504"/>
      <c r="AA65" s="245" t="s">
        <v>1156</v>
      </c>
      <c r="AB65" s="504"/>
      <c r="AC65" s="506">
        <v>1</v>
      </c>
      <c r="AD65" s="506">
        <v>1</v>
      </c>
    </row>
    <row r="66" spans="1:1014" s="256" customFormat="1" ht="13.5" customHeight="1">
      <c r="A66" s="225">
        <v>52</v>
      </c>
      <c r="B66" s="217"/>
      <c r="C66" s="217"/>
      <c r="D66" s="217"/>
      <c r="E66" s="217"/>
      <c r="F66" s="217" t="s">
        <v>1157</v>
      </c>
      <c r="G66" s="217"/>
      <c r="H66" s="504" t="s">
        <v>1158</v>
      </c>
      <c r="I66" s="503" t="s">
        <v>1159</v>
      </c>
      <c r="J66" s="504" t="s">
        <v>1160</v>
      </c>
      <c r="K66" s="503" t="s">
        <v>1160</v>
      </c>
      <c r="L66" s="504"/>
      <c r="M66" s="504"/>
      <c r="N66" s="504"/>
      <c r="O66" s="504"/>
      <c r="P66" s="252"/>
      <c r="Q66" s="504" t="s">
        <v>820</v>
      </c>
      <c r="R66" s="504"/>
      <c r="S66" s="504" t="s">
        <v>1073</v>
      </c>
      <c r="T66" s="506"/>
      <c r="U66" s="504"/>
      <c r="V66" s="507"/>
      <c r="W66" s="507" t="s">
        <v>864</v>
      </c>
      <c r="X66" s="232"/>
      <c r="Y66" s="504" t="s">
        <v>1155</v>
      </c>
      <c r="Z66" s="504"/>
      <c r="AA66" s="245" t="s">
        <v>1156</v>
      </c>
      <c r="AB66" s="504"/>
      <c r="AC66" s="506">
        <v>1</v>
      </c>
      <c r="AD66" s="506">
        <v>1</v>
      </c>
    </row>
    <row r="67" spans="1:1014" s="244" customFormat="1" ht="13.5" customHeight="1">
      <c r="A67" s="225">
        <v>53</v>
      </c>
      <c r="B67" s="217"/>
      <c r="C67" s="222"/>
      <c r="D67" s="222"/>
      <c r="E67" s="222"/>
      <c r="F67" s="222" t="s">
        <v>1161</v>
      </c>
      <c r="G67" s="221"/>
      <c r="H67" s="504" t="s">
        <v>1162</v>
      </c>
      <c r="I67" s="503">
        <v>120</v>
      </c>
      <c r="J67" s="504"/>
      <c r="K67" s="504" t="s">
        <v>1163</v>
      </c>
      <c r="L67" s="504"/>
      <c r="M67" s="504"/>
      <c r="N67" s="504"/>
      <c r="O67" s="504"/>
      <c r="P67" s="505"/>
      <c r="Q67" s="504" t="s">
        <v>817</v>
      </c>
      <c r="R67" s="504"/>
      <c r="S67" s="504" t="s">
        <v>1073</v>
      </c>
      <c r="T67" s="506"/>
      <c r="U67" s="504"/>
      <c r="V67" s="507"/>
      <c r="W67" s="507" t="s">
        <v>864</v>
      </c>
      <c r="X67" s="232"/>
      <c r="Y67" s="504" t="s">
        <v>1164</v>
      </c>
      <c r="Z67" s="504"/>
      <c r="AA67" s="508"/>
      <c r="AB67" s="504"/>
      <c r="AC67" s="506">
        <v>1</v>
      </c>
      <c r="AD67" s="506">
        <v>1</v>
      </c>
    </row>
    <row r="68" spans="1:1014" s="256" customFormat="1" ht="13.5" customHeight="1">
      <c r="A68" s="225">
        <v>54</v>
      </c>
      <c r="B68" s="217"/>
      <c r="C68" s="217"/>
      <c r="D68" s="241"/>
      <c r="E68" s="241"/>
      <c r="F68" s="241" t="s">
        <v>1165</v>
      </c>
      <c r="G68" s="221"/>
      <c r="H68" s="504" t="s">
        <v>1166</v>
      </c>
      <c r="I68" s="503">
        <v>96</v>
      </c>
      <c r="J68" s="504"/>
      <c r="K68" s="504" t="s">
        <v>1167</v>
      </c>
      <c r="L68" s="504"/>
      <c r="M68" s="504"/>
      <c r="N68" s="504"/>
      <c r="O68" s="504"/>
      <c r="P68" s="505"/>
      <c r="Q68" s="504" t="s">
        <v>817</v>
      </c>
      <c r="R68" s="504"/>
      <c r="S68" s="504" t="s">
        <v>1073</v>
      </c>
      <c r="T68" s="506"/>
      <c r="U68" s="504"/>
      <c r="V68" s="507"/>
      <c r="W68" s="507" t="s">
        <v>864</v>
      </c>
      <c r="X68" s="232"/>
      <c r="Y68" s="504" t="s">
        <v>1168</v>
      </c>
      <c r="Z68" s="504"/>
      <c r="AA68" s="508"/>
      <c r="AB68" s="504"/>
      <c r="AC68" s="506">
        <v>1</v>
      </c>
      <c r="AD68" s="506">
        <v>1</v>
      </c>
    </row>
    <row r="69" spans="1:1014" s="256" customFormat="1" ht="13.5" customHeight="1">
      <c r="A69" s="225">
        <v>55</v>
      </c>
      <c r="B69" s="217"/>
      <c r="C69" s="217"/>
      <c r="D69" s="241"/>
      <c r="E69" s="241"/>
      <c r="F69" s="241" t="s">
        <v>1169</v>
      </c>
      <c r="G69" s="221"/>
      <c r="H69" s="504" t="s">
        <v>1170</v>
      </c>
      <c r="I69" s="503">
        <v>34</v>
      </c>
      <c r="J69" s="504"/>
      <c r="K69" s="504" t="s">
        <v>1171</v>
      </c>
      <c r="L69" s="504"/>
      <c r="M69" s="504"/>
      <c r="N69" s="504"/>
      <c r="O69" s="504"/>
      <c r="P69" s="505"/>
      <c r="Q69" s="504" t="s">
        <v>817</v>
      </c>
      <c r="R69" s="504"/>
      <c r="S69" s="504" t="s">
        <v>1073</v>
      </c>
      <c r="T69" s="506"/>
      <c r="U69" s="504"/>
      <c r="V69" s="507"/>
      <c r="W69" s="507" t="s">
        <v>864</v>
      </c>
      <c r="X69" s="232"/>
      <c r="Y69" s="504" t="s">
        <v>1172</v>
      </c>
      <c r="Z69" s="504"/>
      <c r="AA69" s="508"/>
      <c r="AB69" s="504"/>
      <c r="AC69" s="506">
        <v>1</v>
      </c>
      <c r="AD69" s="506">
        <v>1</v>
      </c>
    </row>
    <row r="70" spans="1:1014" s="244" customFormat="1" ht="13.5" customHeight="1">
      <c r="A70" s="225">
        <v>56</v>
      </c>
      <c r="B70" s="217"/>
      <c r="C70" s="222"/>
      <c r="D70" s="241"/>
      <c r="E70" s="241"/>
      <c r="F70" s="241" t="s">
        <v>1173</v>
      </c>
      <c r="G70" s="241"/>
      <c r="H70" s="504" t="s">
        <v>1174</v>
      </c>
      <c r="I70" s="503" t="s">
        <v>1175</v>
      </c>
      <c r="J70" s="504"/>
      <c r="K70" s="503" t="s">
        <v>1176</v>
      </c>
      <c r="L70" s="504"/>
      <c r="M70" s="504"/>
      <c r="N70" s="504"/>
      <c r="O70" s="504"/>
      <c r="P70" s="505"/>
      <c r="Q70" s="504" t="s">
        <v>820</v>
      </c>
      <c r="R70" s="504"/>
      <c r="S70" s="504" t="s">
        <v>863</v>
      </c>
      <c r="T70" s="506"/>
      <c r="U70" s="504" t="s">
        <v>1177</v>
      </c>
      <c r="V70" s="507"/>
      <c r="W70" s="507" t="s">
        <v>864</v>
      </c>
      <c r="X70" s="232"/>
      <c r="Y70" s="513"/>
      <c r="Z70" s="504"/>
      <c r="AA70" s="508"/>
      <c r="AB70" s="504"/>
      <c r="AC70" s="506"/>
      <c r="AD70" s="506">
        <v>1</v>
      </c>
    </row>
    <row r="71" spans="1:1014" s="256" customFormat="1" ht="13.5" customHeight="1">
      <c r="A71" s="225">
        <v>57</v>
      </c>
      <c r="B71" s="217"/>
      <c r="C71" s="217"/>
      <c r="D71" s="217"/>
      <c r="E71" s="217" t="s">
        <v>1178</v>
      </c>
      <c r="F71" s="217"/>
      <c r="G71" s="217"/>
      <c r="H71" s="504" t="s">
        <v>1179</v>
      </c>
      <c r="I71" s="503" t="s">
        <v>1180</v>
      </c>
      <c r="J71" s="504" t="s">
        <v>1181</v>
      </c>
      <c r="K71" s="503" t="s">
        <v>1182</v>
      </c>
      <c r="L71" s="504"/>
      <c r="M71" s="504"/>
      <c r="N71" s="504"/>
      <c r="O71" s="504"/>
      <c r="P71" s="505">
        <v>1</v>
      </c>
      <c r="Q71" s="504" t="s">
        <v>817</v>
      </c>
      <c r="R71" s="504"/>
      <c r="S71" s="504" t="s">
        <v>863</v>
      </c>
      <c r="T71" s="506"/>
      <c r="U71" s="504"/>
      <c r="V71" s="507"/>
      <c r="W71" s="507" t="s">
        <v>864</v>
      </c>
      <c r="X71" s="232"/>
      <c r="Y71" s="513"/>
      <c r="Z71" s="504"/>
      <c r="AA71" s="508"/>
      <c r="AB71" s="504"/>
      <c r="AC71" s="506">
        <v>1</v>
      </c>
      <c r="AD71" s="506">
        <v>1</v>
      </c>
    </row>
    <row r="72" spans="1:1014" s="256" customFormat="1" ht="12.95" customHeight="1">
      <c r="A72" s="225">
        <v>58</v>
      </c>
      <c r="B72" s="217"/>
      <c r="C72" s="217"/>
      <c r="D72" s="217" t="s">
        <v>1183</v>
      </c>
      <c r="E72" s="217"/>
      <c r="F72" s="217"/>
      <c r="G72" s="217"/>
      <c r="H72" s="504" t="s">
        <v>1184</v>
      </c>
      <c r="I72" s="503"/>
      <c r="J72" s="504" t="s">
        <v>1185</v>
      </c>
      <c r="K72" s="503" t="s">
        <v>1185</v>
      </c>
      <c r="L72" s="504"/>
      <c r="M72" s="504"/>
      <c r="N72" s="504"/>
      <c r="O72" s="504"/>
      <c r="P72" s="252"/>
      <c r="Q72" s="504" t="s">
        <v>817</v>
      </c>
      <c r="R72" s="504"/>
      <c r="S72" s="504" t="s">
        <v>863</v>
      </c>
      <c r="T72" s="506"/>
      <c r="U72" s="504"/>
      <c r="V72" s="507"/>
      <c r="W72" s="507" t="s">
        <v>864</v>
      </c>
      <c r="X72" s="232"/>
      <c r="Y72" s="513"/>
      <c r="Z72" s="504"/>
      <c r="AA72" s="508"/>
      <c r="AB72" s="504"/>
      <c r="AC72" s="506">
        <v>1</v>
      </c>
      <c r="AD72" s="506"/>
    </row>
    <row r="73" spans="1:1014" s="224" customFormat="1" ht="13.5" customHeight="1">
      <c r="A73" s="225">
        <v>59</v>
      </c>
      <c r="B73" s="217"/>
      <c r="C73" s="217" t="s">
        <v>1186</v>
      </c>
      <c r="D73" s="217"/>
      <c r="E73" s="217"/>
      <c r="F73" s="217"/>
      <c r="G73" s="217"/>
      <c r="H73" s="504" t="s">
        <v>1187</v>
      </c>
      <c r="I73" s="503"/>
      <c r="J73" s="504" t="s">
        <v>942</v>
      </c>
      <c r="K73" s="503" t="s">
        <v>1188</v>
      </c>
      <c r="L73" s="504"/>
      <c r="M73" s="504"/>
      <c r="N73" s="504"/>
      <c r="O73" s="504"/>
      <c r="P73" s="252"/>
      <c r="Q73" s="504" t="s">
        <v>823</v>
      </c>
      <c r="R73" s="504" t="s">
        <v>864</v>
      </c>
      <c r="S73" s="243" t="s">
        <v>1188</v>
      </c>
      <c r="T73" s="506"/>
      <c r="U73" s="504"/>
      <c r="V73" s="507"/>
      <c r="W73" s="507" t="s">
        <v>864</v>
      </c>
      <c r="X73" s="232"/>
      <c r="Y73" s="513"/>
      <c r="Z73" s="504"/>
      <c r="AA73" s="508"/>
      <c r="AB73" s="504"/>
      <c r="AC73" s="506">
        <v>1</v>
      </c>
      <c r="AD73" s="506">
        <v>1</v>
      </c>
    </row>
    <row r="74" spans="1:1014" s="224" customFormat="1" ht="13.5" customHeight="1">
      <c r="A74" s="225">
        <v>60</v>
      </c>
      <c r="B74" s="217"/>
      <c r="C74" s="217"/>
      <c r="D74" s="217" t="s">
        <v>1189</v>
      </c>
      <c r="E74" s="217"/>
      <c r="F74" s="217"/>
      <c r="G74" s="217"/>
      <c r="H74" s="504" t="s">
        <v>1190</v>
      </c>
      <c r="I74" s="503" t="s">
        <v>1191</v>
      </c>
      <c r="J74" s="504" t="s">
        <v>908</v>
      </c>
      <c r="K74" s="503" t="s">
        <v>939</v>
      </c>
      <c r="L74" s="504"/>
      <c r="M74" s="504"/>
      <c r="N74" s="504"/>
      <c r="O74" s="504"/>
      <c r="P74" s="252"/>
      <c r="Q74" s="504" t="s">
        <v>820</v>
      </c>
      <c r="R74" s="504"/>
      <c r="S74" s="504" t="s">
        <v>863</v>
      </c>
      <c r="T74" s="506"/>
      <c r="U74" s="504" t="s">
        <v>1192</v>
      </c>
      <c r="V74" s="507"/>
      <c r="W74" s="507" t="s">
        <v>864</v>
      </c>
      <c r="X74" s="232"/>
      <c r="Y74" s="513"/>
      <c r="Z74" s="504"/>
      <c r="AA74" s="508"/>
      <c r="AB74" s="504"/>
      <c r="AC74" s="506">
        <v>1</v>
      </c>
      <c r="AD74" s="506">
        <v>1</v>
      </c>
    </row>
    <row r="75" spans="1:1014" s="224" customFormat="1" ht="13.5" customHeight="1">
      <c r="A75" s="225">
        <v>61</v>
      </c>
      <c r="B75" s="217"/>
      <c r="C75" s="217"/>
      <c r="D75" s="217" t="s">
        <v>1193</v>
      </c>
      <c r="E75" s="217"/>
      <c r="F75" s="217"/>
      <c r="G75" s="217"/>
      <c r="H75" s="504" t="s">
        <v>1194</v>
      </c>
      <c r="I75" s="503" t="s">
        <v>1195</v>
      </c>
      <c r="J75" s="504" t="s">
        <v>999</v>
      </c>
      <c r="K75" s="503" t="s">
        <v>999</v>
      </c>
      <c r="L75" s="504"/>
      <c r="M75" s="504"/>
      <c r="N75" s="504"/>
      <c r="O75" s="504"/>
      <c r="P75" s="252"/>
      <c r="Q75" s="504" t="s">
        <v>820</v>
      </c>
      <c r="R75" s="504"/>
      <c r="S75" s="504" t="s">
        <v>863</v>
      </c>
      <c r="T75" s="506"/>
      <c r="U75" s="504" t="s">
        <v>1196</v>
      </c>
      <c r="V75" s="507"/>
      <c r="W75" s="507" t="s">
        <v>864</v>
      </c>
      <c r="X75" s="232"/>
      <c r="Y75" s="513"/>
      <c r="Z75" s="504"/>
      <c r="AA75" s="508"/>
      <c r="AB75" s="504"/>
      <c r="AC75" s="506">
        <v>1</v>
      </c>
      <c r="AD75" s="506">
        <v>1</v>
      </c>
    </row>
    <row r="76" spans="1:1014" s="231" customFormat="1" ht="12.95" customHeight="1">
      <c r="A76" s="225">
        <v>62</v>
      </c>
      <c r="B76" s="217"/>
      <c r="C76" s="217"/>
      <c r="D76" s="217" t="s">
        <v>1058</v>
      </c>
      <c r="E76" s="217"/>
      <c r="F76" s="217"/>
      <c r="G76" s="217"/>
      <c r="H76" s="504" t="s">
        <v>1197</v>
      </c>
      <c r="I76" s="503" t="s">
        <v>1198</v>
      </c>
      <c r="J76" s="504" t="s">
        <v>1199</v>
      </c>
      <c r="K76" s="503" t="s">
        <v>1200</v>
      </c>
      <c r="L76" s="504"/>
      <c r="M76" s="504"/>
      <c r="N76" s="504"/>
      <c r="O76" s="504"/>
      <c r="P76" s="252"/>
      <c r="Q76" s="504" t="s">
        <v>820</v>
      </c>
      <c r="R76" s="504"/>
      <c r="S76" s="515" t="s">
        <v>863</v>
      </c>
      <c r="T76" s="282"/>
      <c r="U76" s="504"/>
      <c r="V76" s="507"/>
      <c r="W76" s="507" t="s">
        <v>864</v>
      </c>
      <c r="X76" s="232"/>
      <c r="Y76" s="513"/>
      <c r="Z76" s="504"/>
      <c r="AA76" s="508"/>
      <c r="AB76" s="504"/>
      <c r="AC76" s="506">
        <v>1</v>
      </c>
      <c r="AD76" s="506">
        <v>1</v>
      </c>
      <c r="AE76" s="516"/>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c r="BZ76" s="516"/>
      <c r="CA76" s="516"/>
      <c r="CB76" s="516"/>
      <c r="CC76" s="516"/>
      <c r="CD76" s="516"/>
      <c r="CE76" s="516"/>
      <c r="CF76" s="516"/>
      <c r="CG76" s="516"/>
      <c r="CH76" s="516"/>
      <c r="CI76" s="516"/>
      <c r="CJ76" s="516"/>
      <c r="CK76" s="516"/>
      <c r="CL76" s="516"/>
      <c r="CM76" s="516"/>
      <c r="CN76" s="516"/>
      <c r="CO76" s="516"/>
      <c r="CP76" s="516"/>
      <c r="CQ76" s="516"/>
      <c r="CR76" s="516"/>
      <c r="CS76" s="516"/>
      <c r="CT76" s="516"/>
      <c r="CU76" s="516"/>
      <c r="CV76" s="516"/>
      <c r="CW76" s="516"/>
      <c r="CX76" s="516"/>
      <c r="CY76" s="516"/>
      <c r="CZ76" s="516"/>
      <c r="DA76" s="516"/>
      <c r="DB76" s="516"/>
      <c r="DC76" s="516"/>
      <c r="DD76" s="516"/>
      <c r="DE76" s="516"/>
      <c r="DF76" s="516"/>
      <c r="DG76" s="516"/>
      <c r="DH76" s="516"/>
      <c r="DI76" s="516"/>
      <c r="DJ76" s="516"/>
      <c r="DK76" s="516"/>
      <c r="DL76" s="516"/>
      <c r="DM76" s="516"/>
      <c r="DN76" s="516"/>
      <c r="DO76" s="516"/>
      <c r="DP76" s="516"/>
      <c r="DQ76" s="516"/>
      <c r="DR76" s="516"/>
      <c r="DS76" s="516"/>
      <c r="DT76" s="516"/>
      <c r="DU76" s="516"/>
      <c r="DV76" s="516"/>
      <c r="DW76" s="516"/>
      <c r="DX76" s="516"/>
      <c r="DY76" s="516"/>
      <c r="DZ76" s="516"/>
      <c r="EA76" s="516"/>
      <c r="EB76" s="516"/>
      <c r="EC76" s="516"/>
      <c r="ED76" s="516"/>
      <c r="EE76" s="516"/>
      <c r="EF76" s="516"/>
      <c r="EG76" s="516"/>
      <c r="EH76" s="516"/>
      <c r="EI76" s="516"/>
      <c r="EJ76" s="516"/>
      <c r="EK76" s="516"/>
      <c r="EL76" s="516"/>
      <c r="EM76" s="516"/>
      <c r="EN76" s="516"/>
      <c r="EO76" s="516"/>
      <c r="EP76" s="516"/>
      <c r="EQ76" s="516"/>
      <c r="ER76" s="516"/>
      <c r="ES76" s="516"/>
      <c r="ET76" s="516"/>
      <c r="EU76" s="516"/>
      <c r="EV76" s="516"/>
      <c r="EW76" s="516"/>
      <c r="EX76" s="516"/>
      <c r="EY76" s="516"/>
      <c r="EZ76" s="516"/>
      <c r="FA76" s="516"/>
      <c r="FB76" s="516"/>
      <c r="FC76" s="516"/>
      <c r="FD76" s="516"/>
      <c r="FE76" s="516"/>
      <c r="FF76" s="516"/>
      <c r="FG76" s="516"/>
      <c r="FH76" s="516"/>
      <c r="FI76" s="516"/>
      <c r="FJ76" s="516"/>
      <c r="FK76" s="516"/>
      <c r="FL76" s="516"/>
      <c r="FM76" s="516"/>
      <c r="FN76" s="516"/>
      <c r="FO76" s="516"/>
      <c r="FP76" s="516"/>
      <c r="FQ76" s="516"/>
      <c r="FR76" s="516"/>
      <c r="FS76" s="516"/>
      <c r="FT76" s="516"/>
      <c r="FU76" s="516"/>
      <c r="FV76" s="516"/>
      <c r="FW76" s="516"/>
      <c r="FX76" s="516"/>
      <c r="FY76" s="516"/>
      <c r="FZ76" s="516"/>
      <c r="GA76" s="516"/>
      <c r="GB76" s="516"/>
      <c r="GC76" s="516"/>
      <c r="GD76" s="516"/>
      <c r="GE76" s="516"/>
      <c r="GF76" s="516"/>
      <c r="GG76" s="516"/>
      <c r="GH76" s="516"/>
      <c r="GI76" s="516"/>
      <c r="GJ76" s="516"/>
      <c r="GK76" s="516"/>
      <c r="GL76" s="516"/>
      <c r="GM76" s="516"/>
      <c r="GN76" s="516"/>
      <c r="GO76" s="516"/>
      <c r="GP76" s="516"/>
      <c r="GQ76" s="516"/>
      <c r="GR76" s="516"/>
      <c r="GS76" s="516"/>
      <c r="GT76" s="516"/>
      <c r="GU76" s="516"/>
      <c r="GV76" s="516"/>
      <c r="GW76" s="516"/>
      <c r="GX76" s="516"/>
      <c r="GY76" s="516"/>
      <c r="GZ76" s="516"/>
      <c r="HA76" s="516"/>
      <c r="HB76" s="516"/>
      <c r="HC76" s="516"/>
      <c r="HD76" s="516"/>
      <c r="HE76" s="516"/>
      <c r="HF76" s="516"/>
      <c r="HG76" s="516"/>
      <c r="HH76" s="516"/>
      <c r="HI76" s="516"/>
      <c r="HJ76" s="516"/>
      <c r="HK76" s="516"/>
      <c r="HL76" s="516"/>
      <c r="HM76" s="516"/>
      <c r="HN76" s="516"/>
      <c r="HO76" s="516"/>
      <c r="HP76" s="516"/>
      <c r="HQ76" s="516"/>
      <c r="HR76" s="516"/>
      <c r="HS76" s="516"/>
      <c r="HT76" s="516"/>
      <c r="HU76" s="516"/>
      <c r="HV76" s="516"/>
      <c r="HW76" s="516"/>
      <c r="HX76" s="516"/>
      <c r="HY76" s="516"/>
      <c r="HZ76" s="516"/>
      <c r="IA76" s="516"/>
      <c r="IB76" s="516"/>
      <c r="IC76" s="516"/>
      <c r="ID76" s="516"/>
      <c r="IE76" s="516"/>
      <c r="IF76" s="516"/>
      <c r="IG76" s="516"/>
      <c r="IH76" s="516"/>
      <c r="II76" s="516"/>
      <c r="IJ76" s="516"/>
      <c r="IK76" s="516"/>
      <c r="IL76" s="516"/>
      <c r="IM76" s="516"/>
      <c r="IN76" s="516"/>
      <c r="IO76" s="516"/>
      <c r="IP76" s="516"/>
      <c r="IQ76" s="516"/>
      <c r="IR76" s="516"/>
      <c r="IS76" s="516"/>
      <c r="IT76" s="516"/>
      <c r="IU76" s="516"/>
      <c r="IV76" s="516"/>
      <c r="IW76" s="516"/>
      <c r="IX76" s="516"/>
      <c r="IY76" s="516"/>
      <c r="IZ76" s="516"/>
      <c r="JA76" s="516"/>
      <c r="JB76" s="516"/>
      <c r="JC76" s="516"/>
      <c r="JD76" s="516"/>
      <c r="JE76" s="516"/>
      <c r="JF76" s="516"/>
      <c r="JG76" s="516"/>
      <c r="JH76" s="516"/>
      <c r="JI76" s="516"/>
      <c r="JJ76" s="516"/>
      <c r="JK76" s="516"/>
      <c r="JL76" s="516"/>
      <c r="JM76" s="516"/>
      <c r="JN76" s="516"/>
      <c r="JO76" s="516"/>
      <c r="JP76" s="516"/>
      <c r="JQ76" s="516"/>
      <c r="JR76" s="516"/>
      <c r="JS76" s="516"/>
      <c r="JT76" s="516"/>
      <c r="JU76" s="516"/>
      <c r="JV76" s="516"/>
      <c r="JW76" s="516"/>
      <c r="JX76" s="516"/>
      <c r="JY76" s="516"/>
      <c r="JZ76" s="516"/>
      <c r="KA76" s="516"/>
      <c r="KB76" s="516"/>
      <c r="KC76" s="516"/>
      <c r="KD76" s="516"/>
      <c r="KE76" s="516"/>
      <c r="KF76" s="516"/>
      <c r="KG76" s="516"/>
      <c r="KH76" s="516"/>
      <c r="KI76" s="516"/>
      <c r="KJ76" s="516"/>
      <c r="KK76" s="516"/>
      <c r="KL76" s="516"/>
      <c r="KM76" s="516"/>
      <c r="KN76" s="516"/>
      <c r="KO76" s="516"/>
      <c r="KP76" s="516"/>
      <c r="KQ76" s="516"/>
      <c r="KR76" s="516"/>
      <c r="KS76" s="516"/>
      <c r="KT76" s="516"/>
      <c r="KU76" s="516"/>
      <c r="KV76" s="516"/>
      <c r="KW76" s="516"/>
      <c r="KX76" s="516"/>
      <c r="KY76" s="516"/>
      <c r="KZ76" s="516"/>
      <c r="LA76" s="516"/>
      <c r="LB76" s="516"/>
      <c r="LC76" s="516"/>
      <c r="LD76" s="516"/>
      <c r="LE76" s="516"/>
      <c r="LF76" s="516"/>
      <c r="LG76" s="516"/>
      <c r="LH76" s="516"/>
      <c r="LI76" s="516"/>
      <c r="LJ76" s="516"/>
      <c r="LK76" s="516"/>
      <c r="LL76" s="516"/>
      <c r="LM76" s="516"/>
      <c r="LN76" s="516"/>
      <c r="LO76" s="516"/>
      <c r="LP76" s="516"/>
      <c r="LQ76" s="516"/>
      <c r="LR76" s="516"/>
      <c r="LS76" s="516"/>
      <c r="LT76" s="516"/>
      <c r="LU76" s="516"/>
      <c r="LV76" s="516"/>
      <c r="LW76" s="516"/>
      <c r="LX76" s="516"/>
      <c r="LY76" s="516"/>
      <c r="LZ76" s="516"/>
      <c r="MA76" s="516"/>
      <c r="MB76" s="516"/>
      <c r="MC76" s="516"/>
      <c r="MD76" s="516"/>
      <c r="ME76" s="516"/>
      <c r="MF76" s="516"/>
      <c r="MG76" s="516"/>
      <c r="MH76" s="516"/>
      <c r="MI76" s="516"/>
      <c r="MJ76" s="516"/>
      <c r="MK76" s="516"/>
      <c r="ML76" s="516"/>
      <c r="MM76" s="516"/>
      <c r="MN76" s="516"/>
      <c r="MO76" s="516"/>
      <c r="MP76" s="516"/>
      <c r="MQ76" s="516"/>
      <c r="MR76" s="516"/>
      <c r="MS76" s="516"/>
      <c r="MT76" s="516"/>
      <c r="MU76" s="516"/>
      <c r="MV76" s="516"/>
      <c r="MW76" s="516"/>
      <c r="MX76" s="516"/>
      <c r="MY76" s="516"/>
      <c r="MZ76" s="516"/>
      <c r="NA76" s="516"/>
      <c r="NB76" s="516"/>
      <c r="NC76" s="516"/>
      <c r="ND76" s="516"/>
      <c r="NE76" s="516"/>
      <c r="NF76" s="516"/>
      <c r="NG76" s="516"/>
      <c r="NH76" s="516"/>
      <c r="NI76" s="516"/>
      <c r="NJ76" s="516"/>
      <c r="NK76" s="516"/>
      <c r="NL76" s="516"/>
      <c r="NM76" s="516"/>
      <c r="NN76" s="516"/>
      <c r="NO76" s="516"/>
      <c r="NP76" s="516"/>
      <c r="NQ76" s="516"/>
      <c r="NR76" s="516"/>
      <c r="NS76" s="516"/>
      <c r="NT76" s="516"/>
      <c r="NU76" s="516"/>
      <c r="NV76" s="516"/>
      <c r="NW76" s="516"/>
      <c r="NX76" s="516"/>
      <c r="NY76" s="516"/>
      <c r="NZ76" s="516"/>
      <c r="OA76" s="516"/>
      <c r="OB76" s="516"/>
      <c r="OC76" s="516"/>
      <c r="OD76" s="516"/>
      <c r="OE76" s="516"/>
      <c r="OF76" s="516"/>
      <c r="OG76" s="516"/>
      <c r="OH76" s="516"/>
      <c r="OI76" s="516"/>
      <c r="OJ76" s="516"/>
      <c r="OK76" s="516"/>
      <c r="OL76" s="516"/>
      <c r="OM76" s="516"/>
      <c r="ON76" s="516"/>
      <c r="OO76" s="516"/>
      <c r="OP76" s="516"/>
      <c r="OQ76" s="516"/>
      <c r="OR76" s="516"/>
      <c r="OS76" s="516"/>
      <c r="OT76" s="516"/>
      <c r="OU76" s="516"/>
      <c r="OV76" s="516"/>
      <c r="OW76" s="516"/>
      <c r="OX76" s="516"/>
      <c r="OY76" s="516"/>
      <c r="OZ76" s="516"/>
      <c r="PA76" s="516"/>
      <c r="PB76" s="516"/>
      <c r="PC76" s="516"/>
      <c r="PD76" s="516"/>
      <c r="PE76" s="516"/>
      <c r="PF76" s="516"/>
      <c r="PG76" s="516"/>
      <c r="PH76" s="516"/>
      <c r="PI76" s="516"/>
      <c r="PJ76" s="516"/>
      <c r="PK76" s="516"/>
      <c r="PL76" s="516"/>
      <c r="PM76" s="516"/>
      <c r="PN76" s="516"/>
      <c r="PO76" s="516"/>
      <c r="PP76" s="516"/>
      <c r="PQ76" s="516"/>
      <c r="PR76" s="516"/>
      <c r="PS76" s="516"/>
      <c r="PT76" s="516"/>
      <c r="PU76" s="516"/>
      <c r="PV76" s="516"/>
      <c r="PW76" s="516"/>
      <c r="PX76" s="516"/>
      <c r="PY76" s="516"/>
      <c r="PZ76" s="516"/>
      <c r="QA76" s="516"/>
      <c r="QB76" s="516"/>
      <c r="QC76" s="516"/>
      <c r="QD76" s="516"/>
      <c r="QE76" s="516"/>
      <c r="QF76" s="516"/>
      <c r="QG76" s="516"/>
      <c r="QH76" s="516"/>
      <c r="QI76" s="516"/>
      <c r="QJ76" s="516"/>
      <c r="QK76" s="516"/>
      <c r="QL76" s="516"/>
      <c r="QM76" s="516"/>
      <c r="QN76" s="516"/>
      <c r="QO76" s="516"/>
      <c r="QP76" s="516"/>
      <c r="QQ76" s="516"/>
      <c r="QR76" s="516"/>
      <c r="QS76" s="516"/>
      <c r="QT76" s="516"/>
      <c r="QU76" s="516"/>
      <c r="QV76" s="516"/>
      <c r="QW76" s="516"/>
      <c r="QX76" s="516"/>
      <c r="QY76" s="516"/>
      <c r="QZ76" s="516"/>
      <c r="RA76" s="516"/>
      <c r="RB76" s="516"/>
      <c r="RC76" s="516"/>
      <c r="RD76" s="516"/>
      <c r="RE76" s="516"/>
      <c r="RF76" s="516"/>
      <c r="RG76" s="516"/>
      <c r="RH76" s="516"/>
      <c r="RI76" s="516"/>
      <c r="RJ76" s="516"/>
      <c r="RK76" s="516"/>
      <c r="RL76" s="516"/>
      <c r="RM76" s="516"/>
      <c r="RN76" s="516"/>
      <c r="RO76" s="516"/>
      <c r="RP76" s="516"/>
      <c r="RQ76" s="516"/>
      <c r="RR76" s="516"/>
      <c r="RS76" s="516"/>
      <c r="RT76" s="516"/>
      <c r="RU76" s="516"/>
      <c r="RV76" s="516"/>
      <c r="RW76" s="516"/>
      <c r="RX76" s="516"/>
      <c r="RY76" s="516"/>
      <c r="RZ76" s="516"/>
      <c r="SA76" s="516"/>
      <c r="SB76" s="516"/>
      <c r="SC76" s="516"/>
      <c r="SD76" s="516"/>
      <c r="SE76" s="516"/>
      <c r="SF76" s="516"/>
      <c r="SG76" s="516"/>
      <c r="SH76" s="516"/>
      <c r="SI76" s="516"/>
      <c r="SJ76" s="516"/>
      <c r="SK76" s="516"/>
      <c r="SL76" s="516"/>
      <c r="SM76" s="516"/>
      <c r="SN76" s="516"/>
      <c r="SO76" s="516"/>
      <c r="SP76" s="516"/>
      <c r="SQ76" s="516"/>
      <c r="SR76" s="516"/>
      <c r="SS76" s="516"/>
      <c r="ST76" s="516"/>
      <c r="SU76" s="516"/>
      <c r="SV76" s="516"/>
      <c r="SW76" s="516"/>
      <c r="SX76" s="516"/>
      <c r="SY76" s="516"/>
      <c r="SZ76" s="516"/>
      <c r="TA76" s="516"/>
      <c r="TB76" s="516"/>
      <c r="TC76" s="516"/>
      <c r="TD76" s="516"/>
      <c r="TE76" s="516"/>
      <c r="TF76" s="516"/>
      <c r="TG76" s="516"/>
      <c r="TH76" s="516"/>
      <c r="TI76" s="516"/>
      <c r="TJ76" s="516"/>
      <c r="TK76" s="516"/>
      <c r="TL76" s="516"/>
      <c r="TM76" s="516"/>
      <c r="TN76" s="516"/>
      <c r="TO76" s="516"/>
      <c r="TP76" s="516"/>
      <c r="TQ76" s="516"/>
      <c r="TR76" s="516"/>
      <c r="TS76" s="516"/>
      <c r="TT76" s="516"/>
      <c r="TU76" s="516"/>
      <c r="TV76" s="516"/>
      <c r="TW76" s="516"/>
      <c r="TX76" s="516"/>
      <c r="TY76" s="516"/>
      <c r="TZ76" s="516"/>
      <c r="UA76" s="516"/>
      <c r="UB76" s="516"/>
      <c r="UC76" s="516"/>
      <c r="UD76" s="516"/>
      <c r="UE76" s="516"/>
      <c r="UF76" s="516"/>
      <c r="UG76" s="516"/>
      <c r="UH76" s="516"/>
      <c r="UI76" s="516"/>
      <c r="UJ76" s="516"/>
      <c r="UK76" s="516"/>
      <c r="UL76" s="516"/>
      <c r="UM76" s="516"/>
      <c r="UN76" s="516"/>
      <c r="UO76" s="516"/>
      <c r="UP76" s="516"/>
      <c r="UQ76" s="516"/>
      <c r="UR76" s="516"/>
      <c r="US76" s="516"/>
      <c r="UT76" s="516"/>
      <c r="UU76" s="516"/>
      <c r="UV76" s="516"/>
      <c r="UW76" s="516"/>
      <c r="UX76" s="516"/>
      <c r="UY76" s="516"/>
      <c r="UZ76" s="516"/>
      <c r="VA76" s="516"/>
      <c r="VB76" s="516"/>
      <c r="VC76" s="516"/>
      <c r="VD76" s="516"/>
      <c r="VE76" s="516"/>
      <c r="VF76" s="516"/>
      <c r="VG76" s="516"/>
      <c r="VH76" s="516"/>
      <c r="VI76" s="516"/>
      <c r="VJ76" s="516"/>
      <c r="VK76" s="516"/>
      <c r="VL76" s="516"/>
      <c r="VM76" s="516"/>
      <c r="VN76" s="516"/>
      <c r="VO76" s="516"/>
      <c r="VP76" s="516"/>
      <c r="VQ76" s="516"/>
      <c r="VR76" s="516"/>
      <c r="VS76" s="516"/>
      <c r="VT76" s="516"/>
      <c r="VU76" s="516"/>
      <c r="VV76" s="516"/>
      <c r="VW76" s="516"/>
      <c r="VX76" s="516"/>
      <c r="VY76" s="516"/>
      <c r="VZ76" s="516"/>
      <c r="WA76" s="516"/>
      <c r="WB76" s="516"/>
      <c r="WC76" s="516"/>
      <c r="WD76" s="516"/>
      <c r="WE76" s="516"/>
      <c r="WF76" s="516"/>
      <c r="WG76" s="516"/>
      <c r="WH76" s="516"/>
      <c r="WI76" s="516"/>
      <c r="WJ76" s="516"/>
      <c r="WK76" s="516"/>
      <c r="WL76" s="516"/>
      <c r="WM76" s="516"/>
      <c r="WN76" s="516"/>
      <c r="WO76" s="516"/>
      <c r="WP76" s="516"/>
      <c r="WQ76" s="516"/>
      <c r="WR76" s="516"/>
      <c r="WS76" s="516"/>
      <c r="WT76" s="516"/>
      <c r="WU76" s="516"/>
      <c r="WV76" s="516"/>
      <c r="WW76" s="516"/>
      <c r="WX76" s="516"/>
      <c r="WY76" s="516"/>
      <c r="WZ76" s="516"/>
      <c r="XA76" s="516"/>
      <c r="XB76" s="516"/>
      <c r="XC76" s="516"/>
      <c r="XD76" s="516"/>
      <c r="XE76" s="516"/>
      <c r="XF76" s="516"/>
      <c r="XG76" s="516"/>
      <c r="XH76" s="516"/>
      <c r="XI76" s="516"/>
      <c r="XJ76" s="516"/>
      <c r="XK76" s="516"/>
      <c r="XL76" s="516"/>
      <c r="XM76" s="516"/>
      <c r="XN76" s="516"/>
      <c r="XO76" s="516"/>
      <c r="XP76" s="516"/>
      <c r="XQ76" s="516"/>
      <c r="XR76" s="516"/>
      <c r="XS76" s="516"/>
      <c r="XT76" s="516"/>
      <c r="XU76" s="516"/>
      <c r="XV76" s="516"/>
      <c r="XW76" s="516"/>
      <c r="XX76" s="516"/>
      <c r="XY76" s="516"/>
      <c r="XZ76" s="516"/>
      <c r="YA76" s="516"/>
      <c r="YB76" s="516"/>
      <c r="YC76" s="516"/>
      <c r="YD76" s="516"/>
      <c r="YE76" s="516"/>
      <c r="YF76" s="516"/>
      <c r="YG76" s="516"/>
      <c r="YH76" s="516"/>
      <c r="YI76" s="516"/>
      <c r="YJ76" s="516"/>
      <c r="YK76" s="516"/>
      <c r="YL76" s="516"/>
      <c r="YM76" s="516"/>
      <c r="YN76" s="516"/>
      <c r="YO76" s="516"/>
      <c r="YP76" s="516"/>
      <c r="YQ76" s="516"/>
      <c r="YR76" s="516"/>
      <c r="YS76" s="516"/>
      <c r="YT76" s="516"/>
      <c r="YU76" s="516"/>
      <c r="YV76" s="516"/>
      <c r="YW76" s="516"/>
      <c r="YX76" s="516"/>
      <c r="YY76" s="516"/>
      <c r="YZ76" s="516"/>
      <c r="ZA76" s="516"/>
      <c r="ZB76" s="516"/>
      <c r="ZC76" s="516"/>
      <c r="ZD76" s="516"/>
      <c r="ZE76" s="516"/>
      <c r="ZF76" s="516"/>
      <c r="ZG76" s="516"/>
      <c r="ZH76" s="516"/>
      <c r="ZI76" s="516"/>
      <c r="ZJ76" s="516"/>
      <c r="ZK76" s="516"/>
      <c r="ZL76" s="516"/>
      <c r="ZM76" s="516"/>
      <c r="ZN76" s="516"/>
      <c r="ZO76" s="516"/>
      <c r="ZP76" s="516"/>
      <c r="ZQ76" s="516"/>
      <c r="ZR76" s="516"/>
      <c r="ZS76" s="516"/>
      <c r="ZT76" s="516"/>
      <c r="ZU76" s="516"/>
      <c r="ZV76" s="516"/>
      <c r="ZW76" s="516"/>
      <c r="ZX76" s="516"/>
      <c r="ZY76" s="516"/>
      <c r="ZZ76" s="516"/>
      <c r="AAA76" s="516"/>
      <c r="AAB76" s="516"/>
      <c r="AAC76" s="516"/>
      <c r="AAD76" s="516"/>
      <c r="AAE76" s="516"/>
      <c r="AAF76" s="516"/>
      <c r="AAG76" s="516"/>
      <c r="AAH76" s="516"/>
      <c r="AAI76" s="516"/>
      <c r="AAJ76" s="516"/>
      <c r="AAK76" s="516"/>
      <c r="AAL76" s="516"/>
      <c r="AAM76" s="516"/>
      <c r="AAN76" s="516"/>
      <c r="AAO76" s="516"/>
      <c r="AAP76" s="516"/>
      <c r="AAQ76" s="516"/>
      <c r="AAR76" s="516"/>
      <c r="AAS76" s="516"/>
      <c r="AAT76" s="516"/>
      <c r="AAU76" s="516"/>
      <c r="AAV76" s="516"/>
      <c r="AAW76" s="516"/>
      <c r="AAX76" s="516"/>
      <c r="AAY76" s="516"/>
      <c r="AAZ76" s="516"/>
      <c r="ABA76" s="516"/>
      <c r="ABB76" s="516"/>
      <c r="ABC76" s="516"/>
      <c r="ABD76" s="516"/>
      <c r="ABE76" s="516"/>
      <c r="ABF76" s="516"/>
      <c r="ABG76" s="516"/>
      <c r="ABH76" s="516"/>
      <c r="ABI76" s="516"/>
      <c r="ABJ76" s="516"/>
      <c r="ABK76" s="516"/>
      <c r="ABL76" s="516"/>
      <c r="ABM76" s="516"/>
      <c r="ABN76" s="516"/>
      <c r="ABO76" s="516"/>
      <c r="ABP76" s="516"/>
      <c r="ABQ76" s="516"/>
      <c r="ABR76" s="516"/>
      <c r="ABS76" s="516"/>
      <c r="ABT76" s="516"/>
      <c r="ABU76" s="516"/>
      <c r="ABV76" s="516"/>
      <c r="ABW76" s="516"/>
      <c r="ABX76" s="516"/>
      <c r="ABY76" s="516"/>
      <c r="ABZ76" s="516"/>
      <c r="ACA76" s="516"/>
      <c r="ACB76" s="516"/>
      <c r="ACC76" s="516"/>
      <c r="ACD76" s="516"/>
      <c r="ACE76" s="516"/>
      <c r="ACF76" s="516"/>
      <c r="ACG76" s="516"/>
      <c r="ACH76" s="516"/>
      <c r="ACI76" s="516"/>
      <c r="ACJ76" s="516"/>
      <c r="ACK76" s="516"/>
      <c r="ACL76" s="516"/>
      <c r="ACM76" s="516"/>
      <c r="ACN76" s="516"/>
      <c r="ACO76" s="516"/>
      <c r="ACP76" s="516"/>
      <c r="ACQ76" s="516"/>
      <c r="ACR76" s="516"/>
      <c r="ACS76" s="516"/>
      <c r="ACT76" s="516"/>
      <c r="ACU76" s="516"/>
      <c r="ACV76" s="516"/>
      <c r="ACW76" s="516"/>
      <c r="ACX76" s="516"/>
      <c r="ACY76" s="516"/>
      <c r="ACZ76" s="516"/>
      <c r="ADA76" s="516"/>
      <c r="ADB76" s="516"/>
      <c r="ADC76" s="516"/>
      <c r="ADD76" s="516"/>
      <c r="ADE76" s="516"/>
      <c r="ADF76" s="516"/>
      <c r="ADG76" s="516"/>
      <c r="ADH76" s="516"/>
      <c r="ADI76" s="516"/>
      <c r="ADJ76" s="516"/>
      <c r="ADK76" s="516"/>
      <c r="ADL76" s="516"/>
      <c r="ADM76" s="516"/>
      <c r="ADN76" s="516"/>
      <c r="ADO76" s="516"/>
      <c r="ADP76" s="516"/>
      <c r="ADQ76" s="516"/>
      <c r="ADR76" s="516"/>
      <c r="ADS76" s="516"/>
      <c r="ADT76" s="516"/>
      <c r="ADU76" s="516"/>
      <c r="ADV76" s="516"/>
      <c r="ADW76" s="516"/>
      <c r="ADX76" s="516"/>
      <c r="ADY76" s="516"/>
      <c r="ADZ76" s="516"/>
      <c r="AEA76" s="516"/>
      <c r="AEB76" s="516"/>
      <c r="AEC76" s="516"/>
      <c r="AED76" s="516"/>
      <c r="AEE76" s="516"/>
      <c r="AEF76" s="516"/>
      <c r="AEG76" s="516"/>
      <c r="AEH76" s="516"/>
      <c r="AEI76" s="516"/>
      <c r="AEJ76" s="516"/>
      <c r="AEK76" s="516"/>
      <c r="AEL76" s="516"/>
      <c r="AEM76" s="516"/>
      <c r="AEN76" s="516"/>
      <c r="AEO76" s="516"/>
      <c r="AEP76" s="516"/>
      <c r="AEQ76" s="516"/>
      <c r="AER76" s="516"/>
      <c r="AES76" s="516"/>
      <c r="AET76" s="516"/>
      <c r="AEU76" s="516"/>
      <c r="AEV76" s="516"/>
      <c r="AEW76" s="516"/>
      <c r="AEX76" s="516"/>
      <c r="AEY76" s="516"/>
      <c r="AEZ76" s="516"/>
      <c r="AFA76" s="516"/>
      <c r="AFB76" s="516"/>
      <c r="AFC76" s="516"/>
      <c r="AFD76" s="516"/>
      <c r="AFE76" s="516"/>
      <c r="AFF76" s="516"/>
      <c r="AFG76" s="516"/>
      <c r="AFH76" s="516"/>
      <c r="AFI76" s="516"/>
      <c r="AFJ76" s="516"/>
      <c r="AFK76" s="516"/>
      <c r="AFL76" s="516"/>
      <c r="AFM76" s="516"/>
      <c r="AFN76" s="516"/>
      <c r="AFO76" s="516"/>
      <c r="AFP76" s="516"/>
      <c r="AFQ76" s="516"/>
      <c r="AFR76" s="516"/>
      <c r="AFS76" s="516"/>
      <c r="AFT76" s="516"/>
      <c r="AFU76" s="516"/>
      <c r="AFV76" s="516"/>
      <c r="AFW76" s="516"/>
      <c r="AFX76" s="516"/>
      <c r="AFY76" s="516"/>
      <c r="AFZ76" s="516"/>
      <c r="AGA76" s="516"/>
      <c r="AGB76" s="516"/>
      <c r="AGC76" s="516"/>
      <c r="AGD76" s="516"/>
      <c r="AGE76" s="516"/>
      <c r="AGF76" s="516"/>
      <c r="AGG76" s="516"/>
      <c r="AGH76" s="516"/>
      <c r="AGI76" s="516"/>
      <c r="AGJ76" s="516"/>
      <c r="AGK76" s="516"/>
      <c r="AGL76" s="516"/>
      <c r="AGM76" s="516"/>
      <c r="AGN76" s="516"/>
      <c r="AGO76" s="516"/>
      <c r="AGP76" s="516"/>
      <c r="AGQ76" s="516"/>
      <c r="AGR76" s="516"/>
      <c r="AGS76" s="516"/>
      <c r="AGT76" s="516"/>
      <c r="AGU76" s="516"/>
      <c r="AGV76" s="516"/>
      <c r="AGW76" s="516"/>
      <c r="AGX76" s="516"/>
      <c r="AGY76" s="516"/>
      <c r="AGZ76" s="516"/>
      <c r="AHA76" s="516"/>
      <c r="AHB76" s="516"/>
      <c r="AHC76" s="516"/>
      <c r="AHD76" s="516"/>
      <c r="AHE76" s="516"/>
      <c r="AHF76" s="516"/>
      <c r="AHG76" s="516"/>
      <c r="AHH76" s="516"/>
      <c r="AHI76" s="516"/>
      <c r="AHJ76" s="516"/>
      <c r="AHK76" s="516"/>
      <c r="AHL76" s="516"/>
      <c r="AHM76" s="516"/>
      <c r="AHN76" s="516"/>
      <c r="AHO76" s="516"/>
      <c r="AHP76" s="516"/>
      <c r="AHQ76" s="516"/>
      <c r="AHR76" s="516"/>
      <c r="AHS76" s="516"/>
      <c r="AHT76" s="516"/>
      <c r="AHU76" s="516"/>
      <c r="AHV76" s="516"/>
      <c r="AHW76" s="516"/>
      <c r="AHX76" s="516"/>
      <c r="AHY76" s="516"/>
      <c r="AHZ76" s="516"/>
      <c r="AIA76" s="516"/>
      <c r="AIB76" s="516"/>
      <c r="AIC76" s="516"/>
      <c r="AID76" s="516"/>
      <c r="AIE76" s="516"/>
      <c r="AIF76" s="516"/>
      <c r="AIG76" s="516"/>
      <c r="AIH76" s="516"/>
      <c r="AII76" s="516"/>
      <c r="AIJ76" s="516"/>
      <c r="AIK76" s="516"/>
      <c r="AIL76" s="516"/>
      <c r="AIM76" s="516"/>
      <c r="AIN76" s="516"/>
      <c r="AIO76" s="516"/>
      <c r="AIP76" s="516"/>
      <c r="AIQ76" s="516"/>
      <c r="AIR76" s="516"/>
      <c r="AIS76" s="516"/>
      <c r="AIT76" s="516"/>
      <c r="AIU76" s="516"/>
      <c r="AIV76" s="516"/>
      <c r="AIW76" s="516"/>
      <c r="AIX76" s="516"/>
      <c r="AIY76" s="516"/>
      <c r="AIZ76" s="516"/>
      <c r="AJA76" s="516"/>
      <c r="AJB76" s="516"/>
      <c r="AJC76" s="516"/>
      <c r="AJD76" s="516"/>
      <c r="AJE76" s="516"/>
      <c r="AJF76" s="516"/>
      <c r="AJG76" s="516"/>
      <c r="AJH76" s="516"/>
      <c r="AJI76" s="516"/>
      <c r="AJJ76" s="516"/>
      <c r="AJK76" s="516"/>
      <c r="AJL76" s="516"/>
      <c r="AJM76" s="516"/>
      <c r="AJN76" s="516"/>
      <c r="AJO76" s="516"/>
      <c r="AJP76" s="516"/>
      <c r="AJQ76" s="516"/>
      <c r="AJR76" s="516"/>
      <c r="AJS76" s="516"/>
      <c r="AJT76" s="516"/>
      <c r="AJU76" s="516"/>
      <c r="AJV76" s="516"/>
      <c r="AJW76" s="516"/>
      <c r="AJX76" s="516"/>
      <c r="AJY76" s="516"/>
      <c r="AJZ76" s="516"/>
      <c r="AKA76" s="516"/>
      <c r="AKB76" s="516"/>
      <c r="AKC76" s="516"/>
      <c r="AKD76" s="516"/>
      <c r="AKE76" s="516"/>
      <c r="AKF76" s="516"/>
      <c r="AKG76" s="516"/>
      <c r="AKH76" s="516"/>
      <c r="AKI76" s="516"/>
      <c r="AKJ76" s="516"/>
      <c r="AKK76" s="516"/>
      <c r="AKL76" s="516"/>
      <c r="AKM76" s="516"/>
      <c r="AKN76" s="516"/>
      <c r="AKO76" s="516"/>
      <c r="AKP76" s="516"/>
      <c r="AKQ76" s="516"/>
      <c r="AKR76" s="516"/>
      <c r="AKS76" s="516"/>
      <c r="AKT76" s="516"/>
      <c r="AKU76" s="516"/>
      <c r="AKV76" s="516"/>
      <c r="AKW76" s="516"/>
      <c r="AKX76" s="516"/>
      <c r="AKY76" s="516"/>
      <c r="AKZ76" s="516"/>
      <c r="ALA76" s="516"/>
      <c r="ALB76" s="516"/>
      <c r="ALC76" s="516"/>
      <c r="ALD76" s="516"/>
      <c r="ALE76" s="516"/>
      <c r="ALF76" s="516"/>
      <c r="ALG76" s="516"/>
      <c r="ALH76" s="516"/>
      <c r="ALI76" s="516"/>
      <c r="ALJ76" s="516"/>
      <c r="ALK76" s="516"/>
      <c r="ALL76" s="516"/>
      <c r="ALM76" s="516"/>
      <c r="ALN76" s="516"/>
      <c r="ALO76" s="516"/>
      <c r="ALP76" s="516"/>
      <c r="ALQ76" s="516"/>
      <c r="ALR76" s="516"/>
      <c r="ALS76" s="516"/>
      <c r="ALT76" s="516"/>
      <c r="ALU76" s="516"/>
      <c r="ALV76" s="516"/>
      <c r="ALW76" s="516"/>
      <c r="ALX76" s="516"/>
      <c r="ALY76" s="516"/>
      <c r="ALZ76" s="516"/>
    </row>
    <row r="77" spans="1:1014" s="224" customFormat="1" ht="13.5" customHeight="1">
      <c r="A77" s="225">
        <v>63</v>
      </c>
      <c r="B77" s="217"/>
      <c r="C77" s="217" t="s">
        <v>264</v>
      </c>
      <c r="D77" s="217"/>
      <c r="E77" s="217"/>
      <c r="F77" s="217"/>
      <c r="G77" s="217"/>
      <c r="H77" s="504"/>
      <c r="I77" s="503" t="s">
        <v>1201</v>
      </c>
      <c r="J77" s="504" t="s">
        <v>1202</v>
      </c>
      <c r="K77" s="503"/>
      <c r="L77" s="504"/>
      <c r="M77" s="504"/>
      <c r="N77" s="504"/>
      <c r="O77" s="504"/>
      <c r="P77" s="252"/>
      <c r="Q77" s="504" t="s">
        <v>820</v>
      </c>
      <c r="R77" s="504"/>
      <c r="S77" s="515" t="s">
        <v>863</v>
      </c>
      <c r="T77" s="282"/>
      <c r="U77" s="504" t="s">
        <v>1203</v>
      </c>
      <c r="V77" s="507"/>
      <c r="W77" s="507" t="s">
        <v>864</v>
      </c>
      <c r="X77" s="232"/>
      <c r="Y77" s="513"/>
      <c r="Z77" s="504" t="s">
        <v>1204</v>
      </c>
      <c r="AA77" s="245" t="s">
        <v>1205</v>
      </c>
      <c r="AB77" s="504"/>
      <c r="AC77" s="506"/>
      <c r="AD77" s="506">
        <v>1</v>
      </c>
    </row>
    <row r="78" spans="1:1014" s="224" customFormat="1" ht="13.5" customHeight="1">
      <c r="A78" s="225">
        <v>64</v>
      </c>
      <c r="B78" s="217"/>
      <c r="C78" s="217" t="s">
        <v>767</v>
      </c>
      <c r="D78" s="217"/>
      <c r="E78" s="217"/>
      <c r="F78" s="217"/>
      <c r="G78" s="217"/>
      <c r="H78" s="504" t="s">
        <v>1206</v>
      </c>
      <c r="I78" s="503" t="s">
        <v>1207</v>
      </c>
      <c r="J78" s="504" t="s">
        <v>1208</v>
      </c>
      <c r="K78" s="503" t="s">
        <v>939</v>
      </c>
      <c r="L78" s="504" t="s">
        <v>1209</v>
      </c>
      <c r="M78" s="504" t="s">
        <v>1210</v>
      </c>
      <c r="N78" s="504"/>
      <c r="O78" s="504"/>
      <c r="P78" s="252"/>
      <c r="Q78" s="504" t="s">
        <v>817</v>
      </c>
      <c r="R78" s="504"/>
      <c r="S78" s="504" t="s">
        <v>863</v>
      </c>
      <c r="T78" s="506"/>
      <c r="U78" s="504"/>
      <c r="V78" s="507"/>
      <c r="W78" s="507" t="s">
        <v>864</v>
      </c>
      <c r="X78" s="232"/>
      <c r="Y78" s="513"/>
      <c r="Z78" s="504"/>
      <c r="AA78" s="508"/>
      <c r="AB78" s="504"/>
      <c r="AC78" s="506">
        <v>1</v>
      </c>
      <c r="AD78" s="506">
        <v>1</v>
      </c>
    </row>
    <row r="79" spans="1:1014" s="224" customFormat="1" ht="13.5" customHeight="1">
      <c r="A79" s="225">
        <v>65</v>
      </c>
      <c r="B79" s="217" t="s">
        <v>1211</v>
      </c>
      <c r="C79" s="242"/>
      <c r="D79" s="241"/>
      <c r="E79" s="241"/>
      <c r="F79" s="241"/>
      <c r="G79" s="241"/>
      <c r="H79" s="504" t="s">
        <v>1212</v>
      </c>
      <c r="I79" s="503"/>
      <c r="J79" s="504" t="s">
        <v>1213</v>
      </c>
      <c r="K79" s="503" t="s">
        <v>1214</v>
      </c>
      <c r="L79" s="504"/>
      <c r="M79" s="504"/>
      <c r="N79" s="504"/>
      <c r="O79" s="504"/>
      <c r="P79" s="505"/>
      <c r="Q79" s="504" t="s">
        <v>817</v>
      </c>
      <c r="R79" s="504" t="s">
        <v>864</v>
      </c>
      <c r="S79" s="243" t="s">
        <v>1215</v>
      </c>
      <c r="T79" s="283"/>
      <c r="U79" s="504"/>
      <c r="V79" s="507"/>
      <c r="W79" s="507" t="s">
        <v>864</v>
      </c>
      <c r="X79" s="232"/>
      <c r="Y79" s="513"/>
      <c r="Z79" s="504"/>
      <c r="AA79" s="508"/>
      <c r="AB79" s="504"/>
      <c r="AC79" s="506">
        <v>1</v>
      </c>
      <c r="AD79" s="506">
        <v>1</v>
      </c>
    </row>
    <row r="80" spans="1:1014" s="231" customFormat="1" ht="13.5" customHeight="1">
      <c r="A80" s="225">
        <v>66</v>
      </c>
      <c r="B80" s="217"/>
      <c r="C80" s="512" t="s">
        <v>1216</v>
      </c>
      <c r="D80" s="512"/>
      <c r="E80" s="512"/>
      <c r="F80" s="512"/>
      <c r="G80" s="512"/>
      <c r="H80" s="504" t="s">
        <v>1217</v>
      </c>
      <c r="I80" s="503" t="s">
        <v>1218</v>
      </c>
      <c r="J80" s="504" t="s">
        <v>1219</v>
      </c>
      <c r="K80" s="503" t="s">
        <v>1199</v>
      </c>
      <c r="L80" s="504"/>
      <c r="M80" s="504"/>
      <c r="N80" s="504"/>
      <c r="O80" s="504"/>
      <c r="P80" s="505">
        <v>1</v>
      </c>
      <c r="Q80" s="504" t="s">
        <v>820</v>
      </c>
      <c r="R80" s="504"/>
      <c r="S80" s="504" t="s">
        <v>863</v>
      </c>
      <c r="T80" s="506"/>
      <c r="U80" s="504"/>
      <c r="V80" s="507"/>
      <c r="W80" s="507" t="s">
        <v>864</v>
      </c>
      <c r="X80" s="232"/>
      <c r="Y80" s="513"/>
      <c r="Z80" s="504"/>
      <c r="AA80" s="508"/>
      <c r="AB80" s="504"/>
      <c r="AC80" s="506">
        <v>1</v>
      </c>
      <c r="AD80" s="506">
        <v>1</v>
      </c>
      <c r="AE80" s="516"/>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c r="BZ80" s="516"/>
      <c r="CA80" s="516"/>
      <c r="CB80" s="516"/>
      <c r="CC80" s="516"/>
      <c r="CD80" s="516"/>
      <c r="CE80" s="516"/>
      <c r="CF80" s="516"/>
      <c r="CG80" s="516"/>
      <c r="CH80" s="516"/>
      <c r="CI80" s="516"/>
      <c r="CJ80" s="516"/>
      <c r="CK80" s="516"/>
      <c r="CL80" s="516"/>
      <c r="CM80" s="516"/>
      <c r="CN80" s="516"/>
      <c r="CO80" s="516"/>
      <c r="CP80" s="516"/>
      <c r="CQ80" s="516"/>
      <c r="CR80" s="516"/>
      <c r="CS80" s="516"/>
      <c r="CT80" s="516"/>
      <c r="CU80" s="516"/>
      <c r="CV80" s="516"/>
      <c r="CW80" s="516"/>
      <c r="CX80" s="516"/>
      <c r="CY80" s="516"/>
      <c r="CZ80" s="516"/>
      <c r="DA80" s="516"/>
      <c r="DB80" s="516"/>
      <c r="DC80" s="516"/>
      <c r="DD80" s="516"/>
      <c r="DE80" s="516"/>
      <c r="DF80" s="516"/>
      <c r="DG80" s="516"/>
      <c r="DH80" s="516"/>
      <c r="DI80" s="516"/>
      <c r="DJ80" s="516"/>
      <c r="DK80" s="516"/>
      <c r="DL80" s="516"/>
      <c r="DM80" s="516"/>
      <c r="DN80" s="516"/>
      <c r="DO80" s="516"/>
      <c r="DP80" s="516"/>
      <c r="DQ80" s="516"/>
      <c r="DR80" s="516"/>
      <c r="DS80" s="516"/>
      <c r="DT80" s="516"/>
      <c r="DU80" s="516"/>
      <c r="DV80" s="516"/>
      <c r="DW80" s="516"/>
      <c r="DX80" s="516"/>
      <c r="DY80" s="516"/>
      <c r="DZ80" s="516"/>
      <c r="EA80" s="516"/>
      <c r="EB80" s="516"/>
      <c r="EC80" s="516"/>
      <c r="ED80" s="516"/>
      <c r="EE80" s="516"/>
      <c r="EF80" s="516"/>
      <c r="EG80" s="516"/>
      <c r="EH80" s="516"/>
      <c r="EI80" s="516"/>
      <c r="EJ80" s="516"/>
      <c r="EK80" s="516"/>
      <c r="EL80" s="516"/>
      <c r="EM80" s="516"/>
      <c r="EN80" s="516"/>
      <c r="EO80" s="516"/>
      <c r="EP80" s="516"/>
      <c r="EQ80" s="516"/>
      <c r="ER80" s="516"/>
      <c r="ES80" s="516"/>
      <c r="ET80" s="516"/>
      <c r="EU80" s="516"/>
      <c r="EV80" s="516"/>
      <c r="EW80" s="516"/>
      <c r="EX80" s="516"/>
      <c r="EY80" s="516"/>
      <c r="EZ80" s="516"/>
      <c r="FA80" s="516"/>
      <c r="FB80" s="516"/>
      <c r="FC80" s="516"/>
      <c r="FD80" s="516"/>
      <c r="FE80" s="516"/>
      <c r="FF80" s="516"/>
      <c r="FG80" s="516"/>
      <c r="FH80" s="516"/>
      <c r="FI80" s="516"/>
      <c r="FJ80" s="516"/>
      <c r="FK80" s="516"/>
      <c r="FL80" s="516"/>
      <c r="FM80" s="516"/>
      <c r="FN80" s="516"/>
      <c r="FO80" s="516"/>
      <c r="FP80" s="516"/>
      <c r="FQ80" s="516"/>
      <c r="FR80" s="516"/>
      <c r="FS80" s="516"/>
      <c r="FT80" s="516"/>
      <c r="FU80" s="516"/>
      <c r="FV80" s="516"/>
      <c r="FW80" s="516"/>
      <c r="FX80" s="516"/>
      <c r="FY80" s="516"/>
      <c r="FZ80" s="516"/>
      <c r="GA80" s="516"/>
      <c r="GB80" s="516"/>
      <c r="GC80" s="516"/>
      <c r="GD80" s="516"/>
      <c r="GE80" s="516"/>
      <c r="GF80" s="516"/>
      <c r="GG80" s="516"/>
      <c r="GH80" s="516"/>
      <c r="GI80" s="516"/>
      <c r="GJ80" s="516"/>
      <c r="GK80" s="516"/>
      <c r="GL80" s="516"/>
      <c r="GM80" s="516"/>
      <c r="GN80" s="516"/>
      <c r="GO80" s="516"/>
      <c r="GP80" s="516"/>
      <c r="GQ80" s="516"/>
      <c r="GR80" s="516"/>
      <c r="GS80" s="516"/>
      <c r="GT80" s="516"/>
      <c r="GU80" s="516"/>
      <c r="GV80" s="516"/>
      <c r="GW80" s="516"/>
      <c r="GX80" s="516"/>
      <c r="GY80" s="516"/>
      <c r="GZ80" s="516"/>
      <c r="HA80" s="516"/>
      <c r="HB80" s="516"/>
      <c r="HC80" s="516"/>
      <c r="HD80" s="516"/>
      <c r="HE80" s="516"/>
      <c r="HF80" s="516"/>
      <c r="HG80" s="516"/>
      <c r="HH80" s="516"/>
      <c r="HI80" s="516"/>
      <c r="HJ80" s="516"/>
      <c r="HK80" s="516"/>
      <c r="HL80" s="516"/>
      <c r="HM80" s="516"/>
      <c r="HN80" s="516"/>
      <c r="HO80" s="516"/>
      <c r="HP80" s="516"/>
      <c r="HQ80" s="516"/>
      <c r="HR80" s="516"/>
      <c r="HS80" s="516"/>
      <c r="HT80" s="516"/>
      <c r="HU80" s="516"/>
      <c r="HV80" s="516"/>
      <c r="HW80" s="516"/>
      <c r="HX80" s="516"/>
      <c r="HY80" s="516"/>
      <c r="HZ80" s="516"/>
      <c r="IA80" s="516"/>
      <c r="IB80" s="516"/>
      <c r="IC80" s="516"/>
      <c r="ID80" s="516"/>
      <c r="IE80" s="516"/>
      <c r="IF80" s="516"/>
      <c r="IG80" s="516"/>
      <c r="IH80" s="516"/>
      <c r="II80" s="516"/>
      <c r="IJ80" s="516"/>
      <c r="IK80" s="516"/>
      <c r="IL80" s="516"/>
      <c r="IM80" s="516"/>
      <c r="IN80" s="516"/>
      <c r="IO80" s="516"/>
      <c r="IP80" s="516"/>
      <c r="IQ80" s="516"/>
      <c r="IR80" s="516"/>
      <c r="IS80" s="516"/>
      <c r="IT80" s="516"/>
      <c r="IU80" s="516"/>
      <c r="IV80" s="516"/>
      <c r="IW80" s="516"/>
      <c r="IX80" s="516"/>
      <c r="IY80" s="516"/>
      <c r="IZ80" s="516"/>
      <c r="JA80" s="516"/>
      <c r="JB80" s="516"/>
      <c r="JC80" s="516"/>
      <c r="JD80" s="516"/>
      <c r="JE80" s="516"/>
      <c r="JF80" s="516"/>
      <c r="JG80" s="516"/>
      <c r="JH80" s="516"/>
      <c r="JI80" s="516"/>
      <c r="JJ80" s="516"/>
      <c r="JK80" s="516"/>
      <c r="JL80" s="516"/>
      <c r="JM80" s="516"/>
      <c r="JN80" s="516"/>
      <c r="JO80" s="516"/>
      <c r="JP80" s="516"/>
      <c r="JQ80" s="516"/>
      <c r="JR80" s="516"/>
      <c r="JS80" s="516"/>
      <c r="JT80" s="516"/>
      <c r="JU80" s="516"/>
      <c r="JV80" s="516"/>
      <c r="JW80" s="516"/>
      <c r="JX80" s="516"/>
      <c r="JY80" s="516"/>
      <c r="JZ80" s="516"/>
      <c r="KA80" s="516"/>
      <c r="KB80" s="516"/>
      <c r="KC80" s="516"/>
      <c r="KD80" s="516"/>
      <c r="KE80" s="516"/>
      <c r="KF80" s="516"/>
      <c r="KG80" s="516"/>
      <c r="KH80" s="516"/>
      <c r="KI80" s="516"/>
      <c r="KJ80" s="516"/>
      <c r="KK80" s="516"/>
      <c r="KL80" s="516"/>
      <c r="KM80" s="516"/>
      <c r="KN80" s="516"/>
      <c r="KO80" s="516"/>
      <c r="KP80" s="516"/>
      <c r="KQ80" s="516"/>
      <c r="KR80" s="516"/>
      <c r="KS80" s="516"/>
      <c r="KT80" s="516"/>
      <c r="KU80" s="516"/>
      <c r="KV80" s="516"/>
      <c r="KW80" s="516"/>
      <c r="KX80" s="516"/>
      <c r="KY80" s="516"/>
      <c r="KZ80" s="516"/>
      <c r="LA80" s="516"/>
      <c r="LB80" s="516"/>
      <c r="LC80" s="516"/>
      <c r="LD80" s="516"/>
      <c r="LE80" s="516"/>
      <c r="LF80" s="516"/>
      <c r="LG80" s="516"/>
      <c r="LH80" s="516"/>
      <c r="LI80" s="516"/>
      <c r="LJ80" s="516"/>
      <c r="LK80" s="516"/>
      <c r="LL80" s="516"/>
      <c r="LM80" s="516"/>
      <c r="LN80" s="516"/>
      <c r="LO80" s="516"/>
      <c r="LP80" s="516"/>
      <c r="LQ80" s="516"/>
      <c r="LR80" s="516"/>
      <c r="LS80" s="516"/>
      <c r="LT80" s="516"/>
      <c r="LU80" s="516"/>
      <c r="LV80" s="516"/>
      <c r="LW80" s="516"/>
      <c r="LX80" s="516"/>
      <c r="LY80" s="516"/>
      <c r="LZ80" s="516"/>
      <c r="MA80" s="516"/>
      <c r="MB80" s="516"/>
      <c r="MC80" s="516"/>
      <c r="MD80" s="516"/>
      <c r="ME80" s="516"/>
      <c r="MF80" s="516"/>
      <c r="MG80" s="516"/>
      <c r="MH80" s="516"/>
      <c r="MI80" s="516"/>
      <c r="MJ80" s="516"/>
      <c r="MK80" s="516"/>
      <c r="ML80" s="516"/>
      <c r="MM80" s="516"/>
      <c r="MN80" s="516"/>
      <c r="MO80" s="516"/>
      <c r="MP80" s="516"/>
      <c r="MQ80" s="516"/>
      <c r="MR80" s="516"/>
      <c r="MS80" s="516"/>
      <c r="MT80" s="516"/>
      <c r="MU80" s="516"/>
      <c r="MV80" s="516"/>
      <c r="MW80" s="516"/>
      <c r="MX80" s="516"/>
      <c r="MY80" s="516"/>
      <c r="MZ80" s="516"/>
      <c r="NA80" s="516"/>
      <c r="NB80" s="516"/>
      <c r="NC80" s="516"/>
      <c r="ND80" s="516"/>
      <c r="NE80" s="516"/>
      <c r="NF80" s="516"/>
      <c r="NG80" s="516"/>
      <c r="NH80" s="516"/>
      <c r="NI80" s="516"/>
      <c r="NJ80" s="516"/>
      <c r="NK80" s="516"/>
      <c r="NL80" s="516"/>
      <c r="NM80" s="516"/>
      <c r="NN80" s="516"/>
      <c r="NO80" s="516"/>
      <c r="NP80" s="516"/>
      <c r="NQ80" s="516"/>
      <c r="NR80" s="516"/>
      <c r="NS80" s="516"/>
      <c r="NT80" s="516"/>
      <c r="NU80" s="516"/>
      <c r="NV80" s="516"/>
      <c r="NW80" s="516"/>
      <c r="NX80" s="516"/>
      <c r="NY80" s="516"/>
      <c r="NZ80" s="516"/>
      <c r="OA80" s="516"/>
      <c r="OB80" s="516"/>
      <c r="OC80" s="516"/>
      <c r="OD80" s="516"/>
      <c r="OE80" s="516"/>
      <c r="OF80" s="516"/>
      <c r="OG80" s="516"/>
      <c r="OH80" s="516"/>
      <c r="OI80" s="516"/>
      <c r="OJ80" s="516"/>
      <c r="OK80" s="516"/>
      <c r="OL80" s="516"/>
      <c r="OM80" s="516"/>
      <c r="ON80" s="516"/>
      <c r="OO80" s="516"/>
      <c r="OP80" s="516"/>
      <c r="OQ80" s="516"/>
      <c r="OR80" s="516"/>
      <c r="OS80" s="516"/>
      <c r="OT80" s="516"/>
      <c r="OU80" s="516"/>
      <c r="OV80" s="516"/>
      <c r="OW80" s="516"/>
      <c r="OX80" s="516"/>
      <c r="OY80" s="516"/>
      <c r="OZ80" s="516"/>
      <c r="PA80" s="516"/>
      <c r="PB80" s="516"/>
      <c r="PC80" s="516"/>
      <c r="PD80" s="516"/>
      <c r="PE80" s="516"/>
      <c r="PF80" s="516"/>
      <c r="PG80" s="516"/>
      <c r="PH80" s="516"/>
      <c r="PI80" s="516"/>
      <c r="PJ80" s="516"/>
      <c r="PK80" s="516"/>
      <c r="PL80" s="516"/>
      <c r="PM80" s="516"/>
      <c r="PN80" s="516"/>
      <c r="PO80" s="516"/>
      <c r="PP80" s="516"/>
      <c r="PQ80" s="516"/>
      <c r="PR80" s="516"/>
      <c r="PS80" s="516"/>
      <c r="PT80" s="516"/>
      <c r="PU80" s="516"/>
      <c r="PV80" s="516"/>
      <c r="PW80" s="516"/>
      <c r="PX80" s="516"/>
      <c r="PY80" s="516"/>
      <c r="PZ80" s="516"/>
      <c r="QA80" s="516"/>
      <c r="QB80" s="516"/>
      <c r="QC80" s="516"/>
      <c r="QD80" s="516"/>
      <c r="QE80" s="516"/>
      <c r="QF80" s="516"/>
      <c r="QG80" s="516"/>
      <c r="QH80" s="516"/>
      <c r="QI80" s="516"/>
      <c r="QJ80" s="516"/>
      <c r="QK80" s="516"/>
      <c r="QL80" s="516"/>
      <c r="QM80" s="516"/>
      <c r="QN80" s="516"/>
      <c r="QO80" s="516"/>
      <c r="QP80" s="516"/>
      <c r="QQ80" s="516"/>
      <c r="QR80" s="516"/>
      <c r="QS80" s="516"/>
      <c r="QT80" s="516"/>
      <c r="QU80" s="516"/>
      <c r="QV80" s="516"/>
      <c r="QW80" s="516"/>
      <c r="QX80" s="516"/>
      <c r="QY80" s="516"/>
      <c r="QZ80" s="516"/>
      <c r="RA80" s="516"/>
      <c r="RB80" s="516"/>
      <c r="RC80" s="516"/>
      <c r="RD80" s="516"/>
      <c r="RE80" s="516"/>
      <c r="RF80" s="516"/>
      <c r="RG80" s="516"/>
      <c r="RH80" s="516"/>
      <c r="RI80" s="516"/>
      <c r="RJ80" s="516"/>
      <c r="RK80" s="516"/>
      <c r="RL80" s="516"/>
      <c r="RM80" s="516"/>
      <c r="RN80" s="516"/>
      <c r="RO80" s="516"/>
      <c r="RP80" s="516"/>
      <c r="RQ80" s="516"/>
      <c r="RR80" s="516"/>
      <c r="RS80" s="516"/>
      <c r="RT80" s="516"/>
      <c r="RU80" s="516"/>
      <c r="RV80" s="516"/>
      <c r="RW80" s="516"/>
      <c r="RX80" s="516"/>
      <c r="RY80" s="516"/>
      <c r="RZ80" s="516"/>
      <c r="SA80" s="516"/>
      <c r="SB80" s="516"/>
      <c r="SC80" s="516"/>
      <c r="SD80" s="516"/>
      <c r="SE80" s="516"/>
      <c r="SF80" s="516"/>
      <c r="SG80" s="516"/>
      <c r="SH80" s="516"/>
      <c r="SI80" s="516"/>
      <c r="SJ80" s="516"/>
      <c r="SK80" s="516"/>
      <c r="SL80" s="516"/>
      <c r="SM80" s="516"/>
      <c r="SN80" s="516"/>
      <c r="SO80" s="516"/>
      <c r="SP80" s="516"/>
      <c r="SQ80" s="516"/>
      <c r="SR80" s="516"/>
      <c r="SS80" s="516"/>
      <c r="ST80" s="516"/>
      <c r="SU80" s="516"/>
      <c r="SV80" s="516"/>
      <c r="SW80" s="516"/>
      <c r="SX80" s="516"/>
      <c r="SY80" s="516"/>
      <c r="SZ80" s="516"/>
      <c r="TA80" s="516"/>
      <c r="TB80" s="516"/>
      <c r="TC80" s="516"/>
      <c r="TD80" s="516"/>
      <c r="TE80" s="516"/>
      <c r="TF80" s="516"/>
      <c r="TG80" s="516"/>
      <c r="TH80" s="516"/>
      <c r="TI80" s="516"/>
      <c r="TJ80" s="516"/>
      <c r="TK80" s="516"/>
      <c r="TL80" s="516"/>
      <c r="TM80" s="516"/>
      <c r="TN80" s="516"/>
      <c r="TO80" s="516"/>
      <c r="TP80" s="516"/>
      <c r="TQ80" s="516"/>
      <c r="TR80" s="516"/>
      <c r="TS80" s="516"/>
      <c r="TT80" s="516"/>
      <c r="TU80" s="516"/>
      <c r="TV80" s="516"/>
      <c r="TW80" s="516"/>
      <c r="TX80" s="516"/>
      <c r="TY80" s="516"/>
      <c r="TZ80" s="516"/>
      <c r="UA80" s="516"/>
      <c r="UB80" s="516"/>
      <c r="UC80" s="516"/>
      <c r="UD80" s="516"/>
      <c r="UE80" s="516"/>
      <c r="UF80" s="516"/>
      <c r="UG80" s="516"/>
      <c r="UH80" s="516"/>
      <c r="UI80" s="516"/>
      <c r="UJ80" s="516"/>
      <c r="UK80" s="516"/>
      <c r="UL80" s="516"/>
      <c r="UM80" s="516"/>
      <c r="UN80" s="516"/>
      <c r="UO80" s="516"/>
      <c r="UP80" s="516"/>
      <c r="UQ80" s="516"/>
      <c r="UR80" s="516"/>
      <c r="US80" s="516"/>
      <c r="UT80" s="516"/>
      <c r="UU80" s="516"/>
      <c r="UV80" s="516"/>
      <c r="UW80" s="516"/>
      <c r="UX80" s="516"/>
      <c r="UY80" s="516"/>
      <c r="UZ80" s="516"/>
      <c r="VA80" s="516"/>
      <c r="VB80" s="516"/>
      <c r="VC80" s="516"/>
      <c r="VD80" s="516"/>
      <c r="VE80" s="516"/>
      <c r="VF80" s="516"/>
      <c r="VG80" s="516"/>
      <c r="VH80" s="516"/>
      <c r="VI80" s="516"/>
      <c r="VJ80" s="516"/>
      <c r="VK80" s="516"/>
      <c r="VL80" s="516"/>
      <c r="VM80" s="516"/>
      <c r="VN80" s="516"/>
      <c r="VO80" s="516"/>
      <c r="VP80" s="516"/>
      <c r="VQ80" s="516"/>
      <c r="VR80" s="516"/>
      <c r="VS80" s="516"/>
      <c r="VT80" s="516"/>
      <c r="VU80" s="516"/>
      <c r="VV80" s="516"/>
      <c r="VW80" s="516"/>
      <c r="VX80" s="516"/>
      <c r="VY80" s="516"/>
      <c r="VZ80" s="516"/>
      <c r="WA80" s="516"/>
      <c r="WB80" s="516"/>
      <c r="WC80" s="516"/>
      <c r="WD80" s="516"/>
      <c r="WE80" s="516"/>
      <c r="WF80" s="516"/>
      <c r="WG80" s="516"/>
      <c r="WH80" s="516"/>
      <c r="WI80" s="516"/>
      <c r="WJ80" s="516"/>
      <c r="WK80" s="516"/>
      <c r="WL80" s="516"/>
      <c r="WM80" s="516"/>
      <c r="WN80" s="516"/>
      <c r="WO80" s="516"/>
      <c r="WP80" s="516"/>
      <c r="WQ80" s="516"/>
      <c r="WR80" s="516"/>
      <c r="WS80" s="516"/>
      <c r="WT80" s="516"/>
      <c r="WU80" s="516"/>
      <c r="WV80" s="516"/>
      <c r="WW80" s="516"/>
      <c r="WX80" s="516"/>
      <c r="WY80" s="516"/>
      <c r="WZ80" s="516"/>
      <c r="XA80" s="516"/>
      <c r="XB80" s="516"/>
      <c r="XC80" s="516"/>
      <c r="XD80" s="516"/>
      <c r="XE80" s="516"/>
      <c r="XF80" s="516"/>
      <c r="XG80" s="516"/>
      <c r="XH80" s="516"/>
      <c r="XI80" s="516"/>
      <c r="XJ80" s="516"/>
      <c r="XK80" s="516"/>
      <c r="XL80" s="516"/>
      <c r="XM80" s="516"/>
      <c r="XN80" s="516"/>
      <c r="XO80" s="516"/>
      <c r="XP80" s="516"/>
      <c r="XQ80" s="516"/>
      <c r="XR80" s="516"/>
      <c r="XS80" s="516"/>
      <c r="XT80" s="516"/>
      <c r="XU80" s="516"/>
      <c r="XV80" s="516"/>
      <c r="XW80" s="516"/>
      <c r="XX80" s="516"/>
      <c r="XY80" s="516"/>
      <c r="XZ80" s="516"/>
      <c r="YA80" s="516"/>
      <c r="YB80" s="516"/>
      <c r="YC80" s="516"/>
      <c r="YD80" s="516"/>
      <c r="YE80" s="516"/>
      <c r="YF80" s="516"/>
      <c r="YG80" s="516"/>
      <c r="YH80" s="516"/>
      <c r="YI80" s="516"/>
      <c r="YJ80" s="516"/>
      <c r="YK80" s="516"/>
      <c r="YL80" s="516"/>
      <c r="YM80" s="516"/>
      <c r="YN80" s="516"/>
      <c r="YO80" s="516"/>
      <c r="YP80" s="516"/>
      <c r="YQ80" s="516"/>
      <c r="YR80" s="516"/>
      <c r="YS80" s="516"/>
      <c r="YT80" s="516"/>
      <c r="YU80" s="516"/>
      <c r="YV80" s="516"/>
      <c r="YW80" s="516"/>
      <c r="YX80" s="516"/>
      <c r="YY80" s="516"/>
      <c r="YZ80" s="516"/>
      <c r="ZA80" s="516"/>
      <c r="ZB80" s="516"/>
      <c r="ZC80" s="516"/>
      <c r="ZD80" s="516"/>
      <c r="ZE80" s="516"/>
      <c r="ZF80" s="516"/>
      <c r="ZG80" s="516"/>
      <c r="ZH80" s="516"/>
      <c r="ZI80" s="516"/>
      <c r="ZJ80" s="516"/>
      <c r="ZK80" s="516"/>
      <c r="ZL80" s="516"/>
      <c r="ZM80" s="516"/>
      <c r="ZN80" s="516"/>
      <c r="ZO80" s="516"/>
      <c r="ZP80" s="516"/>
      <c r="ZQ80" s="516"/>
      <c r="ZR80" s="516"/>
      <c r="ZS80" s="516"/>
      <c r="ZT80" s="516"/>
      <c r="ZU80" s="516"/>
      <c r="ZV80" s="516"/>
      <c r="ZW80" s="516"/>
      <c r="ZX80" s="516"/>
      <c r="ZY80" s="516"/>
      <c r="ZZ80" s="516"/>
      <c r="AAA80" s="516"/>
      <c r="AAB80" s="516"/>
      <c r="AAC80" s="516"/>
      <c r="AAD80" s="516"/>
      <c r="AAE80" s="516"/>
      <c r="AAF80" s="516"/>
      <c r="AAG80" s="516"/>
      <c r="AAH80" s="516"/>
      <c r="AAI80" s="516"/>
      <c r="AAJ80" s="516"/>
      <c r="AAK80" s="516"/>
      <c r="AAL80" s="516"/>
      <c r="AAM80" s="516"/>
      <c r="AAN80" s="516"/>
      <c r="AAO80" s="516"/>
      <c r="AAP80" s="516"/>
      <c r="AAQ80" s="516"/>
      <c r="AAR80" s="516"/>
      <c r="AAS80" s="516"/>
      <c r="AAT80" s="516"/>
      <c r="AAU80" s="516"/>
      <c r="AAV80" s="516"/>
      <c r="AAW80" s="516"/>
      <c r="AAX80" s="516"/>
      <c r="AAY80" s="516"/>
      <c r="AAZ80" s="516"/>
      <c r="ABA80" s="516"/>
      <c r="ABB80" s="516"/>
      <c r="ABC80" s="516"/>
      <c r="ABD80" s="516"/>
      <c r="ABE80" s="516"/>
      <c r="ABF80" s="516"/>
      <c r="ABG80" s="516"/>
      <c r="ABH80" s="516"/>
      <c r="ABI80" s="516"/>
      <c r="ABJ80" s="516"/>
      <c r="ABK80" s="516"/>
      <c r="ABL80" s="516"/>
      <c r="ABM80" s="516"/>
      <c r="ABN80" s="516"/>
      <c r="ABO80" s="516"/>
      <c r="ABP80" s="516"/>
      <c r="ABQ80" s="516"/>
      <c r="ABR80" s="516"/>
      <c r="ABS80" s="516"/>
      <c r="ABT80" s="516"/>
      <c r="ABU80" s="516"/>
      <c r="ABV80" s="516"/>
      <c r="ABW80" s="516"/>
      <c r="ABX80" s="516"/>
      <c r="ABY80" s="516"/>
      <c r="ABZ80" s="516"/>
      <c r="ACA80" s="516"/>
      <c r="ACB80" s="516"/>
      <c r="ACC80" s="516"/>
      <c r="ACD80" s="516"/>
      <c r="ACE80" s="516"/>
      <c r="ACF80" s="516"/>
      <c r="ACG80" s="516"/>
      <c r="ACH80" s="516"/>
      <c r="ACI80" s="516"/>
      <c r="ACJ80" s="516"/>
      <c r="ACK80" s="516"/>
      <c r="ACL80" s="516"/>
      <c r="ACM80" s="516"/>
      <c r="ACN80" s="516"/>
      <c r="ACO80" s="516"/>
      <c r="ACP80" s="516"/>
      <c r="ACQ80" s="516"/>
      <c r="ACR80" s="516"/>
      <c r="ACS80" s="516"/>
      <c r="ACT80" s="516"/>
      <c r="ACU80" s="516"/>
      <c r="ACV80" s="516"/>
      <c r="ACW80" s="516"/>
      <c r="ACX80" s="516"/>
      <c r="ACY80" s="516"/>
      <c r="ACZ80" s="516"/>
      <c r="ADA80" s="516"/>
      <c r="ADB80" s="516"/>
      <c r="ADC80" s="516"/>
      <c r="ADD80" s="516"/>
      <c r="ADE80" s="516"/>
      <c r="ADF80" s="516"/>
      <c r="ADG80" s="516"/>
      <c r="ADH80" s="516"/>
      <c r="ADI80" s="516"/>
      <c r="ADJ80" s="516"/>
      <c r="ADK80" s="516"/>
      <c r="ADL80" s="516"/>
      <c r="ADM80" s="516"/>
      <c r="ADN80" s="516"/>
      <c r="ADO80" s="516"/>
      <c r="ADP80" s="516"/>
      <c r="ADQ80" s="516"/>
      <c r="ADR80" s="516"/>
      <c r="ADS80" s="516"/>
      <c r="ADT80" s="516"/>
      <c r="ADU80" s="516"/>
      <c r="ADV80" s="516"/>
      <c r="ADW80" s="516"/>
      <c r="ADX80" s="516"/>
      <c r="ADY80" s="516"/>
      <c r="ADZ80" s="516"/>
      <c r="AEA80" s="516"/>
      <c r="AEB80" s="516"/>
      <c r="AEC80" s="516"/>
      <c r="AED80" s="516"/>
      <c r="AEE80" s="516"/>
      <c r="AEF80" s="516"/>
      <c r="AEG80" s="516"/>
      <c r="AEH80" s="516"/>
      <c r="AEI80" s="516"/>
      <c r="AEJ80" s="516"/>
      <c r="AEK80" s="516"/>
      <c r="AEL80" s="516"/>
      <c r="AEM80" s="516"/>
      <c r="AEN80" s="516"/>
      <c r="AEO80" s="516"/>
      <c r="AEP80" s="516"/>
      <c r="AEQ80" s="516"/>
      <c r="AER80" s="516"/>
      <c r="AES80" s="516"/>
      <c r="AET80" s="516"/>
      <c r="AEU80" s="516"/>
      <c r="AEV80" s="516"/>
      <c r="AEW80" s="516"/>
      <c r="AEX80" s="516"/>
      <c r="AEY80" s="516"/>
      <c r="AEZ80" s="516"/>
      <c r="AFA80" s="516"/>
      <c r="AFB80" s="516"/>
      <c r="AFC80" s="516"/>
      <c r="AFD80" s="516"/>
      <c r="AFE80" s="516"/>
      <c r="AFF80" s="516"/>
      <c r="AFG80" s="516"/>
      <c r="AFH80" s="516"/>
      <c r="AFI80" s="516"/>
      <c r="AFJ80" s="516"/>
      <c r="AFK80" s="516"/>
      <c r="AFL80" s="516"/>
      <c r="AFM80" s="516"/>
      <c r="AFN80" s="516"/>
      <c r="AFO80" s="516"/>
      <c r="AFP80" s="516"/>
      <c r="AFQ80" s="516"/>
      <c r="AFR80" s="516"/>
      <c r="AFS80" s="516"/>
      <c r="AFT80" s="516"/>
      <c r="AFU80" s="516"/>
      <c r="AFV80" s="516"/>
      <c r="AFW80" s="516"/>
      <c r="AFX80" s="516"/>
      <c r="AFY80" s="516"/>
      <c r="AFZ80" s="516"/>
      <c r="AGA80" s="516"/>
      <c r="AGB80" s="516"/>
      <c r="AGC80" s="516"/>
      <c r="AGD80" s="516"/>
      <c r="AGE80" s="516"/>
      <c r="AGF80" s="516"/>
      <c r="AGG80" s="516"/>
      <c r="AGH80" s="516"/>
      <c r="AGI80" s="516"/>
      <c r="AGJ80" s="516"/>
      <c r="AGK80" s="516"/>
      <c r="AGL80" s="516"/>
      <c r="AGM80" s="516"/>
      <c r="AGN80" s="516"/>
      <c r="AGO80" s="516"/>
      <c r="AGP80" s="516"/>
      <c r="AGQ80" s="516"/>
      <c r="AGR80" s="516"/>
      <c r="AGS80" s="516"/>
      <c r="AGT80" s="516"/>
      <c r="AGU80" s="516"/>
      <c r="AGV80" s="516"/>
      <c r="AGW80" s="516"/>
      <c r="AGX80" s="516"/>
      <c r="AGY80" s="516"/>
      <c r="AGZ80" s="516"/>
      <c r="AHA80" s="516"/>
      <c r="AHB80" s="516"/>
      <c r="AHC80" s="516"/>
      <c r="AHD80" s="516"/>
      <c r="AHE80" s="516"/>
      <c r="AHF80" s="516"/>
      <c r="AHG80" s="516"/>
      <c r="AHH80" s="516"/>
      <c r="AHI80" s="516"/>
      <c r="AHJ80" s="516"/>
      <c r="AHK80" s="516"/>
      <c r="AHL80" s="516"/>
      <c r="AHM80" s="516"/>
      <c r="AHN80" s="516"/>
      <c r="AHO80" s="516"/>
      <c r="AHP80" s="516"/>
      <c r="AHQ80" s="516"/>
      <c r="AHR80" s="516"/>
      <c r="AHS80" s="516"/>
      <c r="AHT80" s="516"/>
      <c r="AHU80" s="516"/>
      <c r="AHV80" s="516"/>
      <c r="AHW80" s="516"/>
      <c r="AHX80" s="516"/>
      <c r="AHY80" s="516"/>
      <c r="AHZ80" s="516"/>
      <c r="AIA80" s="516"/>
      <c r="AIB80" s="516"/>
      <c r="AIC80" s="516"/>
      <c r="AID80" s="516"/>
      <c r="AIE80" s="516"/>
      <c r="AIF80" s="516"/>
      <c r="AIG80" s="516"/>
      <c r="AIH80" s="516"/>
      <c r="AII80" s="516"/>
      <c r="AIJ80" s="516"/>
      <c r="AIK80" s="516"/>
      <c r="AIL80" s="516"/>
      <c r="AIM80" s="516"/>
      <c r="AIN80" s="516"/>
      <c r="AIO80" s="516"/>
      <c r="AIP80" s="516"/>
      <c r="AIQ80" s="516"/>
      <c r="AIR80" s="516"/>
      <c r="AIS80" s="516"/>
      <c r="AIT80" s="516"/>
      <c r="AIU80" s="516"/>
      <c r="AIV80" s="516"/>
      <c r="AIW80" s="516"/>
      <c r="AIX80" s="516"/>
      <c r="AIY80" s="516"/>
      <c r="AIZ80" s="516"/>
      <c r="AJA80" s="516"/>
      <c r="AJB80" s="516"/>
      <c r="AJC80" s="516"/>
      <c r="AJD80" s="516"/>
      <c r="AJE80" s="516"/>
      <c r="AJF80" s="516"/>
      <c r="AJG80" s="516"/>
      <c r="AJH80" s="516"/>
      <c r="AJI80" s="516"/>
      <c r="AJJ80" s="516"/>
      <c r="AJK80" s="516"/>
      <c r="AJL80" s="516"/>
      <c r="AJM80" s="516"/>
      <c r="AJN80" s="516"/>
      <c r="AJO80" s="516"/>
      <c r="AJP80" s="516"/>
      <c r="AJQ80" s="516"/>
      <c r="AJR80" s="516"/>
      <c r="AJS80" s="516"/>
      <c r="AJT80" s="516"/>
      <c r="AJU80" s="516"/>
      <c r="AJV80" s="516"/>
      <c r="AJW80" s="516"/>
      <c r="AJX80" s="516"/>
      <c r="AJY80" s="516"/>
      <c r="AJZ80" s="516"/>
      <c r="AKA80" s="516"/>
      <c r="AKB80" s="516"/>
      <c r="AKC80" s="516"/>
      <c r="AKD80" s="516"/>
      <c r="AKE80" s="516"/>
      <c r="AKF80" s="516"/>
      <c r="AKG80" s="516"/>
      <c r="AKH80" s="516"/>
      <c r="AKI80" s="516"/>
      <c r="AKJ80" s="516"/>
      <c r="AKK80" s="516"/>
      <c r="AKL80" s="516"/>
      <c r="AKM80" s="516"/>
      <c r="AKN80" s="516"/>
      <c r="AKO80" s="516"/>
      <c r="AKP80" s="516"/>
      <c r="AKQ80" s="516"/>
      <c r="AKR80" s="516"/>
      <c r="AKS80" s="516"/>
      <c r="AKT80" s="516"/>
      <c r="AKU80" s="516"/>
      <c r="AKV80" s="516"/>
      <c r="AKW80" s="516"/>
      <c r="AKX80" s="516"/>
      <c r="AKY80" s="516"/>
      <c r="AKZ80" s="516"/>
      <c r="ALA80" s="516"/>
      <c r="ALB80" s="516"/>
      <c r="ALC80" s="516"/>
      <c r="ALD80" s="516"/>
      <c r="ALE80" s="516"/>
      <c r="ALF80" s="516"/>
      <c r="ALG80" s="516"/>
      <c r="ALH80" s="516"/>
      <c r="ALI80" s="516"/>
      <c r="ALJ80" s="516"/>
      <c r="ALK80" s="516"/>
      <c r="ALL80" s="516"/>
      <c r="ALM80" s="516"/>
      <c r="ALN80" s="516"/>
      <c r="ALO80" s="516"/>
      <c r="ALP80" s="516"/>
      <c r="ALQ80" s="516"/>
      <c r="ALR80" s="516"/>
      <c r="ALS80" s="516"/>
      <c r="ALT80" s="516"/>
      <c r="ALU80" s="516"/>
      <c r="ALV80" s="516"/>
      <c r="ALW80" s="516"/>
      <c r="ALX80" s="516"/>
      <c r="ALY80" s="516"/>
      <c r="ALZ80" s="516"/>
    </row>
    <row r="81" spans="1:1018" s="224" customFormat="1" ht="13.5" customHeight="1">
      <c r="A81" s="225">
        <v>67</v>
      </c>
      <c r="B81" s="217"/>
      <c r="C81" s="241" t="s">
        <v>1220</v>
      </c>
      <c r="D81" s="217"/>
      <c r="E81" s="217"/>
      <c r="F81" s="217"/>
      <c r="G81" s="217"/>
      <c r="H81" s="504" t="s">
        <v>1221</v>
      </c>
      <c r="I81" s="503" t="s">
        <v>1222</v>
      </c>
      <c r="J81" s="504" t="s">
        <v>1223</v>
      </c>
      <c r="K81" s="503" t="s">
        <v>1224</v>
      </c>
      <c r="L81" s="504" t="s">
        <v>1225</v>
      </c>
      <c r="M81" s="517" t="s">
        <v>1226</v>
      </c>
      <c r="N81" s="517"/>
      <c r="O81" s="504"/>
      <c r="P81" s="505"/>
      <c r="Q81" s="504" t="s">
        <v>820</v>
      </c>
      <c r="R81" s="504"/>
      <c r="S81" s="504" t="s">
        <v>879</v>
      </c>
      <c r="T81" s="506"/>
      <c r="U81" s="504" t="s">
        <v>932</v>
      </c>
      <c r="V81" s="507"/>
      <c r="W81" s="507" t="s">
        <v>864</v>
      </c>
      <c r="X81" s="232"/>
      <c r="Y81" s="513"/>
      <c r="Z81" s="504" t="s">
        <v>1144</v>
      </c>
      <c r="AA81" s="508"/>
      <c r="AB81" s="504"/>
      <c r="AC81" s="506">
        <v>1</v>
      </c>
      <c r="AD81" s="506">
        <v>1</v>
      </c>
    </row>
    <row r="82" spans="1:1018" s="244" customFormat="1" ht="13.5" customHeight="1">
      <c r="A82" s="225">
        <v>68</v>
      </c>
      <c r="B82" s="217"/>
      <c r="C82" s="241" t="s">
        <v>1227</v>
      </c>
      <c r="D82" s="217"/>
      <c r="E82" s="221"/>
      <c r="F82" s="222"/>
      <c r="G82" s="222"/>
      <c r="H82" s="504" t="s">
        <v>1228</v>
      </c>
      <c r="I82" s="503" t="s">
        <v>1229</v>
      </c>
      <c r="J82" s="504"/>
      <c r="K82" s="503" t="s">
        <v>1230</v>
      </c>
      <c r="L82" s="504"/>
      <c r="M82" s="504"/>
      <c r="N82" s="504"/>
      <c r="O82" s="504"/>
      <c r="P82" s="505">
        <v>1</v>
      </c>
      <c r="Q82" s="504" t="s">
        <v>820</v>
      </c>
      <c r="R82" s="504"/>
      <c r="S82" s="504" t="s">
        <v>863</v>
      </c>
      <c r="T82" s="506"/>
      <c r="U82" s="504" t="s">
        <v>1231</v>
      </c>
      <c r="V82" s="507"/>
      <c r="W82" s="507" t="s">
        <v>864</v>
      </c>
      <c r="X82" s="232"/>
      <c r="Y82" s="513"/>
      <c r="Z82" s="504" t="s">
        <v>968</v>
      </c>
      <c r="AA82" s="508"/>
      <c r="AB82" s="504"/>
      <c r="AC82" s="506">
        <v>1</v>
      </c>
      <c r="AD82" s="506">
        <v>1</v>
      </c>
    </row>
    <row r="83" spans="1:1018" s="224" customFormat="1" ht="13.5" customHeight="1">
      <c r="A83" s="225">
        <v>69</v>
      </c>
      <c r="B83" s="217"/>
      <c r="C83" s="217" t="s">
        <v>1232</v>
      </c>
      <c r="D83" s="217"/>
      <c r="E83" s="217"/>
      <c r="F83" s="217"/>
      <c r="G83" s="217"/>
      <c r="H83" s="504" t="s">
        <v>1233</v>
      </c>
      <c r="I83" s="503" t="s">
        <v>1234</v>
      </c>
      <c r="J83" s="504" t="s">
        <v>1208</v>
      </c>
      <c r="K83" s="503" t="s">
        <v>939</v>
      </c>
      <c r="L83" s="504" t="s">
        <v>1235</v>
      </c>
      <c r="M83" s="504" t="s">
        <v>1236</v>
      </c>
      <c r="N83" s="504"/>
      <c r="O83" s="504"/>
      <c r="P83" s="505">
        <v>1</v>
      </c>
      <c r="Q83" s="504" t="s">
        <v>817</v>
      </c>
      <c r="R83" s="504"/>
      <c r="S83" s="504" t="s">
        <v>863</v>
      </c>
      <c r="T83" s="506"/>
      <c r="U83" s="504"/>
      <c r="V83" s="507"/>
      <c r="W83" s="507" t="s">
        <v>864</v>
      </c>
      <c r="X83" s="232"/>
      <c r="Y83" s="513"/>
      <c r="Z83" s="504"/>
      <c r="AA83" s="508"/>
      <c r="AB83" s="504"/>
      <c r="AC83" s="506">
        <v>1</v>
      </c>
      <c r="AD83" s="506">
        <v>1</v>
      </c>
    </row>
    <row r="84" spans="1:1018" s="224" customFormat="1" ht="13.5" customHeight="1">
      <c r="A84" s="225">
        <v>70</v>
      </c>
      <c r="B84" s="217"/>
      <c r="C84" s="241" t="s">
        <v>2373</v>
      </c>
      <c r="D84" s="217"/>
      <c r="E84" s="217"/>
      <c r="F84" s="217"/>
      <c r="G84" s="217"/>
      <c r="H84" s="504" t="s">
        <v>1238</v>
      </c>
      <c r="I84" s="503"/>
      <c r="J84" s="504" t="s">
        <v>1239</v>
      </c>
      <c r="K84" s="503"/>
      <c r="L84" s="504"/>
      <c r="M84" s="504"/>
      <c r="N84" s="504"/>
      <c r="O84" s="504"/>
      <c r="P84" s="505"/>
      <c r="Q84" s="504" t="s">
        <v>820</v>
      </c>
      <c r="R84" s="504" t="s">
        <v>864</v>
      </c>
      <c r="S84" s="243" t="s">
        <v>1239</v>
      </c>
      <c r="T84" s="506"/>
      <c r="U84" s="504"/>
      <c r="V84" s="507" t="s">
        <v>864</v>
      </c>
      <c r="W84" s="507" t="s">
        <v>864</v>
      </c>
      <c r="X84" s="232"/>
      <c r="Y84" s="513"/>
      <c r="Z84" s="504"/>
      <c r="AA84" s="508"/>
      <c r="AB84" s="504"/>
      <c r="AC84" s="506"/>
      <c r="AD84" s="506">
        <v>1</v>
      </c>
    </row>
    <row r="85" spans="1:1018" s="224" customFormat="1" ht="13.5" customHeight="1">
      <c r="A85" s="225">
        <v>71</v>
      </c>
      <c r="B85" s="217"/>
      <c r="C85" s="512"/>
      <c r="D85" s="512" t="s">
        <v>1240</v>
      </c>
      <c r="E85" s="219"/>
      <c r="F85" s="512"/>
      <c r="G85" s="512"/>
      <c r="H85" s="504" t="s">
        <v>1241</v>
      </c>
      <c r="I85" s="503"/>
      <c r="J85" s="504" t="s">
        <v>1242</v>
      </c>
      <c r="K85" s="503" t="s">
        <v>1243</v>
      </c>
      <c r="L85" s="504" t="s">
        <v>1244</v>
      </c>
      <c r="M85" s="504" t="s">
        <v>262</v>
      </c>
      <c r="N85" s="504"/>
      <c r="O85" s="504"/>
      <c r="P85" s="505">
        <v>1</v>
      </c>
      <c r="Q85" s="504" t="s">
        <v>817</v>
      </c>
      <c r="R85" s="504" t="s">
        <v>864</v>
      </c>
      <c r="S85" s="243" t="s">
        <v>1245</v>
      </c>
      <c r="T85" s="506"/>
      <c r="U85" s="504"/>
      <c r="V85" s="507"/>
      <c r="W85" s="507" t="s">
        <v>864</v>
      </c>
      <c r="X85" s="232"/>
      <c r="Y85" s="513"/>
      <c r="Z85" s="504"/>
      <c r="AA85" s="245" t="s">
        <v>1246</v>
      </c>
      <c r="AB85" s="504"/>
      <c r="AC85" s="506"/>
      <c r="AD85" s="506">
        <v>1</v>
      </c>
    </row>
    <row r="86" spans="1:1018" s="224" customFormat="1" ht="13.5" customHeight="1">
      <c r="A86" s="225">
        <v>72</v>
      </c>
      <c r="B86" s="217"/>
      <c r="C86" s="512"/>
      <c r="D86" s="241"/>
      <c r="E86" s="241" t="s">
        <v>1247</v>
      </c>
      <c r="F86" s="241"/>
      <c r="G86" s="241"/>
      <c r="H86" s="504" t="s">
        <v>1248</v>
      </c>
      <c r="I86" s="503" t="s">
        <v>1249</v>
      </c>
      <c r="J86" s="504"/>
      <c r="K86" s="503" t="s">
        <v>999</v>
      </c>
      <c r="L86" s="504"/>
      <c r="M86" s="504"/>
      <c r="N86" s="504"/>
      <c r="O86" s="504"/>
      <c r="P86" s="505"/>
      <c r="Q86" s="504" t="s">
        <v>820</v>
      </c>
      <c r="R86" s="504"/>
      <c r="S86" s="504" t="s">
        <v>863</v>
      </c>
      <c r="T86" s="506"/>
      <c r="U86" s="504" t="s">
        <v>1250</v>
      </c>
      <c r="V86" s="507" t="s">
        <v>864</v>
      </c>
      <c r="W86" s="507" t="s">
        <v>864</v>
      </c>
      <c r="X86" s="232"/>
      <c r="Y86" s="513"/>
      <c r="Z86" s="391" t="s">
        <v>1251</v>
      </c>
      <c r="AA86" s="508"/>
      <c r="AB86" s="504"/>
      <c r="AC86" s="506"/>
      <c r="AD86" s="506">
        <v>1</v>
      </c>
    </row>
    <row r="87" spans="1:1018" s="128" customFormat="1" ht="12" customHeight="1">
      <c r="A87" s="225">
        <v>73</v>
      </c>
      <c r="C87" s="224"/>
      <c r="D87" s="224"/>
      <c r="E87" s="224" t="s">
        <v>1252</v>
      </c>
      <c r="F87" s="224"/>
      <c r="G87" s="225"/>
      <c r="H87" s="225" t="s">
        <v>1253</v>
      </c>
      <c r="I87" s="273" t="s">
        <v>1254</v>
      </c>
      <c r="J87" s="225"/>
      <c r="K87" s="503" t="s">
        <v>1101</v>
      </c>
      <c r="L87" s="504"/>
      <c r="M87" s="504"/>
      <c r="N87" s="504"/>
      <c r="O87" s="504"/>
      <c r="P87" s="505"/>
      <c r="Q87" s="504" t="s">
        <v>820</v>
      </c>
      <c r="R87" s="504"/>
      <c r="S87" s="504" t="s">
        <v>863</v>
      </c>
      <c r="T87" s="278"/>
      <c r="U87" s="50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12"/>
      <c r="D88" s="512" t="s">
        <v>1255</v>
      </c>
      <c r="E88" s="219" t="s">
        <v>1256</v>
      </c>
      <c r="F88" s="512"/>
      <c r="G88" s="512"/>
      <c r="H88" s="504" t="s">
        <v>1257</v>
      </c>
      <c r="I88" s="503"/>
      <c r="J88" s="504"/>
      <c r="K88" s="503" t="s">
        <v>1258</v>
      </c>
      <c r="L88" s="504" t="s">
        <v>1259</v>
      </c>
      <c r="M88" s="504" t="s">
        <v>1260</v>
      </c>
      <c r="N88" s="504"/>
      <c r="O88" s="504"/>
      <c r="P88" s="505">
        <v>1</v>
      </c>
      <c r="Q88" s="504" t="s">
        <v>817</v>
      </c>
      <c r="R88" s="504" t="s">
        <v>864</v>
      </c>
      <c r="S88" s="243" t="s">
        <v>1245</v>
      </c>
      <c r="T88" s="506"/>
      <c r="U88" s="504"/>
      <c r="V88" s="507" t="s">
        <v>864</v>
      </c>
      <c r="W88" s="507" t="s">
        <v>864</v>
      </c>
      <c r="X88" s="232"/>
      <c r="Y88" s="513"/>
      <c r="Z88" s="504"/>
      <c r="AA88" s="245" t="s">
        <v>1246</v>
      </c>
      <c r="AB88" s="504"/>
      <c r="AC88" s="506"/>
      <c r="AD88" s="506">
        <v>1</v>
      </c>
    </row>
    <row r="89" spans="1:1018" s="224" customFormat="1" ht="13.5" customHeight="1">
      <c r="A89" s="225">
        <v>75</v>
      </c>
      <c r="B89" s="217"/>
      <c r="C89" s="512"/>
      <c r="D89" s="512" t="s">
        <v>1261</v>
      </c>
      <c r="E89" s="512"/>
      <c r="F89" s="512"/>
      <c r="G89" s="512"/>
      <c r="H89" s="504" t="s">
        <v>1262</v>
      </c>
      <c r="I89" s="503" t="s">
        <v>1263</v>
      </c>
      <c r="J89" s="504" t="s">
        <v>1264</v>
      </c>
      <c r="K89" s="503" t="s">
        <v>1265</v>
      </c>
      <c r="L89" s="504"/>
      <c r="M89" s="504"/>
      <c r="N89" s="504"/>
      <c r="O89" s="504"/>
      <c r="P89" s="505"/>
      <c r="Q89" s="504" t="s">
        <v>817</v>
      </c>
      <c r="R89" s="504"/>
      <c r="S89" s="504" t="s">
        <v>863</v>
      </c>
      <c r="T89" s="506"/>
      <c r="U89" s="504" t="s">
        <v>1203</v>
      </c>
      <c r="V89" s="507"/>
      <c r="W89" s="507" t="s">
        <v>864</v>
      </c>
      <c r="X89" s="232"/>
      <c r="Y89" s="513"/>
      <c r="Z89" s="504"/>
      <c r="AA89" s="245" t="s">
        <v>1266</v>
      </c>
      <c r="AB89" s="504"/>
      <c r="AC89" s="506"/>
      <c r="AD89" s="506">
        <v>1</v>
      </c>
      <c r="AF89" s="246"/>
    </row>
    <row r="90" spans="1:1018" s="598" customFormat="1" ht="13.5" customHeight="1">
      <c r="A90" s="595">
        <v>76</v>
      </c>
      <c r="B90" s="596"/>
      <c r="C90" s="596"/>
      <c r="D90" s="596" t="s">
        <v>1267</v>
      </c>
      <c r="E90" s="596"/>
      <c r="F90" s="596"/>
      <c r="G90" s="596"/>
      <c r="H90" s="595" t="s">
        <v>1268</v>
      </c>
      <c r="I90" s="594" t="s">
        <v>1269</v>
      </c>
      <c r="J90" s="595"/>
      <c r="K90" s="594" t="s">
        <v>999</v>
      </c>
      <c r="L90" s="595"/>
      <c r="M90" s="595"/>
      <c r="N90" s="595"/>
      <c r="O90" s="595"/>
      <c r="P90" s="593"/>
      <c r="Q90" s="595" t="s">
        <v>817</v>
      </c>
      <c r="R90" s="595"/>
      <c r="S90" s="595" t="s">
        <v>863</v>
      </c>
      <c r="T90" s="592"/>
      <c r="U90" s="595"/>
      <c r="V90" s="591" t="s">
        <v>864</v>
      </c>
      <c r="W90" s="591" t="s">
        <v>864</v>
      </c>
      <c r="X90" s="597"/>
      <c r="Y90" s="590" t="s">
        <v>1270</v>
      </c>
      <c r="Z90" s="595" t="s">
        <v>1271</v>
      </c>
      <c r="AA90" s="589" t="s">
        <v>1272</v>
      </c>
      <c r="AB90" s="595"/>
      <c r="AC90" s="592"/>
      <c r="AD90" s="592">
        <v>1</v>
      </c>
      <c r="AF90" s="616"/>
    </row>
    <row r="91" spans="1:1018" s="224" customFormat="1" ht="13.5" customHeight="1">
      <c r="A91" s="225">
        <v>77</v>
      </c>
      <c r="B91" s="217"/>
      <c r="C91" s="512"/>
      <c r="D91" s="241" t="s">
        <v>1273</v>
      </c>
      <c r="E91" s="241"/>
      <c r="F91" s="241"/>
      <c r="G91" s="241"/>
      <c r="H91" s="504" t="s">
        <v>1274</v>
      </c>
      <c r="I91" s="503" t="s">
        <v>1275</v>
      </c>
      <c r="J91" s="504"/>
      <c r="K91" s="503" t="s">
        <v>910</v>
      </c>
      <c r="L91" s="504"/>
      <c r="M91" s="504"/>
      <c r="N91" s="504"/>
      <c r="O91" s="504"/>
      <c r="P91" s="505"/>
      <c r="Q91" s="504" t="s">
        <v>817</v>
      </c>
      <c r="R91" s="504"/>
      <c r="S91" s="504" t="s">
        <v>863</v>
      </c>
      <c r="T91" s="374"/>
      <c r="U91" s="255"/>
      <c r="V91" s="375"/>
      <c r="W91" s="507" t="s">
        <v>864</v>
      </c>
      <c r="X91" s="232"/>
      <c r="Y91" s="387" t="s">
        <v>1276</v>
      </c>
      <c r="Z91" s="504" t="s">
        <v>1271</v>
      </c>
      <c r="AA91" s="508"/>
      <c r="AB91" s="504"/>
      <c r="AC91" s="506"/>
      <c r="AD91" s="506">
        <v>1</v>
      </c>
      <c r="AF91" s="246"/>
    </row>
    <row r="92" spans="1:1018" s="224" customFormat="1" ht="13.5" customHeight="1">
      <c r="A92" s="225">
        <v>78</v>
      </c>
      <c r="B92" s="217"/>
      <c r="C92" s="512"/>
      <c r="D92" s="512" t="s">
        <v>1277</v>
      </c>
      <c r="E92" s="512"/>
      <c r="F92" s="512"/>
      <c r="G92" s="512"/>
      <c r="H92" s="504" t="s">
        <v>1278</v>
      </c>
      <c r="I92" s="503" t="s">
        <v>1279</v>
      </c>
      <c r="J92" s="504" t="s">
        <v>939</v>
      </c>
      <c r="K92" s="503" t="s">
        <v>939</v>
      </c>
      <c r="L92" s="504" t="s">
        <v>1280</v>
      </c>
      <c r="M92" s="504" t="s">
        <v>1281</v>
      </c>
      <c r="N92" s="504"/>
      <c r="O92" s="504"/>
      <c r="P92" s="505">
        <v>1</v>
      </c>
      <c r="Q92" s="504" t="s">
        <v>817</v>
      </c>
      <c r="R92" s="504"/>
      <c r="S92" s="504" t="s">
        <v>863</v>
      </c>
      <c r="T92" s="506"/>
      <c r="U92" s="255"/>
      <c r="V92" s="507"/>
      <c r="W92" s="507" t="s">
        <v>864</v>
      </c>
      <c r="X92" s="232"/>
      <c r="Y92" s="513"/>
      <c r="Z92" s="504"/>
      <c r="AA92" s="508"/>
      <c r="AB92" s="504"/>
      <c r="AC92" s="506"/>
      <c r="AD92" s="506">
        <v>1</v>
      </c>
    </row>
    <row r="93" spans="1:1018" s="224" customFormat="1" ht="13.5" customHeight="1">
      <c r="A93" s="225">
        <v>79</v>
      </c>
      <c r="B93" s="217"/>
      <c r="C93" s="512"/>
      <c r="D93" s="241" t="s">
        <v>1282</v>
      </c>
      <c r="E93" s="512"/>
      <c r="F93" s="241"/>
      <c r="G93" s="241"/>
      <c r="H93" s="504"/>
      <c r="I93" s="503"/>
      <c r="J93" s="504" t="s">
        <v>1283</v>
      </c>
      <c r="K93" s="503" t="s">
        <v>1284</v>
      </c>
      <c r="L93" s="504"/>
      <c r="M93" s="504"/>
      <c r="N93" s="504"/>
      <c r="O93" s="504"/>
      <c r="P93" s="505"/>
      <c r="Q93" s="504" t="s">
        <v>817</v>
      </c>
      <c r="R93" s="504" t="s">
        <v>864</v>
      </c>
      <c r="S93" s="504" t="s">
        <v>1284</v>
      </c>
      <c r="T93" s="506"/>
      <c r="U93" s="504"/>
      <c r="V93" s="507" t="s">
        <v>864</v>
      </c>
      <c r="W93" s="507" t="s">
        <v>864</v>
      </c>
      <c r="X93" s="232"/>
      <c r="Y93" s="513"/>
      <c r="Z93" s="504"/>
      <c r="AA93" s="508"/>
      <c r="AB93" s="504"/>
      <c r="AC93" s="506">
        <v>1</v>
      </c>
      <c r="AD93" s="506">
        <v>1</v>
      </c>
    </row>
    <row r="94" spans="1:1018" s="224" customFormat="1" ht="13.5" customHeight="1">
      <c r="A94" s="225">
        <v>80</v>
      </c>
      <c r="B94" s="217"/>
      <c r="C94" s="512"/>
      <c r="D94" s="512"/>
      <c r="E94" s="512" t="s">
        <v>1285</v>
      </c>
      <c r="F94" s="512"/>
      <c r="G94" s="512"/>
      <c r="H94" s="504" t="s">
        <v>1286</v>
      </c>
      <c r="I94" s="503" t="s">
        <v>1287</v>
      </c>
      <c r="J94" s="504"/>
      <c r="K94" s="503" t="s">
        <v>1068</v>
      </c>
      <c r="L94" s="504" t="s">
        <v>1288</v>
      </c>
      <c r="M94" s="504" t="s">
        <v>1289</v>
      </c>
      <c r="N94" s="504"/>
      <c r="O94" s="504"/>
      <c r="P94" s="505"/>
      <c r="Q94" s="504" t="s">
        <v>820</v>
      </c>
      <c r="R94" s="504"/>
      <c r="S94" s="504" t="s">
        <v>863</v>
      </c>
      <c r="T94" s="506"/>
      <c r="U94" s="504" t="s">
        <v>1290</v>
      </c>
      <c r="V94" s="507" t="s">
        <v>864</v>
      </c>
      <c r="W94" s="507" t="s">
        <v>864</v>
      </c>
      <c r="X94" s="232"/>
      <c r="Y94" s="513"/>
      <c r="Z94" s="504"/>
      <c r="AA94" s="508"/>
      <c r="AB94" s="504"/>
      <c r="AC94" s="506">
        <v>1</v>
      </c>
      <c r="AD94" s="506">
        <v>1</v>
      </c>
    </row>
    <row r="95" spans="1:1018" s="224" customFormat="1" ht="13.5" customHeight="1">
      <c r="A95" s="225">
        <v>81</v>
      </c>
      <c r="B95" s="217"/>
      <c r="C95" s="512"/>
      <c r="D95" s="241"/>
      <c r="E95" s="512" t="s">
        <v>1085</v>
      </c>
      <c r="F95" s="221"/>
      <c r="G95" s="221"/>
      <c r="H95" s="504" t="s">
        <v>1291</v>
      </c>
      <c r="I95" s="504" t="s">
        <v>1115</v>
      </c>
      <c r="J95" s="504"/>
      <c r="K95" s="503" t="s">
        <v>1292</v>
      </c>
      <c r="L95" s="504"/>
      <c r="M95" s="504"/>
      <c r="N95" s="504"/>
      <c r="O95" s="504"/>
      <c r="P95" s="505"/>
      <c r="Q95" s="504" t="s">
        <v>817</v>
      </c>
      <c r="R95" s="504"/>
      <c r="S95" s="504" t="s">
        <v>863</v>
      </c>
      <c r="T95" s="506"/>
      <c r="U95" s="504"/>
      <c r="V95" s="507" t="s">
        <v>864</v>
      </c>
      <c r="W95" s="507" t="s">
        <v>864</v>
      </c>
      <c r="X95" s="232"/>
      <c r="Y95" s="513"/>
      <c r="Z95" s="504"/>
      <c r="AA95" s="508"/>
      <c r="AB95" s="504"/>
      <c r="AC95" s="506">
        <v>1</v>
      </c>
      <c r="AD95" s="506">
        <v>1</v>
      </c>
    </row>
    <row r="96" spans="1:1018" s="244" customFormat="1" ht="14.25" customHeight="1">
      <c r="A96" s="225">
        <v>82</v>
      </c>
      <c r="B96" s="217"/>
      <c r="C96" s="221"/>
      <c r="D96" s="221"/>
      <c r="E96" s="512" t="s">
        <v>1293</v>
      </c>
      <c r="F96" s="221"/>
      <c r="G96" s="221"/>
      <c r="H96" s="504" t="s">
        <v>1294</v>
      </c>
      <c r="I96" s="503" t="s">
        <v>1295</v>
      </c>
      <c r="J96" s="504"/>
      <c r="K96" s="503" t="s">
        <v>1296</v>
      </c>
      <c r="L96" s="504"/>
      <c r="M96" s="504"/>
      <c r="N96" s="504"/>
      <c r="O96" s="504"/>
      <c r="P96" s="505"/>
      <c r="Q96" s="504" t="s">
        <v>817</v>
      </c>
      <c r="R96" s="504"/>
      <c r="S96" s="504" t="s">
        <v>863</v>
      </c>
      <c r="T96" s="506"/>
      <c r="U96" s="504"/>
      <c r="V96" s="507" t="s">
        <v>864</v>
      </c>
      <c r="W96" s="507" t="s">
        <v>864</v>
      </c>
      <c r="X96" s="232"/>
      <c r="Y96" s="513"/>
      <c r="Z96" s="504"/>
      <c r="AA96" s="508"/>
      <c r="AB96" s="504"/>
      <c r="AC96" s="506">
        <v>1</v>
      </c>
      <c r="AD96" s="506">
        <v>1</v>
      </c>
    </row>
    <row r="97" spans="1:1018" s="607" customFormat="1" ht="13.5" customHeight="1">
      <c r="A97" s="389">
        <v>83</v>
      </c>
      <c r="B97" s="599"/>
      <c r="C97" s="599" t="s">
        <v>1297</v>
      </c>
      <c r="D97" s="599"/>
      <c r="E97" s="599"/>
      <c r="F97" s="599"/>
      <c r="G97" s="599"/>
      <c r="H97" s="389" t="s">
        <v>1298</v>
      </c>
      <c r="I97" s="600"/>
      <c r="J97" s="389" t="s">
        <v>908</v>
      </c>
      <c r="K97" s="600" t="s">
        <v>1299</v>
      </c>
      <c r="L97" s="389"/>
      <c r="M97" s="389"/>
      <c r="N97" s="389"/>
      <c r="O97" s="389"/>
      <c r="P97" s="601"/>
      <c r="Q97" s="389" t="s">
        <v>820</v>
      </c>
      <c r="R97" s="389" t="s">
        <v>864</v>
      </c>
      <c r="S97" s="602" t="s">
        <v>1300</v>
      </c>
      <c r="T97" s="603"/>
      <c r="U97" s="389"/>
      <c r="V97" s="604"/>
      <c r="W97" s="604" t="s">
        <v>864</v>
      </c>
      <c r="X97" s="605"/>
      <c r="Y97" s="387"/>
      <c r="Z97" s="389"/>
      <c r="AA97" s="606"/>
      <c r="AB97" s="389"/>
      <c r="AC97" s="603">
        <v>1</v>
      </c>
      <c r="AD97" s="603"/>
    </row>
    <row r="98" spans="1:1018" s="607" customFormat="1" ht="13.5" customHeight="1">
      <c r="A98" s="389">
        <v>84</v>
      </c>
      <c r="B98" s="599"/>
      <c r="C98" s="599"/>
      <c r="D98" s="599" t="s">
        <v>1301</v>
      </c>
      <c r="E98" s="599"/>
      <c r="F98" s="599"/>
      <c r="G98" s="599"/>
      <c r="H98" s="389" t="s">
        <v>1302</v>
      </c>
      <c r="I98" s="600" t="s">
        <v>1303</v>
      </c>
      <c r="J98" s="389"/>
      <c r="K98" s="600" t="s">
        <v>1304</v>
      </c>
      <c r="L98" s="389"/>
      <c r="M98" s="389"/>
      <c r="N98" s="389"/>
      <c r="O98" s="389"/>
      <c r="P98" s="601"/>
      <c r="Q98" s="389" t="s">
        <v>820</v>
      </c>
      <c r="R98" s="389"/>
      <c r="S98" s="389" t="s">
        <v>863</v>
      </c>
      <c r="T98" s="603"/>
      <c r="U98" s="389"/>
      <c r="V98" s="604"/>
      <c r="W98" s="604" t="s">
        <v>864</v>
      </c>
      <c r="X98" s="605"/>
      <c r="Y98" s="387"/>
      <c r="Z98" s="389" t="s">
        <v>1057</v>
      </c>
      <c r="AA98" s="606"/>
      <c r="AB98" s="389"/>
      <c r="AC98" s="603">
        <v>1</v>
      </c>
      <c r="AD98" s="603"/>
    </row>
    <row r="99" spans="1:1018" s="607" customFormat="1" ht="13.5" customHeight="1">
      <c r="A99" s="389">
        <v>85</v>
      </c>
      <c r="B99" s="599"/>
      <c r="C99" s="599"/>
      <c r="D99" s="599" t="s">
        <v>1305</v>
      </c>
      <c r="E99" s="599"/>
      <c r="F99" s="599"/>
      <c r="G99" s="599"/>
      <c r="H99" s="389" t="s">
        <v>1306</v>
      </c>
      <c r="I99" s="600" t="s">
        <v>1249</v>
      </c>
      <c r="J99" s="389"/>
      <c r="K99" s="600" t="s">
        <v>999</v>
      </c>
      <c r="L99" s="389"/>
      <c r="M99" s="389"/>
      <c r="N99" s="389"/>
      <c r="O99" s="389"/>
      <c r="P99" s="601"/>
      <c r="Q99" s="389" t="s">
        <v>820</v>
      </c>
      <c r="R99" s="389"/>
      <c r="S99" s="389" t="s">
        <v>863</v>
      </c>
      <c r="T99" s="603"/>
      <c r="U99" s="389" t="s">
        <v>1250</v>
      </c>
      <c r="V99" s="604"/>
      <c r="W99" s="604" t="s">
        <v>864</v>
      </c>
      <c r="X99" s="605"/>
      <c r="Y99" s="387"/>
      <c r="Z99" s="389"/>
      <c r="AA99" s="606"/>
      <c r="AB99" s="389"/>
      <c r="AC99" s="603">
        <v>1</v>
      </c>
      <c r="AD99" s="603"/>
    </row>
    <row r="100" spans="1:1018" s="615" customFormat="1" ht="17.25" customHeight="1">
      <c r="A100" s="389">
        <v>86</v>
      </c>
      <c r="B100" s="608"/>
      <c r="C100" s="607"/>
      <c r="D100" s="607" t="s">
        <v>1307</v>
      </c>
      <c r="E100" s="607"/>
      <c r="F100" s="607"/>
      <c r="G100" s="389"/>
      <c r="H100" s="389" t="s">
        <v>1308</v>
      </c>
      <c r="I100" s="609" t="s">
        <v>1254</v>
      </c>
      <c r="J100" s="389"/>
      <c r="K100" s="600" t="s">
        <v>1101</v>
      </c>
      <c r="L100" s="389"/>
      <c r="M100" s="389"/>
      <c r="N100" s="389"/>
      <c r="O100" s="389"/>
      <c r="P100" s="601"/>
      <c r="Q100" s="389" t="s">
        <v>820</v>
      </c>
      <c r="R100" s="389"/>
      <c r="S100" s="389" t="s">
        <v>863</v>
      </c>
      <c r="T100" s="610"/>
      <c r="U100" s="611"/>
      <c r="V100" s="603"/>
      <c r="W100" s="603" t="s">
        <v>864</v>
      </c>
      <c r="X100" s="605"/>
      <c r="Y100" s="612"/>
      <c r="Z100" s="611"/>
      <c r="AA100" s="613"/>
      <c r="AB100" s="611"/>
      <c r="AC100" s="614">
        <v>1</v>
      </c>
      <c r="AD100" s="603">
        <v>1</v>
      </c>
      <c r="AE100" s="608"/>
      <c r="AG100" s="608"/>
      <c r="AH100" s="608"/>
      <c r="AI100" s="608"/>
      <c r="AJ100" s="608"/>
      <c r="AK100" s="608"/>
      <c r="AL100" s="608"/>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8"/>
      <c r="BJ100" s="608"/>
      <c r="BK100" s="608"/>
      <c r="BL100" s="608"/>
      <c r="BM100" s="608"/>
      <c r="BN100" s="608"/>
      <c r="BO100" s="608"/>
      <c r="BP100" s="608"/>
      <c r="BQ100" s="608"/>
      <c r="BR100" s="608"/>
      <c r="BS100" s="608"/>
      <c r="BT100" s="608"/>
      <c r="BU100" s="608"/>
      <c r="BV100" s="608"/>
      <c r="BW100" s="608"/>
      <c r="BX100" s="608"/>
      <c r="BY100" s="608"/>
      <c r="BZ100" s="608"/>
      <c r="CA100" s="608"/>
      <c r="CB100" s="608"/>
      <c r="CC100" s="608"/>
      <c r="CD100" s="608"/>
      <c r="CE100" s="608"/>
      <c r="CF100" s="608"/>
      <c r="CG100" s="608"/>
      <c r="CH100" s="608"/>
      <c r="CI100" s="608"/>
      <c r="CJ100" s="608"/>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8"/>
      <c r="DO100" s="608"/>
      <c r="DP100" s="608"/>
      <c r="DQ100" s="608"/>
      <c r="DR100" s="608"/>
      <c r="DS100" s="608"/>
      <c r="DT100" s="608"/>
      <c r="DU100" s="608"/>
      <c r="DV100" s="608"/>
      <c r="DW100" s="608"/>
      <c r="DX100" s="608"/>
      <c r="DY100" s="608"/>
      <c r="DZ100" s="608"/>
      <c r="EA100" s="608"/>
      <c r="EB100" s="608"/>
      <c r="EC100" s="608"/>
      <c r="ED100" s="608"/>
      <c r="EE100" s="608"/>
      <c r="EF100" s="608"/>
      <c r="EG100" s="608"/>
      <c r="EH100" s="608"/>
      <c r="EI100" s="608"/>
      <c r="EJ100" s="608"/>
      <c r="EK100" s="608"/>
      <c r="EL100" s="608"/>
      <c r="EM100" s="608"/>
      <c r="EN100" s="608"/>
      <c r="EO100" s="608"/>
      <c r="EP100" s="608"/>
      <c r="EQ100" s="608"/>
      <c r="ER100" s="608"/>
      <c r="ES100" s="608"/>
      <c r="ET100" s="608"/>
      <c r="EU100" s="608"/>
      <c r="EV100" s="608"/>
      <c r="EW100" s="608"/>
      <c r="EX100" s="608"/>
      <c r="EY100" s="608"/>
      <c r="EZ100" s="608"/>
      <c r="FA100" s="608"/>
      <c r="FB100" s="608"/>
      <c r="FC100" s="608"/>
      <c r="FD100" s="608"/>
      <c r="FE100" s="608"/>
      <c r="FF100" s="608"/>
      <c r="FG100" s="608"/>
      <c r="FH100" s="608"/>
      <c r="FI100" s="608"/>
      <c r="FJ100" s="608"/>
      <c r="FK100" s="608"/>
      <c r="FL100" s="608"/>
      <c r="FM100" s="608"/>
      <c r="FN100" s="608"/>
      <c r="FO100" s="608"/>
      <c r="FP100" s="608"/>
      <c r="FQ100" s="608"/>
      <c r="FR100" s="608"/>
      <c r="FS100" s="608"/>
      <c r="FT100" s="608"/>
      <c r="FU100" s="608"/>
      <c r="FV100" s="608"/>
      <c r="FW100" s="608"/>
      <c r="FX100" s="608"/>
      <c r="FY100" s="608"/>
      <c r="FZ100" s="608"/>
      <c r="GA100" s="608"/>
      <c r="GB100" s="608"/>
      <c r="GC100" s="608"/>
      <c r="GD100" s="608"/>
      <c r="GE100" s="608"/>
      <c r="GF100" s="608"/>
      <c r="GG100" s="608"/>
      <c r="GH100" s="608"/>
      <c r="GI100" s="608"/>
      <c r="GJ100" s="608"/>
      <c r="GK100" s="608"/>
      <c r="GL100" s="608"/>
      <c r="GM100" s="608"/>
      <c r="GN100" s="608"/>
      <c r="GO100" s="608"/>
      <c r="GP100" s="608"/>
      <c r="GQ100" s="608"/>
      <c r="GR100" s="608"/>
      <c r="GS100" s="608"/>
      <c r="GT100" s="608"/>
      <c r="GU100" s="608"/>
      <c r="GV100" s="608"/>
      <c r="GW100" s="608"/>
      <c r="GX100" s="608"/>
      <c r="GY100" s="608"/>
      <c r="GZ100" s="608"/>
      <c r="HA100" s="608"/>
      <c r="HB100" s="608"/>
      <c r="HC100" s="608"/>
      <c r="HD100" s="608"/>
      <c r="HE100" s="608"/>
      <c r="HF100" s="608"/>
      <c r="HG100" s="608"/>
      <c r="HH100" s="608"/>
      <c r="HI100" s="608"/>
      <c r="HJ100" s="608"/>
      <c r="HK100" s="608"/>
      <c r="HL100" s="608"/>
      <c r="HM100" s="608"/>
      <c r="HN100" s="608"/>
      <c r="HO100" s="608"/>
      <c r="HP100" s="608"/>
      <c r="HQ100" s="608"/>
      <c r="HR100" s="608"/>
      <c r="HS100" s="608"/>
      <c r="HT100" s="608"/>
      <c r="HU100" s="608"/>
      <c r="HV100" s="608"/>
      <c r="HW100" s="608"/>
      <c r="HX100" s="608"/>
      <c r="HY100" s="608"/>
      <c r="HZ100" s="608"/>
      <c r="IA100" s="608"/>
      <c r="IB100" s="608"/>
      <c r="IC100" s="608"/>
      <c r="ID100" s="608"/>
      <c r="IE100" s="608"/>
      <c r="IF100" s="608"/>
      <c r="IG100" s="608"/>
      <c r="IH100" s="608"/>
      <c r="II100" s="608"/>
      <c r="IJ100" s="608"/>
      <c r="IK100" s="608"/>
      <c r="IL100" s="608"/>
      <c r="IM100" s="608"/>
      <c r="IN100" s="608"/>
      <c r="IO100" s="608"/>
      <c r="IP100" s="608"/>
      <c r="IQ100" s="608"/>
      <c r="IR100" s="608"/>
      <c r="IS100" s="608"/>
      <c r="IT100" s="608"/>
      <c r="IU100" s="608"/>
      <c r="IV100" s="608"/>
      <c r="IW100" s="608"/>
      <c r="IX100" s="608"/>
      <c r="IY100" s="608"/>
      <c r="IZ100" s="608"/>
      <c r="JA100" s="608"/>
      <c r="JB100" s="608"/>
      <c r="JC100" s="608"/>
      <c r="JD100" s="608"/>
      <c r="JE100" s="608"/>
      <c r="JF100" s="608"/>
      <c r="JG100" s="608"/>
      <c r="JH100" s="608"/>
      <c r="JI100" s="608"/>
      <c r="JJ100" s="608"/>
      <c r="JK100" s="608"/>
      <c r="JL100" s="608"/>
      <c r="JM100" s="608"/>
      <c r="JN100" s="608"/>
      <c r="JO100" s="608"/>
      <c r="JP100" s="608"/>
      <c r="JQ100" s="608"/>
      <c r="JR100" s="608"/>
      <c r="JS100" s="608"/>
      <c r="JT100" s="608"/>
      <c r="JU100" s="608"/>
      <c r="JV100" s="608"/>
      <c r="JW100" s="608"/>
      <c r="JX100" s="608"/>
      <c r="JY100" s="608"/>
      <c r="JZ100" s="608"/>
      <c r="KA100" s="608"/>
      <c r="KB100" s="608"/>
      <c r="KC100" s="608"/>
      <c r="KD100" s="608"/>
      <c r="KE100" s="608"/>
      <c r="KF100" s="608"/>
      <c r="KG100" s="608"/>
      <c r="KH100" s="608"/>
      <c r="KI100" s="608"/>
      <c r="KJ100" s="608"/>
      <c r="KK100" s="608"/>
      <c r="KL100" s="608"/>
      <c r="KM100" s="608"/>
      <c r="KN100" s="608"/>
      <c r="KO100" s="608"/>
      <c r="KP100" s="608"/>
      <c r="KQ100" s="608"/>
      <c r="KR100" s="608"/>
      <c r="KS100" s="608"/>
      <c r="KT100" s="608"/>
      <c r="KU100" s="608"/>
      <c r="KV100" s="608"/>
      <c r="KW100" s="608"/>
      <c r="KX100" s="608"/>
      <c r="KY100" s="608"/>
      <c r="KZ100" s="608"/>
      <c r="LA100" s="608"/>
      <c r="LB100" s="608"/>
      <c r="LC100" s="608"/>
      <c r="LD100" s="608"/>
      <c r="LE100" s="608"/>
      <c r="LF100" s="608"/>
      <c r="LG100" s="608"/>
      <c r="LH100" s="608"/>
      <c r="LI100" s="608"/>
      <c r="LJ100" s="608"/>
      <c r="LK100" s="608"/>
      <c r="LL100" s="608"/>
      <c r="LM100" s="608"/>
      <c r="LN100" s="608"/>
      <c r="LO100" s="608"/>
      <c r="LP100" s="608"/>
      <c r="LQ100" s="608"/>
      <c r="LR100" s="608"/>
      <c r="LS100" s="608"/>
      <c r="LT100" s="608"/>
      <c r="LU100" s="608"/>
      <c r="LV100" s="608"/>
      <c r="LW100" s="608"/>
      <c r="LX100" s="608"/>
      <c r="LY100" s="608"/>
      <c r="LZ100" s="608"/>
      <c r="MA100" s="608"/>
      <c r="MB100" s="608"/>
      <c r="MC100" s="608"/>
      <c r="MD100" s="608"/>
      <c r="ME100" s="608"/>
      <c r="MF100" s="608"/>
      <c r="MG100" s="608"/>
      <c r="MH100" s="608"/>
      <c r="MI100" s="608"/>
      <c r="MJ100" s="608"/>
      <c r="MK100" s="608"/>
      <c r="ML100" s="608"/>
      <c r="MM100" s="608"/>
      <c r="MN100" s="608"/>
      <c r="MO100" s="608"/>
      <c r="MP100" s="608"/>
      <c r="MQ100" s="608"/>
      <c r="MR100" s="608"/>
      <c r="MS100" s="608"/>
      <c r="MT100" s="608"/>
      <c r="MU100" s="608"/>
      <c r="MV100" s="608"/>
      <c r="MW100" s="608"/>
      <c r="MX100" s="608"/>
      <c r="MY100" s="608"/>
      <c r="MZ100" s="608"/>
      <c r="NA100" s="608"/>
      <c r="NB100" s="608"/>
      <c r="NC100" s="608"/>
      <c r="ND100" s="608"/>
      <c r="NE100" s="608"/>
      <c r="NF100" s="608"/>
      <c r="NG100" s="608"/>
      <c r="NH100" s="608"/>
      <c r="NI100" s="608"/>
      <c r="NJ100" s="608"/>
      <c r="NK100" s="608"/>
      <c r="NL100" s="608"/>
      <c r="NM100" s="608"/>
      <c r="NN100" s="608"/>
      <c r="NO100" s="608"/>
      <c r="NP100" s="608"/>
      <c r="NQ100" s="608"/>
      <c r="NR100" s="608"/>
      <c r="NS100" s="608"/>
      <c r="NT100" s="608"/>
      <c r="NU100" s="608"/>
      <c r="NV100" s="608"/>
      <c r="NW100" s="608"/>
      <c r="NX100" s="608"/>
      <c r="NY100" s="608"/>
      <c r="NZ100" s="608"/>
      <c r="OA100" s="608"/>
      <c r="OB100" s="608"/>
      <c r="OC100" s="608"/>
      <c r="OD100" s="608"/>
      <c r="OE100" s="608"/>
      <c r="OF100" s="608"/>
      <c r="OG100" s="608"/>
      <c r="OH100" s="608"/>
      <c r="OI100" s="608"/>
      <c r="OJ100" s="608"/>
      <c r="OK100" s="608"/>
      <c r="OL100" s="608"/>
      <c r="OM100" s="608"/>
      <c r="ON100" s="608"/>
      <c r="OO100" s="608"/>
      <c r="OP100" s="608"/>
      <c r="OQ100" s="608"/>
      <c r="OR100" s="608"/>
      <c r="OS100" s="608"/>
      <c r="OT100" s="608"/>
      <c r="OU100" s="608"/>
      <c r="OV100" s="608"/>
      <c r="OW100" s="608"/>
      <c r="OX100" s="608"/>
      <c r="OY100" s="608"/>
      <c r="OZ100" s="608"/>
      <c r="PA100" s="608"/>
      <c r="PB100" s="608"/>
      <c r="PC100" s="608"/>
      <c r="PD100" s="608"/>
      <c r="PE100" s="608"/>
      <c r="PF100" s="608"/>
      <c r="PG100" s="608"/>
      <c r="PH100" s="608"/>
      <c r="PI100" s="608"/>
      <c r="PJ100" s="608"/>
      <c r="PK100" s="608"/>
      <c r="PL100" s="608"/>
      <c r="PM100" s="608"/>
      <c r="PN100" s="608"/>
      <c r="PO100" s="608"/>
      <c r="PP100" s="608"/>
      <c r="PQ100" s="608"/>
      <c r="PR100" s="608"/>
      <c r="PS100" s="608"/>
      <c r="PT100" s="608"/>
      <c r="PU100" s="608"/>
      <c r="PV100" s="608"/>
      <c r="PW100" s="608"/>
      <c r="PX100" s="608"/>
      <c r="PY100" s="608"/>
      <c r="PZ100" s="608"/>
      <c r="QA100" s="608"/>
      <c r="QB100" s="608"/>
      <c r="QC100" s="608"/>
      <c r="QD100" s="608"/>
      <c r="QE100" s="608"/>
      <c r="QF100" s="608"/>
      <c r="QG100" s="608"/>
      <c r="QH100" s="608"/>
      <c r="QI100" s="608"/>
      <c r="QJ100" s="608"/>
      <c r="QK100" s="608"/>
      <c r="QL100" s="608"/>
      <c r="QM100" s="608"/>
      <c r="QN100" s="608"/>
      <c r="QO100" s="608"/>
      <c r="QP100" s="608"/>
      <c r="QQ100" s="608"/>
      <c r="QR100" s="608"/>
      <c r="QS100" s="608"/>
      <c r="QT100" s="608"/>
      <c r="QU100" s="608"/>
      <c r="QV100" s="608"/>
      <c r="QW100" s="608"/>
      <c r="QX100" s="608"/>
      <c r="QY100" s="608"/>
      <c r="QZ100" s="608"/>
      <c r="RA100" s="608"/>
      <c r="RB100" s="608"/>
      <c r="RC100" s="608"/>
      <c r="RD100" s="608"/>
      <c r="RE100" s="608"/>
      <c r="RF100" s="608"/>
      <c r="RG100" s="608"/>
      <c r="RH100" s="608"/>
      <c r="RI100" s="608"/>
      <c r="RJ100" s="608"/>
      <c r="RK100" s="608"/>
      <c r="RL100" s="608"/>
      <c r="RM100" s="608"/>
      <c r="RN100" s="608"/>
      <c r="RO100" s="608"/>
      <c r="RP100" s="608"/>
      <c r="RQ100" s="608"/>
      <c r="RR100" s="608"/>
      <c r="RS100" s="608"/>
      <c r="RT100" s="608"/>
      <c r="RU100" s="608"/>
      <c r="RV100" s="608"/>
      <c r="RW100" s="608"/>
      <c r="RX100" s="608"/>
      <c r="RY100" s="608"/>
      <c r="RZ100" s="608"/>
      <c r="SA100" s="608"/>
      <c r="SB100" s="608"/>
      <c r="SC100" s="608"/>
      <c r="SD100" s="608"/>
      <c r="SE100" s="608"/>
      <c r="SF100" s="608"/>
      <c r="SG100" s="608"/>
      <c r="SH100" s="608"/>
      <c r="SI100" s="608"/>
      <c r="SJ100" s="608"/>
      <c r="SK100" s="608"/>
      <c r="SL100" s="608"/>
      <c r="SM100" s="608"/>
      <c r="SN100" s="608"/>
      <c r="SO100" s="608"/>
      <c r="SP100" s="608"/>
      <c r="SQ100" s="608"/>
      <c r="SR100" s="608"/>
      <c r="SS100" s="608"/>
      <c r="ST100" s="608"/>
      <c r="SU100" s="608"/>
      <c r="SV100" s="608"/>
      <c r="SW100" s="608"/>
      <c r="SX100" s="608"/>
      <c r="SY100" s="608"/>
      <c r="SZ100" s="608"/>
      <c r="TA100" s="608"/>
      <c r="TB100" s="608"/>
      <c r="TC100" s="608"/>
      <c r="TD100" s="608"/>
      <c r="TE100" s="608"/>
      <c r="TF100" s="608"/>
      <c r="TG100" s="608"/>
      <c r="TH100" s="608"/>
      <c r="TI100" s="608"/>
      <c r="TJ100" s="608"/>
      <c r="TK100" s="608"/>
      <c r="TL100" s="608"/>
      <c r="TM100" s="608"/>
      <c r="TN100" s="608"/>
      <c r="TO100" s="608"/>
      <c r="TP100" s="608"/>
      <c r="TQ100" s="608"/>
      <c r="TR100" s="608"/>
      <c r="TS100" s="608"/>
      <c r="TT100" s="608"/>
      <c r="TU100" s="608"/>
      <c r="TV100" s="608"/>
      <c r="TW100" s="608"/>
      <c r="TX100" s="608"/>
      <c r="TY100" s="608"/>
      <c r="TZ100" s="608"/>
      <c r="UA100" s="608"/>
      <c r="UB100" s="608"/>
      <c r="UC100" s="608"/>
      <c r="UD100" s="608"/>
      <c r="UE100" s="608"/>
      <c r="UF100" s="608"/>
      <c r="UG100" s="608"/>
      <c r="UH100" s="608"/>
      <c r="UI100" s="608"/>
      <c r="UJ100" s="608"/>
      <c r="UK100" s="608"/>
      <c r="UL100" s="608"/>
      <c r="UM100" s="608"/>
      <c r="UN100" s="608"/>
      <c r="UO100" s="608"/>
      <c r="UP100" s="608"/>
      <c r="UQ100" s="608"/>
      <c r="UR100" s="608"/>
      <c r="US100" s="608"/>
      <c r="UT100" s="608"/>
      <c r="UU100" s="608"/>
      <c r="UV100" s="608"/>
      <c r="UW100" s="608"/>
      <c r="UX100" s="608"/>
      <c r="UY100" s="608"/>
      <c r="UZ100" s="608"/>
      <c r="VA100" s="608"/>
      <c r="VB100" s="608"/>
      <c r="VC100" s="608"/>
      <c r="VD100" s="608"/>
      <c r="VE100" s="608"/>
      <c r="VF100" s="608"/>
      <c r="VG100" s="608"/>
      <c r="VH100" s="608"/>
      <c r="VI100" s="608"/>
      <c r="VJ100" s="608"/>
      <c r="VK100" s="608"/>
      <c r="VL100" s="608"/>
      <c r="VM100" s="608"/>
      <c r="VN100" s="608"/>
      <c r="VO100" s="608"/>
      <c r="VP100" s="608"/>
      <c r="VQ100" s="608"/>
      <c r="VR100" s="608"/>
      <c r="VS100" s="608"/>
      <c r="VT100" s="608"/>
      <c r="VU100" s="608"/>
      <c r="VV100" s="608"/>
      <c r="VW100" s="608"/>
      <c r="VX100" s="608"/>
      <c r="VY100" s="608"/>
      <c r="VZ100" s="608"/>
      <c r="WA100" s="608"/>
      <c r="WB100" s="608"/>
      <c r="WC100" s="608"/>
      <c r="WD100" s="608"/>
      <c r="WE100" s="608"/>
      <c r="WF100" s="608"/>
      <c r="WG100" s="608"/>
      <c r="WH100" s="608"/>
      <c r="WI100" s="608"/>
      <c r="WJ100" s="608"/>
      <c r="WK100" s="608"/>
      <c r="WL100" s="608"/>
      <c r="WM100" s="608"/>
      <c r="WN100" s="608"/>
      <c r="WO100" s="608"/>
      <c r="WP100" s="608"/>
      <c r="WQ100" s="608"/>
      <c r="WR100" s="608"/>
      <c r="WS100" s="608"/>
      <c r="WT100" s="608"/>
      <c r="WU100" s="608"/>
      <c r="WV100" s="608"/>
      <c r="WW100" s="608"/>
      <c r="WX100" s="608"/>
      <c r="WY100" s="608"/>
      <c r="WZ100" s="608"/>
      <c r="XA100" s="608"/>
      <c r="XB100" s="608"/>
      <c r="XC100" s="608"/>
      <c r="XD100" s="608"/>
      <c r="XE100" s="608"/>
      <c r="XF100" s="608"/>
      <c r="XG100" s="608"/>
      <c r="XH100" s="608"/>
      <c r="XI100" s="608"/>
      <c r="XJ100" s="608"/>
      <c r="XK100" s="608"/>
      <c r="XL100" s="608"/>
      <c r="XM100" s="608"/>
      <c r="XN100" s="608"/>
      <c r="XO100" s="608"/>
      <c r="XP100" s="608"/>
      <c r="XQ100" s="608"/>
      <c r="XR100" s="608"/>
      <c r="XS100" s="608"/>
      <c r="XT100" s="608"/>
      <c r="XU100" s="608"/>
      <c r="XV100" s="608"/>
      <c r="XW100" s="608"/>
      <c r="XX100" s="608"/>
      <c r="XY100" s="608"/>
      <c r="XZ100" s="608"/>
      <c r="YA100" s="608"/>
      <c r="YB100" s="608"/>
      <c r="YC100" s="608"/>
      <c r="YD100" s="608"/>
      <c r="YE100" s="608"/>
      <c r="YF100" s="608"/>
      <c r="YG100" s="608"/>
      <c r="YH100" s="608"/>
      <c r="YI100" s="608"/>
      <c r="YJ100" s="608"/>
      <c r="YK100" s="608"/>
      <c r="YL100" s="608"/>
      <c r="YM100" s="608"/>
      <c r="YN100" s="608"/>
      <c r="YO100" s="608"/>
      <c r="YP100" s="608"/>
      <c r="YQ100" s="608"/>
      <c r="YR100" s="608"/>
      <c r="YS100" s="608"/>
      <c r="YT100" s="608"/>
      <c r="YU100" s="608"/>
      <c r="YV100" s="608"/>
      <c r="YW100" s="608"/>
      <c r="YX100" s="608"/>
      <c r="YY100" s="608"/>
      <c r="YZ100" s="608"/>
      <c r="ZA100" s="608"/>
      <c r="ZB100" s="608"/>
      <c r="ZC100" s="608"/>
      <c r="ZD100" s="608"/>
      <c r="ZE100" s="608"/>
      <c r="ZF100" s="608"/>
      <c r="ZG100" s="608"/>
      <c r="ZH100" s="608"/>
      <c r="ZI100" s="608"/>
      <c r="ZJ100" s="608"/>
      <c r="ZK100" s="608"/>
      <c r="ZL100" s="608"/>
      <c r="ZM100" s="608"/>
      <c r="ZN100" s="608"/>
      <c r="ZO100" s="608"/>
      <c r="ZP100" s="608"/>
      <c r="ZQ100" s="608"/>
      <c r="ZR100" s="608"/>
      <c r="ZS100" s="608"/>
      <c r="ZT100" s="608"/>
      <c r="ZU100" s="608"/>
      <c r="ZV100" s="608"/>
      <c r="ZW100" s="608"/>
      <c r="ZX100" s="608"/>
      <c r="ZY100" s="608"/>
      <c r="ZZ100" s="608"/>
      <c r="AAA100" s="608"/>
      <c r="AAB100" s="608"/>
      <c r="AAC100" s="608"/>
      <c r="AAD100" s="608"/>
      <c r="AAE100" s="608"/>
      <c r="AAF100" s="608"/>
      <c r="AAG100" s="608"/>
      <c r="AAH100" s="608"/>
      <c r="AAI100" s="608"/>
      <c r="AAJ100" s="608"/>
      <c r="AAK100" s="608"/>
      <c r="AAL100" s="608"/>
      <c r="AAM100" s="608"/>
      <c r="AAN100" s="608"/>
      <c r="AAO100" s="608"/>
      <c r="AAP100" s="608"/>
      <c r="AAQ100" s="608"/>
      <c r="AAR100" s="608"/>
      <c r="AAS100" s="608"/>
      <c r="AAT100" s="608"/>
      <c r="AAU100" s="608"/>
      <c r="AAV100" s="608"/>
      <c r="AAW100" s="608"/>
      <c r="AAX100" s="608"/>
      <c r="AAY100" s="608"/>
      <c r="AAZ100" s="608"/>
      <c r="ABA100" s="608"/>
      <c r="ABB100" s="608"/>
      <c r="ABC100" s="608"/>
      <c r="ABD100" s="608"/>
      <c r="ABE100" s="608"/>
      <c r="ABF100" s="608"/>
      <c r="ABG100" s="608"/>
      <c r="ABH100" s="608"/>
      <c r="ABI100" s="608"/>
      <c r="ABJ100" s="608"/>
      <c r="ABK100" s="608"/>
      <c r="ABL100" s="608"/>
      <c r="ABM100" s="608"/>
      <c r="ABN100" s="608"/>
      <c r="ABO100" s="608"/>
      <c r="ABP100" s="608"/>
      <c r="ABQ100" s="608"/>
      <c r="ABR100" s="608"/>
      <c r="ABS100" s="608"/>
      <c r="ABT100" s="608"/>
      <c r="ABU100" s="608"/>
      <c r="ABV100" s="608"/>
      <c r="ABW100" s="608"/>
      <c r="ABX100" s="608"/>
      <c r="ABY100" s="608"/>
      <c r="ABZ100" s="608"/>
      <c r="ACA100" s="608"/>
      <c r="ACB100" s="608"/>
      <c r="ACC100" s="608"/>
      <c r="ACD100" s="608"/>
      <c r="ACE100" s="608"/>
      <c r="ACF100" s="608"/>
      <c r="ACG100" s="608"/>
      <c r="ACH100" s="608"/>
      <c r="ACI100" s="608"/>
      <c r="ACJ100" s="608"/>
      <c r="ACK100" s="608"/>
      <c r="ACL100" s="608"/>
      <c r="ACM100" s="608"/>
      <c r="ACN100" s="608"/>
      <c r="ACO100" s="608"/>
      <c r="ACP100" s="608"/>
      <c r="ACQ100" s="608"/>
      <c r="ACR100" s="608"/>
      <c r="ACS100" s="608"/>
      <c r="ACT100" s="608"/>
      <c r="ACU100" s="608"/>
      <c r="ACV100" s="608"/>
      <c r="ACW100" s="608"/>
      <c r="ACX100" s="608"/>
      <c r="ACY100" s="608"/>
      <c r="ACZ100" s="608"/>
      <c r="ADA100" s="608"/>
      <c r="ADB100" s="608"/>
      <c r="ADC100" s="608"/>
      <c r="ADD100" s="608"/>
      <c r="ADE100" s="608"/>
      <c r="ADF100" s="608"/>
      <c r="ADG100" s="608"/>
      <c r="ADH100" s="608"/>
      <c r="ADI100" s="608"/>
      <c r="ADJ100" s="608"/>
      <c r="ADK100" s="608"/>
      <c r="ADL100" s="608"/>
      <c r="ADM100" s="608"/>
      <c r="ADN100" s="608"/>
      <c r="ADO100" s="608"/>
      <c r="ADP100" s="608"/>
      <c r="ADQ100" s="608"/>
      <c r="ADR100" s="608"/>
      <c r="ADS100" s="608"/>
      <c r="ADT100" s="608"/>
      <c r="ADU100" s="608"/>
      <c r="ADV100" s="608"/>
      <c r="ADW100" s="608"/>
      <c r="ADX100" s="608"/>
      <c r="ADY100" s="608"/>
      <c r="ADZ100" s="608"/>
      <c r="AEA100" s="608"/>
      <c r="AEB100" s="608"/>
      <c r="AEC100" s="608"/>
      <c r="AED100" s="608"/>
      <c r="AEE100" s="608"/>
      <c r="AEF100" s="608"/>
      <c r="AEG100" s="608"/>
      <c r="AEH100" s="608"/>
      <c r="AEI100" s="608"/>
      <c r="AEJ100" s="608"/>
      <c r="AEK100" s="608"/>
      <c r="AEL100" s="608"/>
      <c r="AEM100" s="608"/>
      <c r="AEN100" s="608"/>
      <c r="AEO100" s="608"/>
      <c r="AEP100" s="608"/>
      <c r="AEQ100" s="608"/>
      <c r="AER100" s="608"/>
      <c r="AES100" s="608"/>
      <c r="AET100" s="608"/>
      <c r="AEU100" s="608"/>
      <c r="AEV100" s="608"/>
      <c r="AEW100" s="608"/>
      <c r="AEX100" s="608"/>
      <c r="AEY100" s="608"/>
      <c r="AEZ100" s="608"/>
      <c r="AFA100" s="608"/>
      <c r="AFB100" s="608"/>
      <c r="AFC100" s="608"/>
      <c r="AFD100" s="608"/>
      <c r="AFE100" s="608"/>
      <c r="AFF100" s="608"/>
      <c r="AFG100" s="608"/>
      <c r="AFH100" s="608"/>
      <c r="AFI100" s="608"/>
      <c r="AFJ100" s="608"/>
      <c r="AFK100" s="608"/>
      <c r="AFL100" s="608"/>
      <c r="AFM100" s="608"/>
      <c r="AFN100" s="608"/>
      <c r="AFO100" s="608"/>
      <c r="AFP100" s="608"/>
      <c r="AFQ100" s="608"/>
      <c r="AFR100" s="608"/>
      <c r="AFS100" s="608"/>
      <c r="AFT100" s="608"/>
      <c r="AFU100" s="608"/>
      <c r="AFV100" s="608"/>
      <c r="AFW100" s="608"/>
      <c r="AFX100" s="608"/>
      <c r="AFY100" s="608"/>
      <c r="AFZ100" s="608"/>
      <c r="AGA100" s="608"/>
      <c r="AGB100" s="608"/>
      <c r="AGC100" s="608"/>
      <c r="AGD100" s="608"/>
      <c r="AGE100" s="608"/>
      <c r="AGF100" s="608"/>
      <c r="AGG100" s="608"/>
      <c r="AGH100" s="608"/>
      <c r="AGI100" s="608"/>
      <c r="AGJ100" s="608"/>
      <c r="AGK100" s="608"/>
      <c r="AGL100" s="608"/>
      <c r="AGM100" s="608"/>
      <c r="AGN100" s="608"/>
      <c r="AGO100" s="608"/>
      <c r="AGP100" s="608"/>
      <c r="AGQ100" s="608"/>
      <c r="AGR100" s="608"/>
      <c r="AGS100" s="608"/>
      <c r="AGT100" s="608"/>
      <c r="AGU100" s="608"/>
      <c r="AGV100" s="608"/>
      <c r="AGW100" s="608"/>
      <c r="AGX100" s="608"/>
      <c r="AGY100" s="608"/>
      <c r="AGZ100" s="608"/>
      <c r="AHA100" s="608"/>
      <c r="AHB100" s="608"/>
      <c r="AHC100" s="608"/>
      <c r="AHD100" s="608"/>
      <c r="AHE100" s="608"/>
      <c r="AHF100" s="608"/>
      <c r="AHG100" s="608"/>
      <c r="AHH100" s="608"/>
      <c r="AHI100" s="608"/>
      <c r="AHJ100" s="608"/>
      <c r="AHK100" s="608"/>
      <c r="AHL100" s="608"/>
      <c r="AHM100" s="608"/>
      <c r="AHN100" s="608"/>
      <c r="AHO100" s="608"/>
      <c r="AHP100" s="608"/>
      <c r="AHQ100" s="608"/>
      <c r="AHR100" s="608"/>
      <c r="AHS100" s="608"/>
      <c r="AHT100" s="608"/>
      <c r="AHU100" s="608"/>
      <c r="AHV100" s="608"/>
      <c r="AHW100" s="608"/>
      <c r="AHX100" s="608"/>
      <c r="AHY100" s="608"/>
      <c r="AHZ100" s="608"/>
      <c r="AIA100" s="608"/>
      <c r="AIB100" s="608"/>
      <c r="AIC100" s="608"/>
      <c r="AID100" s="608"/>
      <c r="AIE100" s="608"/>
      <c r="AIF100" s="608"/>
      <c r="AIG100" s="608"/>
      <c r="AIH100" s="608"/>
      <c r="AII100" s="608"/>
      <c r="AIJ100" s="608"/>
      <c r="AIK100" s="608"/>
      <c r="AIL100" s="608"/>
      <c r="AIM100" s="608"/>
      <c r="AIN100" s="608"/>
      <c r="AIO100" s="608"/>
      <c r="AIP100" s="608"/>
      <c r="AIQ100" s="608"/>
      <c r="AIR100" s="608"/>
      <c r="AIS100" s="608"/>
      <c r="AIT100" s="608"/>
      <c r="AIU100" s="608"/>
      <c r="AIV100" s="608"/>
      <c r="AIW100" s="608"/>
      <c r="AIX100" s="608"/>
      <c r="AIY100" s="608"/>
      <c r="AIZ100" s="608"/>
      <c r="AJA100" s="608"/>
      <c r="AJB100" s="608"/>
      <c r="AJC100" s="608"/>
      <c r="AJD100" s="608"/>
      <c r="AJE100" s="608"/>
      <c r="AJF100" s="608"/>
      <c r="AJG100" s="608"/>
      <c r="AJH100" s="608"/>
      <c r="AJI100" s="608"/>
      <c r="AJJ100" s="608"/>
      <c r="AJK100" s="608"/>
      <c r="AJL100" s="608"/>
      <c r="AJM100" s="608"/>
      <c r="AJN100" s="608"/>
      <c r="AJO100" s="608"/>
      <c r="AJP100" s="608"/>
      <c r="AJQ100" s="608"/>
      <c r="AJR100" s="608"/>
      <c r="AJS100" s="608"/>
      <c r="AJT100" s="608"/>
      <c r="AJU100" s="608"/>
      <c r="AJV100" s="608"/>
      <c r="AJW100" s="608"/>
      <c r="AJX100" s="608"/>
      <c r="AJY100" s="608"/>
      <c r="AJZ100" s="608"/>
      <c r="AKA100" s="608"/>
      <c r="AKB100" s="608"/>
      <c r="AKC100" s="608"/>
      <c r="AKD100" s="608"/>
      <c r="AKE100" s="608"/>
      <c r="AKF100" s="608"/>
      <c r="AKG100" s="608"/>
      <c r="AKH100" s="608"/>
      <c r="AKI100" s="608"/>
      <c r="AKJ100" s="608"/>
      <c r="AKK100" s="608"/>
      <c r="AKL100" s="608"/>
      <c r="AKM100" s="608"/>
      <c r="AKN100" s="608"/>
      <c r="AKO100" s="608"/>
      <c r="AKP100" s="608"/>
      <c r="AKQ100" s="608"/>
      <c r="AKR100" s="608"/>
      <c r="AKS100" s="608"/>
      <c r="AKT100" s="608"/>
      <c r="AKU100" s="608"/>
      <c r="AKV100" s="608"/>
      <c r="AKW100" s="608"/>
      <c r="AKX100" s="608"/>
      <c r="AKY100" s="608"/>
      <c r="AKZ100" s="608"/>
      <c r="ALA100" s="608"/>
      <c r="ALB100" s="608"/>
      <c r="ALC100" s="608"/>
      <c r="ALD100" s="608"/>
      <c r="ALE100" s="608"/>
      <c r="ALF100" s="608"/>
      <c r="ALG100" s="608"/>
      <c r="ALH100" s="608"/>
      <c r="ALI100" s="608"/>
      <c r="ALJ100" s="608"/>
      <c r="ALK100" s="608"/>
      <c r="ALL100" s="608"/>
      <c r="ALM100" s="608"/>
      <c r="ALN100" s="608"/>
      <c r="ALO100" s="608"/>
      <c r="ALP100" s="608"/>
      <c r="ALQ100" s="608"/>
      <c r="ALR100" s="608"/>
      <c r="ALS100" s="608"/>
      <c r="ALT100" s="608"/>
      <c r="ALU100" s="608"/>
      <c r="ALV100" s="608"/>
      <c r="ALW100" s="608"/>
      <c r="ALX100" s="608"/>
      <c r="ALY100" s="608"/>
      <c r="ALZ100" s="608"/>
    </row>
    <row r="101" spans="1:1018" s="224" customFormat="1" ht="13.5" customHeight="1">
      <c r="A101" s="225">
        <v>87</v>
      </c>
      <c r="B101" s="217"/>
      <c r="C101" s="241" t="s">
        <v>1309</v>
      </c>
      <c r="D101" s="217" t="s">
        <v>1310</v>
      </c>
      <c r="E101" s="247"/>
      <c r="F101" s="217"/>
      <c r="G101" s="217"/>
      <c r="H101" s="504" t="s">
        <v>1311</v>
      </c>
      <c r="I101" s="503"/>
      <c r="J101" s="504" t="s">
        <v>1312</v>
      </c>
      <c r="K101" s="503" t="s">
        <v>1035</v>
      </c>
      <c r="L101" s="504" t="s">
        <v>1313</v>
      </c>
      <c r="M101" s="504" t="s">
        <v>1314</v>
      </c>
      <c r="N101" s="504"/>
      <c r="O101" s="504"/>
      <c r="P101" s="505"/>
      <c r="Q101" s="504" t="s">
        <v>820</v>
      </c>
      <c r="R101" s="504" t="s">
        <v>864</v>
      </c>
      <c r="S101" s="243" t="s">
        <v>1035</v>
      </c>
      <c r="T101" s="283"/>
      <c r="U101" s="504"/>
      <c r="V101" s="507"/>
      <c r="W101" s="507" t="s">
        <v>864</v>
      </c>
      <c r="X101" s="232"/>
      <c r="Y101" s="248"/>
      <c r="Z101" s="504"/>
      <c r="AA101" s="508"/>
      <c r="AB101" s="504"/>
      <c r="AC101" s="506">
        <v>1</v>
      </c>
      <c r="AD101" s="506">
        <v>1</v>
      </c>
    </row>
    <row r="102" spans="1:1018" s="224" customFormat="1" ht="13.5" customHeight="1">
      <c r="A102" s="225">
        <v>88</v>
      </c>
      <c r="B102" s="217"/>
      <c r="C102" s="241" t="s">
        <v>1315</v>
      </c>
      <c r="D102" s="217" t="s">
        <v>1316</v>
      </c>
      <c r="E102" s="217"/>
      <c r="F102" s="217"/>
      <c r="G102" s="217"/>
      <c r="H102" s="504" t="s">
        <v>1317</v>
      </c>
      <c r="I102" s="503"/>
      <c r="J102" s="504" t="s">
        <v>960</v>
      </c>
      <c r="K102" s="503" t="s">
        <v>961</v>
      </c>
      <c r="L102" s="504"/>
      <c r="M102" s="504"/>
      <c r="N102" s="504"/>
      <c r="O102" s="504"/>
      <c r="P102" s="505"/>
      <c r="Q102" s="504" t="s">
        <v>820</v>
      </c>
      <c r="R102" s="504" t="s">
        <v>864</v>
      </c>
      <c r="S102" s="243" t="s">
        <v>961</v>
      </c>
      <c r="T102" s="506"/>
      <c r="U102" s="504"/>
      <c r="V102" s="507"/>
      <c r="W102" s="507" t="s">
        <v>864</v>
      </c>
      <c r="X102" s="232"/>
      <c r="Y102" s="513"/>
      <c r="Z102" s="504"/>
      <c r="AA102" s="508"/>
      <c r="AB102" s="504"/>
      <c r="AC102" s="506">
        <v>1</v>
      </c>
      <c r="AD102" s="506">
        <v>1</v>
      </c>
    </row>
    <row r="103" spans="1:1018" s="224" customFormat="1" ht="13.5" customHeight="1">
      <c r="A103" s="225">
        <v>89</v>
      </c>
      <c r="B103" s="217"/>
      <c r="C103" s="241" t="s">
        <v>1318</v>
      </c>
      <c r="D103" s="217"/>
      <c r="E103" s="217"/>
      <c r="F103" s="217"/>
      <c r="G103" s="217"/>
      <c r="H103" s="504" t="s">
        <v>1319</v>
      </c>
      <c r="I103" s="503"/>
      <c r="J103" s="504" t="s">
        <v>1320</v>
      </c>
      <c r="K103" s="503" t="s">
        <v>1320</v>
      </c>
      <c r="L103" s="504"/>
      <c r="M103" s="504"/>
      <c r="N103" s="504"/>
      <c r="O103" s="504"/>
      <c r="P103" s="505"/>
      <c r="Q103" s="504" t="s">
        <v>820</v>
      </c>
      <c r="R103" s="504" t="s">
        <v>864</v>
      </c>
      <c r="S103" s="243" t="s">
        <v>1320</v>
      </c>
      <c r="T103" s="506"/>
      <c r="U103" s="504"/>
      <c r="V103" s="507"/>
      <c r="W103" s="507" t="s">
        <v>864</v>
      </c>
      <c r="X103" s="232"/>
      <c r="Y103" s="513"/>
      <c r="Z103" s="504"/>
      <c r="AA103" s="508"/>
      <c r="AB103" s="504"/>
      <c r="AC103" s="506">
        <v>1</v>
      </c>
      <c r="AD103" s="506">
        <v>1</v>
      </c>
    </row>
    <row r="104" spans="1:1018" s="224" customFormat="1" ht="13.5" customHeight="1">
      <c r="A104" s="225">
        <v>90</v>
      </c>
      <c r="B104" s="217"/>
      <c r="C104" s="241"/>
      <c r="D104" s="217" t="s">
        <v>1321</v>
      </c>
      <c r="E104" s="217"/>
      <c r="F104" s="241"/>
      <c r="G104" s="241"/>
      <c r="H104" s="504" t="s">
        <v>1322</v>
      </c>
      <c r="I104" s="503" t="s">
        <v>1323</v>
      </c>
      <c r="J104" s="504" t="s">
        <v>1324</v>
      </c>
      <c r="K104" s="503"/>
      <c r="L104" s="504"/>
      <c r="M104" s="504"/>
      <c r="N104" s="504"/>
      <c r="O104" s="504"/>
      <c r="P104" s="505"/>
      <c r="Q104" s="504" t="s">
        <v>820</v>
      </c>
      <c r="R104" s="504"/>
      <c r="S104" s="504" t="s">
        <v>863</v>
      </c>
      <c r="T104" s="506"/>
      <c r="U104" s="504"/>
      <c r="V104" s="507"/>
      <c r="W104" s="507" t="s">
        <v>864</v>
      </c>
      <c r="X104" s="232"/>
      <c r="Y104" s="513"/>
      <c r="Z104" s="504" t="s">
        <v>1057</v>
      </c>
      <c r="AA104" s="508"/>
      <c r="AB104" s="504"/>
      <c r="AC104" s="506"/>
      <c r="AD104" s="506">
        <v>1</v>
      </c>
    </row>
    <row r="105" spans="1:1018" s="224" customFormat="1" ht="13.5" customHeight="1">
      <c r="A105" s="225">
        <v>91</v>
      </c>
      <c r="B105" s="217"/>
      <c r="C105" s="241"/>
      <c r="D105" s="217" t="s">
        <v>1325</v>
      </c>
      <c r="E105" s="217"/>
      <c r="F105" s="241"/>
      <c r="G105" s="241"/>
      <c r="H105" s="504" t="s">
        <v>1326</v>
      </c>
      <c r="I105" s="503" t="s">
        <v>1327</v>
      </c>
      <c r="J105" s="504" t="s">
        <v>1328</v>
      </c>
      <c r="K105" s="503"/>
      <c r="L105" s="504"/>
      <c r="M105" s="504"/>
      <c r="N105" s="504"/>
      <c r="O105" s="504"/>
      <c r="P105" s="505"/>
      <c r="Q105" s="504" t="s">
        <v>820</v>
      </c>
      <c r="R105" s="504"/>
      <c r="S105" s="504" t="s">
        <v>863</v>
      </c>
      <c r="T105" s="506"/>
      <c r="U105" s="504"/>
      <c r="V105" s="507"/>
      <c r="W105" s="507" t="s">
        <v>864</v>
      </c>
      <c r="X105" s="232"/>
      <c r="Y105" s="513"/>
      <c r="Z105" s="504" t="s">
        <v>1329</v>
      </c>
      <c r="AA105" s="508"/>
      <c r="AB105" s="504"/>
      <c r="AC105" s="506"/>
      <c r="AD105" s="506">
        <v>1</v>
      </c>
    </row>
    <row r="106" spans="1:1018" s="224" customFormat="1" ht="13.5" customHeight="1">
      <c r="A106" s="225">
        <v>92</v>
      </c>
      <c r="B106" s="217"/>
      <c r="C106" s="241"/>
      <c r="D106" s="241" t="s">
        <v>1330</v>
      </c>
      <c r="E106" s="241"/>
      <c r="F106" s="241"/>
      <c r="G106" s="241"/>
      <c r="H106" s="504" t="s">
        <v>1331</v>
      </c>
      <c r="I106" s="503" t="s">
        <v>1332</v>
      </c>
      <c r="J106" s="504" t="s">
        <v>1333</v>
      </c>
      <c r="K106" s="503" t="s">
        <v>1334</v>
      </c>
      <c r="L106" s="504"/>
      <c r="M106" s="504"/>
      <c r="N106" s="504"/>
      <c r="O106" s="504"/>
      <c r="P106" s="505"/>
      <c r="Q106" s="504" t="s">
        <v>817</v>
      </c>
      <c r="R106" s="504"/>
      <c r="S106" s="504" t="s">
        <v>863</v>
      </c>
      <c r="T106" s="506"/>
      <c r="U106" s="504"/>
      <c r="V106" s="507"/>
      <c r="W106" s="507" t="s">
        <v>864</v>
      </c>
      <c r="X106" s="232"/>
      <c r="Y106" s="513"/>
      <c r="Z106" s="504"/>
      <c r="AA106" s="508"/>
      <c r="AB106" s="504"/>
      <c r="AC106" s="506"/>
      <c r="AD106" s="506">
        <v>1</v>
      </c>
    </row>
    <row r="107" spans="1:1018" s="224" customFormat="1" ht="13.5" customHeight="1">
      <c r="A107" s="225">
        <v>93</v>
      </c>
      <c r="B107" s="217"/>
      <c r="C107" s="241"/>
      <c r="D107" s="217" t="s">
        <v>1335</v>
      </c>
      <c r="E107" s="219" t="s">
        <v>1256</v>
      </c>
      <c r="F107" s="217"/>
      <c r="G107" s="217"/>
      <c r="H107" s="504" t="s">
        <v>1336</v>
      </c>
      <c r="I107" s="514"/>
      <c r="J107" s="504" t="s">
        <v>1337</v>
      </c>
      <c r="K107" s="503" t="s">
        <v>1338</v>
      </c>
      <c r="L107" s="504"/>
      <c r="M107" s="504"/>
      <c r="N107" s="504"/>
      <c r="O107" s="504"/>
      <c r="P107" s="505"/>
      <c r="Q107" s="504" t="s">
        <v>817</v>
      </c>
      <c r="R107" s="504" t="s">
        <v>864</v>
      </c>
      <c r="S107" s="243" t="s">
        <v>1245</v>
      </c>
      <c r="T107" s="506"/>
      <c r="U107" s="504"/>
      <c r="V107" s="507"/>
      <c r="W107" s="507" t="s">
        <v>864</v>
      </c>
      <c r="X107" s="232"/>
      <c r="Y107" s="513"/>
      <c r="Z107" s="504"/>
      <c r="AA107" s="508"/>
      <c r="AB107" s="504"/>
      <c r="AC107" s="506">
        <v>1</v>
      </c>
      <c r="AD107" s="506">
        <v>1</v>
      </c>
    </row>
    <row r="108" spans="1:1018" s="224" customFormat="1" ht="13.5" customHeight="1">
      <c r="A108" s="225">
        <v>94</v>
      </c>
      <c r="B108" s="217"/>
      <c r="C108" s="241"/>
      <c r="D108" s="217" t="s">
        <v>1339</v>
      </c>
      <c r="E108" s="241"/>
      <c r="F108" s="241"/>
      <c r="G108" s="241"/>
      <c r="H108" s="504" t="s">
        <v>1340</v>
      </c>
      <c r="I108" s="503" t="s">
        <v>1341</v>
      </c>
      <c r="J108" s="504" t="s">
        <v>1342</v>
      </c>
      <c r="K108" s="503"/>
      <c r="L108" s="504" t="s">
        <v>1343</v>
      </c>
      <c r="M108" s="504" t="s">
        <v>1344</v>
      </c>
      <c r="N108" s="504"/>
      <c r="O108" s="504"/>
      <c r="P108" s="505"/>
      <c r="Q108" s="504" t="s">
        <v>817</v>
      </c>
      <c r="R108" s="504"/>
      <c r="S108" s="504" t="s">
        <v>863</v>
      </c>
      <c r="T108" s="506"/>
      <c r="U108" s="504"/>
      <c r="V108" s="507"/>
      <c r="W108" s="507" t="s">
        <v>864</v>
      </c>
      <c r="X108" s="232"/>
      <c r="Y108" s="513"/>
      <c r="Z108" s="504"/>
      <c r="AA108" s="508"/>
      <c r="AB108" s="504"/>
      <c r="AC108" s="506">
        <v>1</v>
      </c>
      <c r="AD108" s="506">
        <v>1</v>
      </c>
    </row>
    <row r="109" spans="1:1018" s="251" customFormat="1" ht="13.5" customHeight="1">
      <c r="A109" s="225">
        <v>95</v>
      </c>
      <c r="B109" s="217"/>
      <c r="C109" s="241" t="s">
        <v>1345</v>
      </c>
      <c r="D109" s="512"/>
      <c r="E109" s="250"/>
      <c r="F109" s="250"/>
      <c r="G109" s="250"/>
      <c r="H109" s="504" t="s">
        <v>1346</v>
      </c>
      <c r="I109" s="503"/>
      <c r="J109" s="504" t="s">
        <v>1347</v>
      </c>
      <c r="K109" s="503" t="s">
        <v>1348</v>
      </c>
      <c r="L109" s="504"/>
      <c r="M109" s="504"/>
      <c r="N109" s="504"/>
      <c r="O109" s="504"/>
      <c r="P109" s="505"/>
      <c r="Q109" s="504" t="s">
        <v>823</v>
      </c>
      <c r="R109" s="504" t="s">
        <v>864</v>
      </c>
      <c r="S109" s="243" t="s">
        <v>1348</v>
      </c>
      <c r="T109" s="283"/>
      <c r="U109" s="504"/>
      <c r="V109" s="507"/>
      <c r="W109" s="507" t="s">
        <v>864</v>
      </c>
      <c r="X109" s="232"/>
      <c r="Y109" s="248"/>
      <c r="Z109" s="504"/>
      <c r="AA109" s="508"/>
      <c r="AB109" s="504"/>
      <c r="AC109" s="506">
        <v>1</v>
      </c>
      <c r="AD109" s="506">
        <v>1</v>
      </c>
      <c r="AMD109" s="224"/>
    </row>
    <row r="110" spans="1:1018" s="251" customFormat="1" ht="13.5" customHeight="1">
      <c r="A110" s="225">
        <v>96</v>
      </c>
      <c r="B110" s="217"/>
      <c r="C110" s="241"/>
      <c r="D110" s="512" t="s">
        <v>1349</v>
      </c>
      <c r="E110" s="512"/>
      <c r="F110" s="241"/>
      <c r="G110" s="241"/>
      <c r="H110" s="504" t="s">
        <v>1350</v>
      </c>
      <c r="I110" s="503" t="s">
        <v>1351</v>
      </c>
      <c r="J110" s="504" t="s">
        <v>1352</v>
      </c>
      <c r="K110" s="503" t="s">
        <v>1353</v>
      </c>
      <c r="L110" s="504"/>
      <c r="M110" s="504"/>
      <c r="N110" s="504"/>
      <c r="O110" s="504"/>
      <c r="P110" s="505"/>
      <c r="Q110" s="504" t="s">
        <v>817</v>
      </c>
      <c r="R110" s="504"/>
      <c r="S110" s="504" t="s">
        <v>863</v>
      </c>
      <c r="T110" s="506"/>
      <c r="U110" s="504"/>
      <c r="V110" s="507"/>
      <c r="W110" s="507" t="s">
        <v>864</v>
      </c>
      <c r="X110" s="232"/>
      <c r="Y110" s="513"/>
      <c r="Z110" s="504" t="s">
        <v>992</v>
      </c>
      <c r="AA110" s="508"/>
      <c r="AB110" s="504"/>
      <c r="AC110" s="506">
        <v>1</v>
      </c>
      <c r="AD110" s="506">
        <v>1</v>
      </c>
      <c r="AMD110" s="224"/>
    </row>
    <row r="111" spans="1:1018" s="251" customFormat="1" ht="13.5" customHeight="1">
      <c r="A111" s="225">
        <v>97</v>
      </c>
      <c r="B111" s="217"/>
      <c r="C111" s="241"/>
      <c r="D111" s="512" t="s">
        <v>1354</v>
      </c>
      <c r="E111" s="512"/>
      <c r="F111" s="241"/>
      <c r="G111" s="241"/>
      <c r="H111" s="504" t="s">
        <v>1355</v>
      </c>
      <c r="I111" s="503" t="s">
        <v>1356</v>
      </c>
      <c r="J111" s="504" t="s">
        <v>1357</v>
      </c>
      <c r="K111" s="503"/>
      <c r="L111" s="504"/>
      <c r="M111" s="504"/>
      <c r="N111" s="504"/>
      <c r="O111" s="504"/>
      <c r="P111" s="505"/>
      <c r="Q111" s="504" t="s">
        <v>817</v>
      </c>
      <c r="R111" s="504"/>
      <c r="S111" s="504" t="s">
        <v>863</v>
      </c>
      <c r="T111" s="506"/>
      <c r="U111" s="504"/>
      <c r="V111" s="507"/>
      <c r="W111" s="507" t="s">
        <v>864</v>
      </c>
      <c r="X111" s="232"/>
      <c r="Y111" s="513"/>
      <c r="Z111" s="504"/>
      <c r="AA111" s="508"/>
      <c r="AB111" s="504"/>
      <c r="AC111" s="506">
        <v>1</v>
      </c>
      <c r="AD111" s="506">
        <v>1</v>
      </c>
      <c r="AMD111" s="224"/>
    </row>
    <row r="112" spans="1:1018" s="251" customFormat="1" ht="13.5" customHeight="1">
      <c r="A112" s="225">
        <v>98</v>
      </c>
      <c r="B112" s="217"/>
      <c r="C112" s="241"/>
      <c r="D112" s="512" t="s">
        <v>1358</v>
      </c>
      <c r="E112" s="512"/>
      <c r="F112" s="241"/>
      <c r="G112" s="241"/>
      <c r="H112" s="504" t="s">
        <v>1359</v>
      </c>
      <c r="I112" s="503" t="s">
        <v>1360</v>
      </c>
      <c r="J112" s="504" t="s">
        <v>1361</v>
      </c>
      <c r="K112" s="503"/>
      <c r="L112" s="504"/>
      <c r="M112" s="504"/>
      <c r="N112" s="504"/>
      <c r="O112" s="504"/>
      <c r="P112" s="505"/>
      <c r="Q112" s="504" t="s">
        <v>817</v>
      </c>
      <c r="R112" s="504"/>
      <c r="S112" s="504" t="s">
        <v>1362</v>
      </c>
      <c r="T112" s="506"/>
      <c r="U112" s="504"/>
      <c r="V112" s="507"/>
      <c r="W112" s="507" t="s">
        <v>864</v>
      </c>
      <c r="X112" s="232"/>
      <c r="Y112" s="513"/>
      <c r="Z112" s="504"/>
      <c r="AA112" s="508"/>
      <c r="AB112" s="504"/>
      <c r="AC112" s="506">
        <v>1</v>
      </c>
      <c r="AD112" s="506">
        <v>1</v>
      </c>
      <c r="AMD112" s="224"/>
    </row>
    <row r="113" spans="1:1018" s="251" customFormat="1" ht="13.5" customHeight="1">
      <c r="A113" s="225">
        <v>99</v>
      </c>
      <c r="B113" s="217"/>
      <c r="C113" s="241"/>
      <c r="D113" s="512" t="s">
        <v>875</v>
      </c>
      <c r="E113" s="512"/>
      <c r="F113" s="241"/>
      <c r="G113" s="241"/>
      <c r="H113" s="504" t="s">
        <v>1363</v>
      </c>
      <c r="I113" s="276" t="s">
        <v>1364</v>
      </c>
      <c r="J113" s="504" t="s">
        <v>875</v>
      </c>
      <c r="K113" s="503"/>
      <c r="L113" s="504"/>
      <c r="M113" s="504"/>
      <c r="N113" s="504"/>
      <c r="O113" s="504"/>
      <c r="P113" s="505"/>
      <c r="Q113" s="504" t="s">
        <v>820</v>
      </c>
      <c r="R113" s="504"/>
      <c r="S113" s="504" t="s">
        <v>863</v>
      </c>
      <c r="T113" s="506"/>
      <c r="U113" s="504"/>
      <c r="V113" s="507"/>
      <c r="W113" s="507" t="s">
        <v>864</v>
      </c>
      <c r="X113" s="232"/>
      <c r="Y113" s="513"/>
      <c r="Z113" s="504"/>
      <c r="AA113" s="508"/>
      <c r="AB113" s="504"/>
      <c r="AC113" s="506">
        <v>1</v>
      </c>
      <c r="AD113" s="506">
        <v>1</v>
      </c>
      <c r="AMD113" s="224"/>
    </row>
    <row r="114" spans="1:1018" s="251" customFormat="1" ht="13.5" customHeight="1">
      <c r="A114" s="225">
        <v>100</v>
      </c>
      <c r="B114" s="217"/>
      <c r="C114" s="241"/>
      <c r="D114" s="512" t="s">
        <v>1365</v>
      </c>
      <c r="E114" s="512"/>
      <c r="F114" s="241"/>
      <c r="G114" s="241"/>
      <c r="H114" s="504" t="s">
        <v>1366</v>
      </c>
      <c r="I114" s="503"/>
      <c r="J114" s="504" t="s">
        <v>1367</v>
      </c>
      <c r="K114" s="503"/>
      <c r="L114" s="504"/>
      <c r="M114" s="504"/>
      <c r="N114" s="504"/>
      <c r="O114" s="504"/>
      <c r="P114" s="505"/>
      <c r="Q114" s="504" t="s">
        <v>817</v>
      </c>
      <c r="R114" s="504"/>
      <c r="S114" s="504" t="s">
        <v>863</v>
      </c>
      <c r="T114" s="506"/>
      <c r="U114" s="504"/>
      <c r="V114" s="507"/>
      <c r="W114" s="507" t="s">
        <v>864</v>
      </c>
      <c r="X114" s="232"/>
      <c r="Y114" s="513"/>
      <c r="Z114" s="504"/>
      <c r="AA114" s="508"/>
      <c r="AB114" s="504"/>
      <c r="AC114" s="506">
        <v>1</v>
      </c>
      <c r="AD114" s="506">
        <v>1</v>
      </c>
      <c r="AMD114" s="224"/>
    </row>
    <row r="115" spans="1:1018" s="251" customFormat="1" ht="12.95" customHeight="1">
      <c r="A115" s="225">
        <v>101</v>
      </c>
      <c r="B115" s="217"/>
      <c r="C115" s="241"/>
      <c r="D115" s="512" t="s">
        <v>1368</v>
      </c>
      <c r="E115" s="512"/>
      <c r="F115" s="241"/>
      <c r="G115" s="241"/>
      <c r="H115" s="504" t="s">
        <v>1369</v>
      </c>
      <c r="I115" s="503"/>
      <c r="J115" s="504" t="s">
        <v>1370</v>
      </c>
      <c r="K115" s="503"/>
      <c r="L115" s="504"/>
      <c r="M115" s="504"/>
      <c r="N115" s="504"/>
      <c r="O115" s="504"/>
      <c r="P115" s="505"/>
      <c r="Q115" s="504" t="s">
        <v>817</v>
      </c>
      <c r="R115" s="504"/>
      <c r="S115" s="504" t="s">
        <v>863</v>
      </c>
      <c r="T115" s="506"/>
      <c r="U115" s="504"/>
      <c r="V115" s="507"/>
      <c r="W115" s="507" t="s">
        <v>864</v>
      </c>
      <c r="X115" s="232"/>
      <c r="Y115" s="513"/>
      <c r="Z115" s="504"/>
      <c r="AA115" s="508"/>
      <c r="AB115" s="504"/>
      <c r="AC115" s="506">
        <v>1</v>
      </c>
      <c r="AD115" s="506">
        <v>1</v>
      </c>
      <c r="AMD115" s="224"/>
    </row>
    <row r="116" spans="1:1018" s="224" customFormat="1" ht="13.5" customHeight="1">
      <c r="A116" s="225">
        <v>102</v>
      </c>
      <c r="B116" s="217" t="s">
        <v>1371</v>
      </c>
      <c r="C116" s="216"/>
      <c r="D116" s="241"/>
      <c r="E116" s="241"/>
      <c r="F116" s="241"/>
      <c r="G116" s="241"/>
      <c r="H116" s="504" t="s">
        <v>1372</v>
      </c>
      <c r="I116" s="503" t="s">
        <v>1323</v>
      </c>
      <c r="J116" s="504"/>
      <c r="K116" s="503" t="s">
        <v>1373</v>
      </c>
      <c r="L116" s="504"/>
      <c r="M116" s="504"/>
      <c r="N116" s="504"/>
      <c r="O116" s="504"/>
      <c r="P116" s="505"/>
      <c r="Q116" s="504" t="s">
        <v>820</v>
      </c>
      <c r="R116" s="504"/>
      <c r="S116" s="504" t="s">
        <v>863</v>
      </c>
      <c r="T116" s="506"/>
      <c r="U116" s="515"/>
      <c r="V116" s="507"/>
      <c r="W116" s="507" t="s">
        <v>864</v>
      </c>
      <c r="X116" s="232"/>
      <c r="Y116" s="380" t="s">
        <v>1374</v>
      </c>
      <c r="Z116" s="386" t="s">
        <v>1329</v>
      </c>
      <c r="AA116" s="508"/>
      <c r="AB116" s="504"/>
      <c r="AC116" s="506"/>
      <c r="AD116" s="506">
        <v>1</v>
      </c>
    </row>
    <row r="117" spans="1:1018" s="224" customFormat="1" ht="13.5" customHeight="1">
      <c r="A117" s="225">
        <v>103</v>
      </c>
      <c r="B117" s="217" t="s">
        <v>1375</v>
      </c>
      <c r="C117" s="216"/>
      <c r="D117" s="216"/>
      <c r="E117" s="216"/>
      <c r="F117" s="216"/>
      <c r="G117" s="216"/>
      <c r="H117" s="504" t="s">
        <v>1376</v>
      </c>
      <c r="I117" s="514"/>
      <c r="J117" s="504"/>
      <c r="K117" s="503" t="s">
        <v>1377</v>
      </c>
      <c r="L117" s="504"/>
      <c r="M117" s="504"/>
      <c r="N117" s="504"/>
      <c r="O117" s="504"/>
      <c r="P117" s="505"/>
      <c r="Q117" s="504" t="s">
        <v>823</v>
      </c>
      <c r="R117" s="504" t="s">
        <v>864</v>
      </c>
      <c r="S117" s="379" t="s">
        <v>1377</v>
      </c>
      <c r="T117" s="506"/>
      <c r="U117" s="518"/>
      <c r="V117" s="507"/>
      <c r="W117" s="260" t="s">
        <v>864</v>
      </c>
      <c r="X117" s="232"/>
      <c r="Y117" s="513"/>
      <c r="Z117" s="504"/>
      <c r="AA117" s="508"/>
      <c r="AB117" s="504"/>
      <c r="AC117" s="506"/>
      <c r="AD117" s="506">
        <v>1</v>
      </c>
    </row>
    <row r="118" spans="1:1018" s="224" customFormat="1" ht="13.5" customHeight="1">
      <c r="A118" s="225">
        <v>104</v>
      </c>
      <c r="B118" s="216"/>
      <c r="C118" s="241" t="s">
        <v>1285</v>
      </c>
      <c r="D118" s="241"/>
      <c r="E118" s="241"/>
      <c r="F118" s="241"/>
      <c r="G118" s="241"/>
      <c r="H118" s="504" t="s">
        <v>1378</v>
      </c>
      <c r="I118" s="514"/>
      <c r="J118" s="504"/>
      <c r="K118" s="503" t="s">
        <v>1284</v>
      </c>
      <c r="L118" s="504"/>
      <c r="M118" s="504"/>
      <c r="N118" s="504"/>
      <c r="O118" s="504"/>
      <c r="P118" s="505"/>
      <c r="Q118" s="383" t="s">
        <v>817</v>
      </c>
      <c r="R118" s="504" t="s">
        <v>864</v>
      </c>
      <c r="S118" s="379" t="s">
        <v>1284</v>
      </c>
      <c r="T118" s="506"/>
      <c r="U118" s="506"/>
      <c r="V118" s="507"/>
      <c r="W118" s="260" t="s">
        <v>864</v>
      </c>
      <c r="X118" s="232"/>
      <c r="Y118" s="385" t="s">
        <v>1379</v>
      </c>
      <c r="Z118" s="504"/>
      <c r="AA118" s="508"/>
      <c r="AB118" s="504"/>
      <c r="AC118" s="506"/>
      <c r="AD118" s="506">
        <v>1</v>
      </c>
    </row>
    <row r="119" spans="1:1018" s="224" customFormat="1" ht="13.5" customHeight="1">
      <c r="A119" s="225">
        <v>105</v>
      </c>
      <c r="B119" s="216"/>
      <c r="C119" s="241" t="s">
        <v>831</v>
      </c>
      <c r="D119" s="241"/>
      <c r="E119" s="241"/>
      <c r="F119" s="241"/>
      <c r="G119" s="241"/>
      <c r="H119" s="504" t="s">
        <v>1380</v>
      </c>
      <c r="I119" s="514"/>
      <c r="J119" s="504"/>
      <c r="K119" s="503" t="s">
        <v>1199</v>
      </c>
      <c r="L119" s="504"/>
      <c r="M119" s="504"/>
      <c r="N119" s="504"/>
      <c r="O119" s="504"/>
      <c r="P119" s="505"/>
      <c r="Q119" s="504" t="s">
        <v>817</v>
      </c>
      <c r="R119" s="504"/>
      <c r="S119" s="504" t="s">
        <v>863</v>
      </c>
      <c r="T119" s="506"/>
      <c r="U119" s="518"/>
      <c r="V119" s="507"/>
      <c r="W119" s="260" t="s">
        <v>864</v>
      </c>
      <c r="X119" s="232"/>
      <c r="Y119" s="513"/>
      <c r="Z119" s="504"/>
      <c r="AA119" s="508"/>
      <c r="AB119" s="504"/>
      <c r="AC119" s="506"/>
      <c r="AD119" s="506">
        <v>1</v>
      </c>
    </row>
    <row r="120" spans="1:1018" s="224" customFormat="1" ht="13.5" customHeight="1">
      <c r="A120" s="225">
        <v>106</v>
      </c>
      <c r="B120" s="217"/>
      <c r="C120" s="241" t="s">
        <v>1381</v>
      </c>
      <c r="D120" s="241"/>
      <c r="E120" s="241"/>
      <c r="F120" s="241"/>
      <c r="G120" s="241"/>
      <c r="H120" s="504" t="s">
        <v>1382</v>
      </c>
      <c r="I120" s="514" t="s">
        <v>1383</v>
      </c>
      <c r="J120" s="504"/>
      <c r="K120" s="503" t="s">
        <v>1334</v>
      </c>
      <c r="L120" s="504"/>
      <c r="M120" s="504"/>
      <c r="N120" s="504"/>
      <c r="O120" s="504"/>
      <c r="P120" s="505"/>
      <c r="Q120" s="504" t="s">
        <v>820</v>
      </c>
      <c r="R120" s="504"/>
      <c r="S120" s="504" t="s">
        <v>863</v>
      </c>
      <c r="T120" s="506"/>
      <c r="U120" s="506"/>
      <c r="V120" s="507"/>
      <c r="W120" s="507" t="s">
        <v>864</v>
      </c>
      <c r="X120" s="232"/>
      <c r="Y120" s="513"/>
      <c r="Z120" s="504"/>
      <c r="AA120" s="508"/>
      <c r="AB120" s="504"/>
      <c r="AC120" s="506"/>
      <c r="AD120" s="506">
        <v>1</v>
      </c>
    </row>
    <row r="121" spans="1:1018" s="224" customFormat="1" ht="14.25" customHeight="1">
      <c r="A121" s="225">
        <v>107</v>
      </c>
      <c r="B121" s="217" t="s">
        <v>1384</v>
      </c>
      <c r="C121" s="217"/>
      <c r="D121" s="217"/>
      <c r="E121" s="217"/>
      <c r="F121" s="217"/>
      <c r="G121" s="217"/>
      <c r="H121" s="504" t="s">
        <v>1385</v>
      </c>
      <c r="I121" s="514"/>
      <c r="J121" s="504"/>
      <c r="K121" s="503" t="s">
        <v>1386</v>
      </c>
      <c r="L121" s="504"/>
      <c r="M121" s="504"/>
      <c r="N121" s="504"/>
      <c r="O121" s="504"/>
      <c r="P121" s="505"/>
      <c r="Q121" s="504" t="s">
        <v>823</v>
      </c>
      <c r="R121" s="504" t="s">
        <v>864</v>
      </c>
      <c r="S121" s="379" t="s">
        <v>1386</v>
      </c>
      <c r="T121" s="506"/>
      <c r="U121" s="259"/>
      <c r="V121" s="260"/>
      <c r="W121" s="260" t="s">
        <v>864</v>
      </c>
      <c r="X121" s="232"/>
      <c r="Y121" s="513"/>
      <c r="Z121" s="504"/>
      <c r="AA121" s="245"/>
      <c r="AB121" s="504"/>
      <c r="AC121" s="506"/>
      <c r="AD121" s="506">
        <v>1</v>
      </c>
    </row>
    <row r="122" spans="1:1018" s="224" customFormat="1" ht="13.5" customHeight="1">
      <c r="A122" s="225">
        <v>108</v>
      </c>
      <c r="B122" s="217"/>
      <c r="C122" s="217" t="s">
        <v>1387</v>
      </c>
      <c r="D122" s="241"/>
      <c r="E122" s="219"/>
      <c r="F122" s="241"/>
      <c r="G122" s="241"/>
      <c r="H122" s="528" t="s">
        <v>1388</v>
      </c>
      <c r="I122" s="514"/>
      <c r="J122" s="504"/>
      <c r="K122" s="503" t="s">
        <v>1199</v>
      </c>
      <c r="L122" s="504"/>
      <c r="M122" s="504"/>
      <c r="N122" s="504"/>
      <c r="O122" s="504"/>
      <c r="P122" s="505"/>
      <c r="Q122" s="504" t="s">
        <v>820</v>
      </c>
      <c r="R122" s="504"/>
      <c r="S122" s="503" t="s">
        <v>863</v>
      </c>
      <c r="T122" s="506"/>
      <c r="U122" s="506"/>
      <c r="V122" s="507"/>
      <c r="W122" s="260" t="s">
        <v>864</v>
      </c>
      <c r="X122" s="232"/>
      <c r="Y122" s="266" t="s">
        <v>1389</v>
      </c>
      <c r="Z122" s="504" t="s">
        <v>1390</v>
      </c>
      <c r="AA122" s="508"/>
      <c r="AB122" s="504"/>
      <c r="AC122" s="506"/>
      <c r="AD122" s="506">
        <v>1</v>
      </c>
    </row>
    <row r="123" spans="1:1018" s="224" customFormat="1" ht="13.5" customHeight="1">
      <c r="A123" s="225">
        <v>109</v>
      </c>
      <c r="B123" s="217"/>
      <c r="C123" s="217" t="s">
        <v>1391</v>
      </c>
      <c r="D123" s="219"/>
      <c r="E123" s="219"/>
      <c r="F123" s="219"/>
      <c r="G123" s="219"/>
      <c r="H123" s="504"/>
      <c r="I123" s="514"/>
      <c r="J123" s="504"/>
      <c r="K123" s="503" t="s">
        <v>1392</v>
      </c>
      <c r="L123" s="504"/>
      <c r="M123" s="504"/>
      <c r="N123" s="504"/>
      <c r="O123" s="504"/>
      <c r="P123" s="505"/>
      <c r="Q123" s="504" t="s">
        <v>817</v>
      </c>
      <c r="R123" s="504" t="s">
        <v>864</v>
      </c>
      <c r="S123" s="243" t="s">
        <v>1392</v>
      </c>
      <c r="T123" s="506"/>
      <c r="U123" s="506"/>
      <c r="V123" s="260"/>
      <c r="W123" s="260" t="s">
        <v>864</v>
      </c>
      <c r="X123" s="232"/>
      <c r="Y123" s="513"/>
      <c r="Z123" s="504"/>
      <c r="AA123" s="245"/>
      <c r="AB123" s="504"/>
      <c r="AC123" s="506"/>
      <c r="AD123" s="506">
        <v>1</v>
      </c>
    </row>
    <row r="124" spans="1:1018" s="224" customFormat="1" ht="13.5" customHeight="1">
      <c r="A124" s="225">
        <v>110</v>
      </c>
      <c r="B124" s="217"/>
      <c r="C124" s="217"/>
      <c r="D124" s="241" t="s">
        <v>1393</v>
      </c>
      <c r="E124" s="219"/>
      <c r="F124" s="219"/>
      <c r="G124" s="219"/>
      <c r="H124" s="504" t="s">
        <v>1394</v>
      </c>
      <c r="I124" s="514"/>
      <c r="J124" s="504"/>
      <c r="K124" s="503" t="s">
        <v>1395</v>
      </c>
      <c r="L124" s="504"/>
      <c r="M124" s="504"/>
      <c r="N124" s="504"/>
      <c r="O124" s="504"/>
      <c r="P124" s="505"/>
      <c r="Q124" s="504" t="s">
        <v>823</v>
      </c>
      <c r="R124" s="504" t="s">
        <v>864</v>
      </c>
      <c r="S124" s="379" t="s">
        <v>1395</v>
      </c>
      <c r="T124" s="506"/>
      <c r="U124" s="506"/>
      <c r="V124" s="507"/>
      <c r="W124" s="260" t="s">
        <v>864</v>
      </c>
      <c r="X124" s="232"/>
      <c r="Y124" s="513"/>
      <c r="Z124" s="504"/>
      <c r="AA124" s="508"/>
      <c r="AB124" s="504"/>
      <c r="AC124" s="506"/>
      <c r="AD124" s="506">
        <v>1</v>
      </c>
    </row>
    <row r="125" spans="1:1018" s="224" customFormat="1" ht="13.5" customHeight="1">
      <c r="A125" s="225">
        <v>111</v>
      </c>
      <c r="B125" s="217"/>
      <c r="C125" s="217"/>
      <c r="D125" s="241"/>
      <c r="E125" s="241" t="s">
        <v>1052</v>
      </c>
      <c r="F125" s="241"/>
      <c r="G125" s="241"/>
      <c r="H125" s="504" t="s">
        <v>1053</v>
      </c>
      <c r="I125" s="514" t="s">
        <v>1396</v>
      </c>
      <c r="J125" s="504"/>
      <c r="K125" s="503" t="s">
        <v>908</v>
      </c>
      <c r="L125" s="504"/>
      <c r="M125" s="504"/>
      <c r="N125" s="504"/>
      <c r="O125" s="504"/>
      <c r="P125" s="505"/>
      <c r="Q125" s="504" t="s">
        <v>820</v>
      </c>
      <c r="R125" s="504"/>
      <c r="S125" s="504" t="s">
        <v>863</v>
      </c>
      <c r="T125" s="506"/>
      <c r="U125" s="506" t="s">
        <v>1397</v>
      </c>
      <c r="V125" s="260"/>
      <c r="W125" s="260" t="s">
        <v>864</v>
      </c>
      <c r="X125" s="232"/>
      <c r="Y125" s="266" t="s">
        <v>1056</v>
      </c>
      <c r="Z125" s="504" t="s">
        <v>1057</v>
      </c>
      <c r="AA125" s="245"/>
      <c r="AB125" s="504"/>
      <c r="AC125" s="506"/>
      <c r="AD125" s="506">
        <v>1</v>
      </c>
    </row>
    <row r="126" spans="1:1018" s="224" customFormat="1" ht="13.5" customHeight="1">
      <c r="A126" s="225">
        <v>112</v>
      </c>
      <c r="B126" s="217"/>
      <c r="C126" s="217"/>
      <c r="D126" s="241"/>
      <c r="E126" s="241" t="s">
        <v>1058</v>
      </c>
      <c r="F126" s="241"/>
      <c r="G126" s="241"/>
      <c r="H126" s="504" t="s">
        <v>1059</v>
      </c>
      <c r="I126" s="514" t="s">
        <v>1341</v>
      </c>
      <c r="J126" s="504"/>
      <c r="K126" s="503" t="s">
        <v>1061</v>
      </c>
      <c r="L126" s="504"/>
      <c r="M126" s="504"/>
      <c r="N126" s="504"/>
      <c r="O126" s="504"/>
      <c r="P126" s="505"/>
      <c r="Q126" s="504" t="s">
        <v>820</v>
      </c>
      <c r="R126" s="504"/>
      <c r="S126" s="504" t="s">
        <v>863</v>
      </c>
      <c r="T126" s="506"/>
      <c r="U126" s="506"/>
      <c r="V126" s="260"/>
      <c r="W126" s="260" t="s">
        <v>864</v>
      </c>
      <c r="X126" s="232"/>
      <c r="Y126" s="513"/>
      <c r="Z126" s="504"/>
      <c r="AA126" s="245"/>
      <c r="AB126" s="504"/>
      <c r="AC126" s="506"/>
      <c r="AD126" s="506">
        <v>1</v>
      </c>
    </row>
    <row r="127" spans="1:1018" s="224" customFormat="1" ht="13.5" customHeight="1">
      <c r="A127" s="225">
        <v>113</v>
      </c>
      <c r="B127" s="217"/>
      <c r="C127" s="217"/>
      <c r="D127" s="217" t="s">
        <v>1240</v>
      </c>
      <c r="E127" s="219" t="s">
        <v>1256</v>
      </c>
      <c r="F127" s="241"/>
      <c r="G127" s="241"/>
      <c r="H127" s="504" t="s">
        <v>1398</v>
      </c>
      <c r="I127" s="514"/>
      <c r="J127" s="504"/>
      <c r="K127" s="503" t="s">
        <v>1245</v>
      </c>
      <c r="L127" s="504"/>
      <c r="M127" s="504"/>
      <c r="N127" s="504"/>
      <c r="O127" s="504"/>
      <c r="P127" s="505"/>
      <c r="Q127" s="504" t="s">
        <v>823</v>
      </c>
      <c r="R127" s="504" t="s">
        <v>864</v>
      </c>
      <c r="S127" s="243" t="s">
        <v>1245</v>
      </c>
      <c r="T127" s="506"/>
      <c r="U127" s="506"/>
      <c r="V127" s="260"/>
      <c r="W127" s="260" t="s">
        <v>864</v>
      </c>
      <c r="X127" s="232"/>
      <c r="Y127" s="384" t="s">
        <v>1399</v>
      </c>
      <c r="Z127" s="390" t="s">
        <v>1400</v>
      </c>
      <c r="AA127" s="245" t="s">
        <v>1246</v>
      </c>
      <c r="AB127" s="504"/>
      <c r="AC127" s="506"/>
      <c r="AD127" s="506">
        <v>1</v>
      </c>
    </row>
    <row r="128" spans="1:1018" s="224" customFormat="1" ht="13.5" customHeight="1">
      <c r="A128" s="225">
        <v>114</v>
      </c>
      <c r="B128" s="217"/>
      <c r="C128" s="217"/>
      <c r="D128" s="217" t="s">
        <v>1401</v>
      </c>
      <c r="E128" s="241"/>
      <c r="F128" s="241"/>
      <c r="G128" s="241"/>
      <c r="H128" s="504" t="s">
        <v>1402</v>
      </c>
      <c r="I128" s="514"/>
      <c r="J128" s="504"/>
      <c r="K128" s="503" t="s">
        <v>1403</v>
      </c>
      <c r="L128" s="504"/>
      <c r="M128" s="504"/>
      <c r="N128" s="504"/>
      <c r="O128" s="504"/>
      <c r="P128" s="505"/>
      <c r="Q128" s="504" t="s">
        <v>817</v>
      </c>
      <c r="R128" s="504" t="s">
        <v>864</v>
      </c>
      <c r="S128" s="379" t="s">
        <v>1403</v>
      </c>
      <c r="T128" s="506"/>
      <c r="U128" s="506"/>
      <c r="V128" s="260"/>
      <c r="W128" s="260" t="s">
        <v>864</v>
      </c>
      <c r="X128" s="232"/>
      <c r="Y128" s="513"/>
      <c r="Z128" s="504"/>
      <c r="AA128" s="245"/>
      <c r="AB128" s="504"/>
      <c r="AC128" s="506"/>
      <c r="AD128" s="506">
        <v>1</v>
      </c>
    </row>
    <row r="129" spans="1:30" s="224" customFormat="1" ht="13.5" customHeight="1">
      <c r="A129" s="225">
        <v>115</v>
      </c>
      <c r="B129" s="217"/>
      <c r="C129" s="217"/>
      <c r="D129" s="217"/>
      <c r="E129" s="217" t="s">
        <v>1062</v>
      </c>
      <c r="F129" s="219" t="s">
        <v>1404</v>
      </c>
      <c r="G129" s="241"/>
      <c r="H129" s="504"/>
      <c r="I129" s="514"/>
      <c r="J129" s="504"/>
      <c r="K129" s="503" t="s">
        <v>1063</v>
      </c>
      <c r="L129" s="504"/>
      <c r="M129" s="504"/>
      <c r="N129" s="504"/>
      <c r="O129" s="504"/>
      <c r="P129" s="505"/>
      <c r="Q129" s="504" t="s">
        <v>817</v>
      </c>
      <c r="R129" s="504" t="s">
        <v>864</v>
      </c>
      <c r="S129" s="243" t="s">
        <v>1063</v>
      </c>
      <c r="T129" s="506"/>
      <c r="U129" s="506"/>
      <c r="V129" s="260"/>
      <c r="W129" s="260" t="s">
        <v>864</v>
      </c>
      <c r="X129" s="232"/>
      <c r="Y129" s="513"/>
      <c r="Z129" s="504"/>
      <c r="AA129" s="245"/>
      <c r="AB129" s="504"/>
      <c r="AC129" s="506"/>
      <c r="AD129" s="506">
        <v>1</v>
      </c>
    </row>
    <row r="130" spans="1:30" s="224" customFormat="1" ht="13.5" customHeight="1">
      <c r="A130" s="225">
        <v>116</v>
      </c>
      <c r="B130" s="217"/>
      <c r="C130" s="217"/>
      <c r="D130" s="217"/>
      <c r="E130" s="217" t="s">
        <v>1087</v>
      </c>
      <c r="F130" s="219" t="s">
        <v>1405</v>
      </c>
      <c r="G130" s="241"/>
      <c r="H130" s="504"/>
      <c r="I130" s="514"/>
      <c r="J130" s="504"/>
      <c r="K130" s="503" t="s">
        <v>1088</v>
      </c>
      <c r="L130" s="504"/>
      <c r="M130" s="504"/>
      <c r="N130" s="504"/>
      <c r="O130" s="504"/>
      <c r="P130" s="505"/>
      <c r="Q130" s="504" t="s">
        <v>817</v>
      </c>
      <c r="R130" s="504" t="s">
        <v>864</v>
      </c>
      <c r="S130" s="243" t="s">
        <v>1088</v>
      </c>
      <c r="T130" s="506"/>
      <c r="U130" s="506"/>
      <c r="V130" s="260"/>
      <c r="W130" s="260" t="s">
        <v>864</v>
      </c>
      <c r="X130" s="232"/>
      <c r="Y130" s="513"/>
      <c r="Z130" s="504"/>
      <c r="AA130" s="245"/>
      <c r="AB130" s="504"/>
      <c r="AC130" s="506"/>
      <c r="AD130" s="506">
        <v>1</v>
      </c>
    </row>
    <row r="131" spans="1:30" s="224" customFormat="1" ht="13.5" customHeight="1">
      <c r="A131" s="225">
        <v>117</v>
      </c>
      <c r="B131" s="217"/>
      <c r="C131" s="217"/>
      <c r="D131" s="217" t="s">
        <v>1406</v>
      </c>
      <c r="E131" s="241"/>
      <c r="F131" s="241"/>
      <c r="G131" s="241"/>
      <c r="H131" s="504"/>
      <c r="I131" s="514"/>
      <c r="J131" s="504"/>
      <c r="K131" s="503" t="s">
        <v>1407</v>
      </c>
      <c r="L131" s="504"/>
      <c r="M131" s="504"/>
      <c r="N131" s="504"/>
      <c r="O131" s="504"/>
      <c r="P131" s="505"/>
      <c r="Q131" s="504" t="s">
        <v>817</v>
      </c>
      <c r="R131" s="504" t="s">
        <v>864</v>
      </c>
      <c r="S131" s="379" t="s">
        <v>1407</v>
      </c>
      <c r="T131" s="506"/>
      <c r="U131" s="506"/>
      <c r="V131" s="260"/>
      <c r="W131" s="260" t="s">
        <v>864</v>
      </c>
      <c r="X131" s="232"/>
      <c r="Y131" s="513"/>
      <c r="Z131" s="513" t="s">
        <v>1408</v>
      </c>
      <c r="AA131" s="245"/>
      <c r="AB131" s="504"/>
      <c r="AC131" s="506"/>
      <c r="AD131" s="506">
        <v>1</v>
      </c>
    </row>
    <row r="132" spans="1:30" s="224" customFormat="1" ht="13.5" customHeight="1">
      <c r="A132" s="225">
        <v>118</v>
      </c>
      <c r="B132" s="217"/>
      <c r="C132" s="217"/>
      <c r="D132" s="217"/>
      <c r="E132" s="241" t="s">
        <v>1285</v>
      </c>
      <c r="F132" s="241"/>
      <c r="G132" s="241"/>
      <c r="H132" s="504" t="s">
        <v>1409</v>
      </c>
      <c r="I132" s="514"/>
      <c r="J132" s="504"/>
      <c r="K132" s="503" t="s">
        <v>1284</v>
      </c>
      <c r="L132" s="504"/>
      <c r="M132" s="504"/>
      <c r="N132" s="504"/>
      <c r="O132" s="504"/>
      <c r="P132" s="505"/>
      <c r="Q132" s="504" t="s">
        <v>820</v>
      </c>
      <c r="R132" s="504" t="s">
        <v>864</v>
      </c>
      <c r="S132" s="243" t="s">
        <v>1284</v>
      </c>
      <c r="T132" s="506"/>
      <c r="U132" s="506"/>
      <c r="V132" s="260"/>
      <c r="W132" s="260" t="s">
        <v>864</v>
      </c>
      <c r="X132" s="232"/>
      <c r="Y132" s="513"/>
      <c r="Z132" s="504"/>
      <c r="AA132" s="245"/>
      <c r="AB132" s="504"/>
      <c r="AC132" s="506"/>
      <c r="AD132" s="506">
        <v>1</v>
      </c>
    </row>
    <row r="133" spans="1:30" s="224" customFormat="1" ht="13.5" customHeight="1">
      <c r="A133" s="225">
        <v>119</v>
      </c>
      <c r="B133" s="217"/>
      <c r="C133" s="217"/>
      <c r="D133" s="217"/>
      <c r="E133" s="241" t="s">
        <v>1410</v>
      </c>
      <c r="F133" s="241"/>
      <c r="G133" s="241"/>
      <c r="H133" s="504" t="s">
        <v>1411</v>
      </c>
      <c r="I133" s="514">
        <v>10000668540</v>
      </c>
      <c r="J133" s="504"/>
      <c r="K133" s="503" t="s">
        <v>1199</v>
      </c>
      <c r="L133" s="504"/>
      <c r="M133" s="504"/>
      <c r="N133" s="504"/>
      <c r="O133" s="504"/>
      <c r="P133" s="505"/>
      <c r="Q133" s="504" t="s">
        <v>817</v>
      </c>
      <c r="R133" s="504"/>
      <c r="S133" s="504" t="s">
        <v>863</v>
      </c>
      <c r="T133" s="506"/>
      <c r="U133" s="374"/>
      <c r="V133" s="260"/>
      <c r="W133" s="260" t="s">
        <v>864</v>
      </c>
      <c r="X133" s="232"/>
      <c r="Y133" s="380" t="s">
        <v>1412</v>
      </c>
      <c r="Z133" s="504" t="s">
        <v>1413</v>
      </c>
      <c r="AA133" s="245"/>
      <c r="AB133" s="504"/>
      <c r="AC133" s="506"/>
      <c r="AD133" s="506">
        <v>1</v>
      </c>
    </row>
    <row r="134" spans="1:30" s="224" customFormat="1" ht="13.5" customHeight="1">
      <c r="A134" s="225">
        <v>120</v>
      </c>
      <c r="B134" s="217"/>
      <c r="C134" s="217"/>
      <c r="D134" s="241"/>
      <c r="E134" s="241" t="s">
        <v>1414</v>
      </c>
      <c r="F134" s="219" t="s">
        <v>1415</v>
      </c>
      <c r="G134" s="241"/>
      <c r="H134" s="504"/>
      <c r="I134" s="514"/>
      <c r="J134" s="504"/>
      <c r="K134" s="503" t="s">
        <v>1403</v>
      </c>
      <c r="L134" s="504"/>
      <c r="M134" s="504"/>
      <c r="N134" s="504"/>
      <c r="O134" s="504"/>
      <c r="P134" s="505"/>
      <c r="Q134" s="504" t="s">
        <v>817</v>
      </c>
      <c r="R134" s="504" t="s">
        <v>864</v>
      </c>
      <c r="S134" s="379" t="s">
        <v>1403</v>
      </c>
      <c r="T134" s="506"/>
      <c r="U134" s="506"/>
      <c r="V134" s="507"/>
      <c r="W134" s="507" t="s">
        <v>864</v>
      </c>
      <c r="X134" s="232"/>
      <c r="Y134" s="513"/>
      <c r="Z134" s="504"/>
      <c r="AA134" s="508"/>
      <c r="AB134" s="504"/>
      <c r="AC134" s="506"/>
      <c r="AD134" s="506">
        <v>1</v>
      </c>
    </row>
    <row r="135" spans="1:30" s="224" customFormat="1" ht="13.5" customHeight="1">
      <c r="A135" s="225">
        <v>121</v>
      </c>
      <c r="B135" s="217"/>
      <c r="C135" s="217"/>
      <c r="D135" s="217"/>
      <c r="E135" s="217" t="s">
        <v>1416</v>
      </c>
      <c r="F135" s="219" t="s">
        <v>1256</v>
      </c>
      <c r="G135" s="241"/>
      <c r="H135" s="504" t="s">
        <v>1398</v>
      </c>
      <c r="I135" s="514"/>
      <c r="J135" s="504"/>
      <c r="K135" s="503" t="s">
        <v>1245</v>
      </c>
      <c r="L135" s="504"/>
      <c r="M135" s="504"/>
      <c r="N135" s="504"/>
      <c r="O135" s="504"/>
      <c r="P135" s="505"/>
      <c r="Q135" s="504" t="s">
        <v>823</v>
      </c>
      <c r="R135" s="504" t="s">
        <v>864</v>
      </c>
      <c r="S135" s="243" t="s">
        <v>1245</v>
      </c>
      <c r="T135" s="506"/>
      <c r="U135" s="259"/>
      <c r="V135" s="260"/>
      <c r="W135" s="260" t="s">
        <v>864</v>
      </c>
      <c r="X135" s="232"/>
      <c r="Y135" s="513"/>
      <c r="Z135" s="504"/>
      <c r="AA135" s="245" t="s">
        <v>1246</v>
      </c>
      <c r="AB135" s="504"/>
      <c r="AC135" s="506"/>
      <c r="AD135" s="506">
        <v>1</v>
      </c>
    </row>
    <row r="136" spans="1:30" s="224" customFormat="1" ht="13.5" customHeight="1">
      <c r="A136" s="225">
        <v>122</v>
      </c>
      <c r="B136" s="217"/>
      <c r="C136" s="217" t="s">
        <v>1417</v>
      </c>
      <c r="D136" s="241"/>
      <c r="E136" s="241"/>
      <c r="F136" s="241"/>
      <c r="G136" s="241"/>
      <c r="H136" s="504" t="s">
        <v>1418</v>
      </c>
      <c r="I136" s="514"/>
      <c r="J136" s="504"/>
      <c r="K136" s="503" t="s">
        <v>1419</v>
      </c>
      <c r="L136" s="504"/>
      <c r="M136" s="504"/>
      <c r="N136" s="504"/>
      <c r="O136" s="504"/>
      <c r="P136" s="505"/>
      <c r="Q136" s="504" t="s">
        <v>817</v>
      </c>
      <c r="R136" s="504" t="s">
        <v>864</v>
      </c>
      <c r="S136" s="243" t="s">
        <v>1420</v>
      </c>
      <c r="T136" s="506"/>
      <c r="U136" s="506"/>
      <c r="V136" s="260"/>
      <c r="W136" s="260" t="s">
        <v>864</v>
      </c>
      <c r="X136" s="232"/>
      <c r="Y136" s="513"/>
      <c r="Z136" s="504"/>
      <c r="AA136" s="245"/>
      <c r="AB136" s="504"/>
      <c r="AC136" s="506"/>
      <c r="AD136" s="506">
        <v>1</v>
      </c>
    </row>
    <row r="137" spans="1:30" s="224" customFormat="1" ht="13.5" customHeight="1">
      <c r="A137" s="225">
        <v>123</v>
      </c>
      <c r="B137" s="217"/>
      <c r="C137" s="217"/>
      <c r="D137" s="217" t="s">
        <v>1421</v>
      </c>
      <c r="E137" s="241"/>
      <c r="F137" s="241"/>
      <c r="G137" s="241"/>
      <c r="H137" s="504" t="s">
        <v>1422</v>
      </c>
      <c r="I137" s="514"/>
      <c r="J137" s="504"/>
      <c r="K137" s="503" t="s">
        <v>1423</v>
      </c>
      <c r="L137" s="504"/>
      <c r="M137" s="504"/>
      <c r="N137" s="504"/>
      <c r="O137" s="504"/>
      <c r="P137" s="505"/>
      <c r="Q137" s="504" t="s">
        <v>817</v>
      </c>
      <c r="R137" s="504" t="s">
        <v>864</v>
      </c>
      <c r="S137" s="243" t="s">
        <v>1424</v>
      </c>
      <c r="T137" s="506"/>
      <c r="U137" s="259"/>
      <c r="V137" s="260"/>
      <c r="W137" s="260" t="s">
        <v>864</v>
      </c>
      <c r="X137" s="232"/>
      <c r="Y137" s="513"/>
      <c r="Z137" s="504"/>
      <c r="AA137" s="245"/>
      <c r="AB137" s="504"/>
      <c r="AC137" s="506"/>
      <c r="AD137" s="506">
        <v>1</v>
      </c>
    </row>
    <row r="138" spans="1:30" s="224" customFormat="1" ht="13.5" customHeight="1">
      <c r="A138" s="225">
        <v>124</v>
      </c>
      <c r="B138" s="217"/>
      <c r="C138" s="217"/>
      <c r="D138" s="217"/>
      <c r="E138" s="241" t="s">
        <v>1425</v>
      </c>
      <c r="F138" s="241"/>
      <c r="G138" s="241"/>
      <c r="H138" s="504" t="s">
        <v>1422</v>
      </c>
      <c r="I138" s="514"/>
      <c r="J138" s="504"/>
      <c r="K138" s="503" t="s">
        <v>888</v>
      </c>
      <c r="L138" s="504"/>
      <c r="M138" s="504"/>
      <c r="N138" s="504"/>
      <c r="O138" s="504"/>
      <c r="P138" s="505"/>
      <c r="Q138" s="504" t="s">
        <v>817</v>
      </c>
      <c r="R138" s="504"/>
      <c r="S138" s="504" t="s">
        <v>863</v>
      </c>
      <c r="T138" s="506"/>
      <c r="U138" s="261" t="s">
        <v>1426</v>
      </c>
      <c r="V138" s="507"/>
      <c r="W138" s="260" t="s">
        <v>864</v>
      </c>
      <c r="X138" s="232"/>
      <c r="Y138" s="266" t="s">
        <v>1427</v>
      </c>
      <c r="Z138" s="386" t="s">
        <v>1428</v>
      </c>
      <c r="AA138" s="245"/>
      <c r="AB138" s="504"/>
      <c r="AC138" s="506"/>
      <c r="AD138" s="506">
        <v>1</v>
      </c>
    </row>
    <row r="139" spans="1:30" s="224" customFormat="1" ht="13.5" customHeight="1">
      <c r="A139" s="225">
        <v>125</v>
      </c>
      <c r="B139" s="217"/>
      <c r="C139" s="217"/>
      <c r="D139" s="217"/>
      <c r="E139" s="241" t="s">
        <v>1429</v>
      </c>
      <c r="F139" s="241"/>
      <c r="G139" s="241"/>
      <c r="H139" s="504" t="s">
        <v>1430</v>
      </c>
      <c r="I139" s="514"/>
      <c r="J139" s="504"/>
      <c r="K139" s="503" t="s">
        <v>1431</v>
      </c>
      <c r="L139" s="504"/>
      <c r="M139" s="504"/>
      <c r="N139" s="504"/>
      <c r="O139" s="504"/>
      <c r="P139" s="505"/>
      <c r="Q139" s="504" t="s">
        <v>817</v>
      </c>
      <c r="R139" s="504"/>
      <c r="S139" s="504" t="s">
        <v>863</v>
      </c>
      <c r="T139" s="506"/>
      <c r="U139" s="261" t="s">
        <v>1432</v>
      </c>
      <c r="V139" s="507"/>
      <c r="W139" s="260" t="s">
        <v>864</v>
      </c>
      <c r="X139" s="232"/>
      <c r="Y139" s="266" t="s">
        <v>1433</v>
      </c>
      <c r="Z139" s="504"/>
      <c r="AA139" s="245"/>
      <c r="AB139" s="504"/>
      <c r="AC139" s="506"/>
      <c r="AD139" s="506">
        <v>1</v>
      </c>
    </row>
    <row r="140" spans="1:30" s="224" customFormat="1" ht="13.5" customHeight="1">
      <c r="A140" s="225">
        <v>126</v>
      </c>
      <c r="B140" s="217"/>
      <c r="C140" s="217"/>
      <c r="D140" s="217" t="s">
        <v>1434</v>
      </c>
      <c r="E140" s="241"/>
      <c r="F140" s="241"/>
      <c r="G140" s="241"/>
      <c r="H140" s="504" t="s">
        <v>1435</v>
      </c>
      <c r="I140" s="514"/>
      <c r="J140" s="504"/>
      <c r="K140" s="503" t="s">
        <v>1073</v>
      </c>
      <c r="L140" s="504"/>
      <c r="M140" s="504"/>
      <c r="N140" s="504"/>
      <c r="O140" s="504"/>
      <c r="P140" s="505"/>
      <c r="Q140" s="504" t="s">
        <v>817</v>
      </c>
      <c r="R140" s="504" t="s">
        <v>864</v>
      </c>
      <c r="S140" s="379" t="s">
        <v>1436</v>
      </c>
      <c r="T140" s="506"/>
      <c r="U140" s="506"/>
      <c r="V140" s="260"/>
      <c r="W140" s="260" t="s">
        <v>864</v>
      </c>
      <c r="X140" s="232"/>
      <c r="Y140" s="513"/>
      <c r="Z140" s="504"/>
      <c r="AA140" s="245"/>
      <c r="AB140" s="504"/>
      <c r="AC140" s="506"/>
      <c r="AD140" s="506">
        <v>1</v>
      </c>
    </row>
    <row r="141" spans="1:30" s="224" customFormat="1" ht="13.5" customHeight="1">
      <c r="A141" s="225">
        <v>127</v>
      </c>
      <c r="B141" s="217"/>
      <c r="C141" s="217"/>
      <c r="D141" s="217"/>
      <c r="E141" s="241" t="s">
        <v>1437</v>
      </c>
      <c r="F141" s="241"/>
      <c r="G141" s="241"/>
      <c r="H141" s="504" t="s">
        <v>1435</v>
      </c>
      <c r="I141" s="514" t="s">
        <v>1438</v>
      </c>
      <c r="J141" s="504"/>
      <c r="K141" s="503" t="s">
        <v>1061</v>
      </c>
      <c r="L141" s="504"/>
      <c r="M141" s="504"/>
      <c r="N141" s="504"/>
      <c r="O141" s="504"/>
      <c r="P141" s="505"/>
      <c r="Q141" s="504" t="s">
        <v>817</v>
      </c>
      <c r="R141" s="504"/>
      <c r="S141" s="504" t="s">
        <v>863</v>
      </c>
      <c r="T141" s="506"/>
      <c r="U141" s="506"/>
      <c r="V141" s="260"/>
      <c r="W141" s="260" t="s">
        <v>864</v>
      </c>
      <c r="X141" s="232"/>
      <c r="Y141" s="380" t="s">
        <v>1439</v>
      </c>
      <c r="Z141" s="504"/>
      <c r="AA141" s="245"/>
      <c r="AB141" s="504"/>
      <c r="AC141" s="506"/>
      <c r="AD141" s="506">
        <v>1</v>
      </c>
    </row>
    <row r="142" spans="1:30" s="224" customFormat="1" ht="13.5" customHeight="1">
      <c r="A142" s="225">
        <v>128</v>
      </c>
      <c r="B142" s="217"/>
      <c r="C142" s="217"/>
      <c r="D142" s="217"/>
      <c r="E142" s="241" t="s">
        <v>1440</v>
      </c>
      <c r="F142" s="241"/>
      <c r="G142" s="241"/>
      <c r="H142" s="504" t="s">
        <v>1441</v>
      </c>
      <c r="I142" s="514" t="s">
        <v>1442</v>
      </c>
      <c r="J142" s="504"/>
      <c r="K142" s="503" t="s">
        <v>1443</v>
      </c>
      <c r="L142" s="504"/>
      <c r="M142" s="504"/>
      <c r="N142" s="504"/>
      <c r="O142" s="504"/>
      <c r="P142" s="505"/>
      <c r="Q142" s="504" t="s">
        <v>817</v>
      </c>
      <c r="R142" s="504"/>
      <c r="S142" s="504" t="s">
        <v>863</v>
      </c>
      <c r="T142" s="506"/>
      <c r="U142" s="506"/>
      <c r="V142" s="260"/>
      <c r="W142" s="260" t="s">
        <v>864</v>
      </c>
      <c r="X142" s="232"/>
      <c r="Y142" s="380" t="s">
        <v>1444</v>
      </c>
      <c r="Z142" s="504"/>
      <c r="AA142" s="245"/>
      <c r="AB142" s="504"/>
      <c r="AC142" s="506"/>
      <c r="AD142" s="506">
        <v>1</v>
      </c>
    </row>
    <row r="143" spans="1:30" s="224" customFormat="1" ht="13.5" customHeight="1">
      <c r="A143" s="225">
        <v>129</v>
      </c>
      <c r="B143" s="217"/>
      <c r="C143" s="217"/>
      <c r="D143" s="217" t="s">
        <v>1445</v>
      </c>
      <c r="E143" s="241"/>
      <c r="F143" s="241"/>
      <c r="G143" s="241"/>
      <c r="H143" s="504" t="s">
        <v>1446</v>
      </c>
      <c r="I143" s="514"/>
      <c r="J143" s="504"/>
      <c r="K143" s="503" t="s">
        <v>1447</v>
      </c>
      <c r="L143" s="504"/>
      <c r="M143" s="504"/>
      <c r="N143" s="504"/>
      <c r="O143" s="504"/>
      <c r="P143" s="505"/>
      <c r="Q143" s="504" t="s">
        <v>817</v>
      </c>
      <c r="R143" s="504" t="s">
        <v>864</v>
      </c>
      <c r="S143" s="243" t="s">
        <v>1448</v>
      </c>
      <c r="T143" s="506"/>
      <c r="U143" s="259"/>
      <c r="V143" s="260"/>
      <c r="W143" s="260" t="s">
        <v>864</v>
      </c>
      <c r="X143" s="232"/>
      <c r="Y143" s="513"/>
      <c r="Z143" s="504"/>
      <c r="AA143" s="245"/>
      <c r="AB143" s="504"/>
      <c r="AC143" s="506"/>
      <c r="AD143" s="506">
        <v>1</v>
      </c>
    </row>
    <row r="144" spans="1:30" s="224" customFormat="1" ht="13.5" customHeight="1">
      <c r="A144" s="225">
        <v>130</v>
      </c>
      <c r="B144" s="217"/>
      <c r="C144" s="217"/>
      <c r="D144" s="217"/>
      <c r="E144" s="241" t="s">
        <v>1449</v>
      </c>
      <c r="F144" s="241"/>
      <c r="G144" s="241"/>
      <c r="H144" s="504" t="s">
        <v>1450</v>
      </c>
      <c r="I144" s="514" t="s">
        <v>1115</v>
      </c>
      <c r="J144" s="504"/>
      <c r="K144" s="503" t="s">
        <v>1451</v>
      </c>
      <c r="L144" s="504"/>
      <c r="M144" s="504"/>
      <c r="N144" s="504"/>
      <c r="O144" s="504"/>
      <c r="P144" s="505"/>
      <c r="Q144" s="504" t="s">
        <v>817</v>
      </c>
      <c r="R144" s="504"/>
      <c r="S144" s="504" t="s">
        <v>863</v>
      </c>
      <c r="T144" s="506"/>
      <c r="U144" s="506"/>
      <c r="V144" s="260"/>
      <c r="W144" s="260" t="s">
        <v>864</v>
      </c>
      <c r="X144" s="232"/>
      <c r="Y144" s="513"/>
      <c r="Z144" s="504"/>
      <c r="AA144" s="245"/>
      <c r="AB144" s="504"/>
      <c r="AC144" s="506"/>
      <c r="AD144" s="506">
        <v>1</v>
      </c>
    </row>
    <row r="145" spans="1:30" s="224" customFormat="1" ht="13.5" customHeight="1">
      <c r="A145" s="225">
        <v>131</v>
      </c>
      <c r="B145" s="217"/>
      <c r="C145" s="217"/>
      <c r="D145" s="217"/>
      <c r="E145" s="241" t="s">
        <v>1452</v>
      </c>
      <c r="F145" s="241"/>
      <c r="G145" s="241"/>
      <c r="H145" s="504" t="s">
        <v>1453</v>
      </c>
      <c r="I145" s="514"/>
      <c r="J145" s="504"/>
      <c r="K145" s="503" t="s">
        <v>1454</v>
      </c>
      <c r="L145" s="504"/>
      <c r="M145" s="504"/>
      <c r="N145" s="504"/>
      <c r="O145" s="504"/>
      <c r="P145" s="505"/>
      <c r="Q145" s="504" t="s">
        <v>817</v>
      </c>
      <c r="R145" s="504"/>
      <c r="S145" s="504" t="s">
        <v>863</v>
      </c>
      <c r="T145" s="506"/>
      <c r="U145" s="506"/>
      <c r="V145" s="260"/>
      <c r="W145" s="260" t="s">
        <v>864</v>
      </c>
      <c r="X145" s="232"/>
      <c r="Y145" s="513"/>
      <c r="Z145" s="504"/>
      <c r="AA145" s="245"/>
      <c r="AB145" s="504"/>
      <c r="AC145" s="506"/>
      <c r="AD145" s="506">
        <v>1</v>
      </c>
    </row>
    <row r="146" spans="1:30" s="224" customFormat="1" ht="13.5" customHeight="1">
      <c r="A146" s="225">
        <v>132</v>
      </c>
      <c r="B146" s="217"/>
      <c r="C146" s="217"/>
      <c r="D146" s="217"/>
      <c r="E146" s="241" t="s">
        <v>1455</v>
      </c>
      <c r="F146" s="241"/>
      <c r="G146" s="241"/>
      <c r="H146" s="504" t="s">
        <v>1456</v>
      </c>
      <c r="I146" s="514"/>
      <c r="J146" s="504"/>
      <c r="K146" s="503" t="s">
        <v>1457</v>
      </c>
      <c r="L146" s="504"/>
      <c r="M146" s="504"/>
      <c r="N146" s="504"/>
      <c r="O146" s="504"/>
      <c r="P146" s="505"/>
      <c r="Q146" s="504" t="s">
        <v>817</v>
      </c>
      <c r="R146" s="504"/>
      <c r="S146" s="504" t="s">
        <v>863</v>
      </c>
      <c r="T146" s="506"/>
      <c r="U146" s="506"/>
      <c r="V146" s="260"/>
      <c r="W146" s="260" t="s">
        <v>864</v>
      </c>
      <c r="X146" s="232"/>
      <c r="Y146" s="513"/>
      <c r="Z146" s="504"/>
      <c r="AA146" s="245"/>
      <c r="AB146" s="504"/>
      <c r="AC146" s="506"/>
      <c r="AD146" s="506">
        <v>1</v>
      </c>
    </row>
    <row r="147" spans="1:30" s="224" customFormat="1" ht="13.5" customHeight="1">
      <c r="A147" s="225">
        <v>133</v>
      </c>
      <c r="B147" s="217"/>
      <c r="C147" s="217"/>
      <c r="D147" s="217"/>
      <c r="E147" s="241" t="s">
        <v>1458</v>
      </c>
      <c r="F147" s="241"/>
      <c r="G147" s="241"/>
      <c r="H147" s="504" t="s">
        <v>1459</v>
      </c>
      <c r="I147" s="514"/>
      <c r="J147" s="504"/>
      <c r="K147" s="503" t="s">
        <v>1460</v>
      </c>
      <c r="L147" s="504"/>
      <c r="M147" s="504"/>
      <c r="N147" s="504"/>
      <c r="O147" s="504"/>
      <c r="P147" s="505"/>
      <c r="Q147" s="504" t="s">
        <v>817</v>
      </c>
      <c r="R147" s="504"/>
      <c r="S147" s="504" t="s">
        <v>1461</v>
      </c>
      <c r="T147" s="506"/>
      <c r="U147" s="259"/>
      <c r="V147" s="260"/>
      <c r="W147" s="260" t="s">
        <v>864</v>
      </c>
      <c r="X147" s="232"/>
      <c r="Y147" s="513"/>
      <c r="Z147" s="504"/>
      <c r="AA147" s="245"/>
      <c r="AB147" s="504"/>
      <c r="AC147" s="506"/>
      <c r="AD147" s="506">
        <v>1</v>
      </c>
    </row>
    <row r="148" spans="1:30" s="224" customFormat="1" ht="13.5" customHeight="1">
      <c r="A148" s="225">
        <v>134</v>
      </c>
      <c r="B148" s="217"/>
      <c r="C148" s="217"/>
      <c r="D148" s="217"/>
      <c r="E148" s="241" t="s">
        <v>1462</v>
      </c>
      <c r="F148" s="241"/>
      <c r="G148" s="241"/>
      <c r="H148" s="504" t="s">
        <v>1463</v>
      </c>
      <c r="I148" s="514" t="s">
        <v>698</v>
      </c>
      <c r="J148" s="504"/>
      <c r="K148" s="503" t="s">
        <v>1464</v>
      </c>
      <c r="L148" s="504"/>
      <c r="M148" s="504"/>
      <c r="N148" s="504"/>
      <c r="O148" s="504"/>
      <c r="P148" s="505"/>
      <c r="Q148" s="504" t="s">
        <v>817</v>
      </c>
      <c r="R148" s="504"/>
      <c r="S148" s="504" t="s">
        <v>863</v>
      </c>
      <c r="T148" s="506"/>
      <c r="U148" s="506"/>
      <c r="V148" s="260"/>
      <c r="W148" s="260" t="s">
        <v>864</v>
      </c>
      <c r="X148" s="232"/>
      <c r="Y148" s="387" t="s">
        <v>1465</v>
      </c>
      <c r="Z148" s="504"/>
      <c r="AA148" s="245"/>
      <c r="AB148" s="504"/>
      <c r="AC148" s="506"/>
      <c r="AD148" s="506">
        <v>1</v>
      </c>
    </row>
    <row r="149" spans="1:30" s="224" customFormat="1" ht="13.5" customHeight="1">
      <c r="A149" s="225">
        <v>135</v>
      </c>
      <c r="B149" s="217"/>
      <c r="C149" s="217"/>
      <c r="D149" s="217"/>
      <c r="E149" s="241" t="s">
        <v>1466</v>
      </c>
      <c r="F149" s="241"/>
      <c r="G149" s="241"/>
      <c r="H149" s="504" t="s">
        <v>1467</v>
      </c>
      <c r="I149" s="514"/>
      <c r="J149" s="504"/>
      <c r="K149" s="503" t="s">
        <v>1468</v>
      </c>
      <c r="L149" s="504"/>
      <c r="M149" s="504"/>
      <c r="N149" s="504"/>
      <c r="O149" s="504"/>
      <c r="P149" s="505"/>
      <c r="Q149" s="504" t="s">
        <v>817</v>
      </c>
      <c r="R149" s="504"/>
      <c r="S149" s="504" t="s">
        <v>1073</v>
      </c>
      <c r="T149" s="506"/>
      <c r="U149" s="381"/>
      <c r="V149" s="260"/>
      <c r="W149" s="260" t="s">
        <v>864</v>
      </c>
      <c r="X149" s="232"/>
      <c r="Y149" s="380" t="s">
        <v>1469</v>
      </c>
      <c r="Z149" s="504" t="s">
        <v>1470</v>
      </c>
      <c r="AA149" s="245"/>
      <c r="AB149" s="504"/>
      <c r="AC149" s="506"/>
      <c r="AD149" s="506">
        <v>1</v>
      </c>
    </row>
    <row r="150" spans="1:30" s="224" customFormat="1" ht="13.5" customHeight="1">
      <c r="A150" s="225">
        <v>136</v>
      </c>
      <c r="B150" s="217"/>
      <c r="C150" s="217"/>
      <c r="D150" s="217" t="s">
        <v>1471</v>
      </c>
      <c r="E150" s="241" t="s">
        <v>1472</v>
      </c>
      <c r="F150" s="241"/>
      <c r="G150" s="241"/>
      <c r="H150" s="504" t="s">
        <v>1473</v>
      </c>
      <c r="I150" s="514"/>
      <c r="J150" s="504"/>
      <c r="K150" s="503" t="s">
        <v>1474</v>
      </c>
      <c r="L150" s="504"/>
      <c r="M150" s="504"/>
      <c r="N150" s="504"/>
      <c r="O150" s="504"/>
      <c r="P150" s="505"/>
      <c r="Q150" s="504" t="s">
        <v>817</v>
      </c>
      <c r="R150" s="504" t="s">
        <v>864</v>
      </c>
      <c r="S150" s="243" t="s">
        <v>1284</v>
      </c>
      <c r="T150" s="506"/>
      <c r="U150" s="506"/>
      <c r="V150" s="260"/>
      <c r="W150" s="260" t="s">
        <v>864</v>
      </c>
      <c r="X150" s="232"/>
      <c r="Y150" s="513"/>
      <c r="Z150" s="504"/>
      <c r="AA150" s="245"/>
      <c r="AB150" s="504"/>
      <c r="AC150" s="506"/>
      <c r="AD150" s="506">
        <v>1</v>
      </c>
    </row>
    <row r="151" spans="1:30" s="224" customFormat="1" ht="13.5" customHeight="1">
      <c r="A151" s="225">
        <v>137</v>
      </c>
      <c r="B151" s="217"/>
      <c r="C151" s="219" t="s">
        <v>986</v>
      </c>
      <c r="D151" s="241" t="s">
        <v>978</v>
      </c>
      <c r="E151" s="241"/>
      <c r="F151" s="241"/>
      <c r="G151" s="241"/>
      <c r="H151" s="504" t="s">
        <v>1475</v>
      </c>
      <c r="I151" s="503"/>
      <c r="J151" s="504"/>
      <c r="K151" s="504" t="s">
        <v>988</v>
      </c>
      <c r="L151" s="504"/>
      <c r="M151" s="504"/>
      <c r="N151" s="504"/>
      <c r="O151" s="504"/>
      <c r="P151" s="505"/>
      <c r="Q151" s="504" t="s">
        <v>817</v>
      </c>
      <c r="R151" s="504" t="s">
        <v>864</v>
      </c>
      <c r="S151" s="243" t="s">
        <v>967</v>
      </c>
      <c r="T151" s="506"/>
      <c r="U151" s="504"/>
      <c r="V151" s="507"/>
      <c r="W151" s="260" t="s">
        <v>864</v>
      </c>
      <c r="X151" s="232"/>
      <c r="Y151" s="387" t="s">
        <v>1476</v>
      </c>
      <c r="Z151" s="504" t="s">
        <v>968</v>
      </c>
      <c r="AA151" s="508"/>
      <c r="AB151" s="504"/>
      <c r="AC151" s="506"/>
      <c r="AD151" s="506">
        <v>1</v>
      </c>
    </row>
    <row r="152" spans="1:30" s="158" customFormat="1" ht="12.75" customHeight="1">
      <c r="A152" s="225">
        <v>138</v>
      </c>
      <c r="B152" s="217"/>
      <c r="C152" s="219" t="s">
        <v>1477</v>
      </c>
      <c r="D152" s="241"/>
      <c r="E152" s="241"/>
      <c r="F152" s="241"/>
      <c r="G152" s="241"/>
      <c r="H152" s="263"/>
      <c r="I152" s="264"/>
      <c r="J152" s="263"/>
      <c r="K152" s="503" t="s">
        <v>1101</v>
      </c>
      <c r="L152" s="504"/>
      <c r="M152" s="504"/>
      <c r="N152" s="504"/>
      <c r="O152" s="504"/>
      <c r="P152" s="505"/>
      <c r="Q152" s="504" t="s">
        <v>817</v>
      </c>
      <c r="R152" s="504" t="s">
        <v>864</v>
      </c>
      <c r="S152" s="379" t="s">
        <v>1478</v>
      </c>
      <c r="T152" s="268"/>
      <c r="U152" s="263"/>
      <c r="V152" s="265"/>
      <c r="W152" s="260" t="s">
        <v>864</v>
      </c>
      <c r="X152" s="232"/>
      <c r="Y152" s="380" t="s">
        <v>1479</v>
      </c>
      <c r="Z152" s="263"/>
      <c r="AA152" s="267" t="s">
        <v>1480</v>
      </c>
      <c r="AB152" s="263"/>
      <c r="AC152" s="506"/>
      <c r="AD152" s="506">
        <v>1</v>
      </c>
    </row>
    <row r="153" spans="1:30" s="224" customFormat="1" ht="13.5" customHeight="1">
      <c r="A153" s="225">
        <v>139</v>
      </c>
      <c r="B153" s="217"/>
      <c r="C153" s="219"/>
      <c r="D153" s="241" t="s">
        <v>1481</v>
      </c>
      <c r="E153" s="241"/>
      <c r="F153" s="241"/>
      <c r="G153" s="241"/>
      <c r="H153" s="504" t="s">
        <v>1482</v>
      </c>
      <c r="I153" s="503">
        <v>31</v>
      </c>
      <c r="J153" s="504"/>
      <c r="K153" s="503" t="s">
        <v>1483</v>
      </c>
      <c r="L153" s="504"/>
      <c r="M153" s="504"/>
      <c r="N153" s="504"/>
      <c r="O153" s="504"/>
      <c r="P153" s="505"/>
      <c r="Q153" s="504" t="s">
        <v>817</v>
      </c>
      <c r="R153" s="504"/>
      <c r="S153" s="504" t="s">
        <v>1362</v>
      </c>
      <c r="T153" s="506"/>
      <c r="U153" s="504"/>
      <c r="V153" s="507"/>
      <c r="W153" s="260" t="s">
        <v>864</v>
      </c>
      <c r="X153" s="232"/>
      <c r="Y153" s="513"/>
      <c r="Z153" s="504"/>
      <c r="AA153" s="508"/>
      <c r="AB153" s="504"/>
      <c r="AC153" s="506"/>
      <c r="AD153" s="506">
        <v>1</v>
      </c>
    </row>
    <row r="154" spans="1:30" s="224" customFormat="1" ht="13.5" customHeight="1">
      <c r="A154" s="225">
        <v>140</v>
      </c>
      <c r="B154" s="217"/>
      <c r="C154" s="219"/>
      <c r="D154" s="241" t="s">
        <v>1484</v>
      </c>
      <c r="E154" s="241"/>
      <c r="F154" s="241"/>
      <c r="G154" s="241"/>
      <c r="H154" s="504" t="s">
        <v>1485</v>
      </c>
      <c r="I154" s="503">
        <v>109</v>
      </c>
      <c r="J154" s="504"/>
      <c r="K154" s="503" t="s">
        <v>1163</v>
      </c>
      <c r="L154" s="504"/>
      <c r="M154" s="504"/>
      <c r="N154" s="504"/>
      <c r="O154" s="504"/>
      <c r="P154" s="505"/>
      <c r="Q154" s="504" t="s">
        <v>817</v>
      </c>
      <c r="R154" s="504"/>
      <c r="S154" s="504" t="s">
        <v>1362</v>
      </c>
      <c r="T154" s="506"/>
      <c r="U154" s="504"/>
      <c r="V154" s="507"/>
      <c r="W154" s="260" t="s">
        <v>864</v>
      </c>
      <c r="X154" s="232"/>
      <c r="Y154" s="513"/>
      <c r="Z154" s="504"/>
      <c r="AA154" s="508"/>
      <c r="AB154" s="504"/>
      <c r="AC154" s="506"/>
      <c r="AD154" s="506">
        <v>1</v>
      </c>
    </row>
    <row r="155" spans="1:30" s="224" customFormat="1" ht="12.75" customHeight="1">
      <c r="A155" s="225">
        <v>141</v>
      </c>
      <c r="B155" s="217"/>
      <c r="C155" s="219"/>
      <c r="D155" s="241" t="s">
        <v>1486</v>
      </c>
      <c r="E155" s="241"/>
      <c r="F155" s="241"/>
      <c r="G155" s="241"/>
      <c r="H155" s="504" t="s">
        <v>1487</v>
      </c>
      <c r="I155" s="503" t="s">
        <v>1488</v>
      </c>
      <c r="J155" s="504"/>
      <c r="K155" s="503" t="s">
        <v>1489</v>
      </c>
      <c r="L155" s="504"/>
      <c r="M155" s="504"/>
      <c r="N155" s="504"/>
      <c r="O155" s="504"/>
      <c r="P155" s="505"/>
      <c r="Q155" s="504" t="s">
        <v>817</v>
      </c>
      <c r="R155" s="504"/>
      <c r="S155" s="515" t="s">
        <v>863</v>
      </c>
      <c r="T155" s="282"/>
      <c r="U155" s="504" t="s">
        <v>2374</v>
      </c>
      <c r="V155" s="507"/>
      <c r="W155" s="260" t="s">
        <v>864</v>
      </c>
      <c r="X155" s="232"/>
      <c r="Y155" s="380"/>
      <c r="Z155" s="504"/>
      <c r="AA155" s="508"/>
      <c r="AB155" s="504"/>
      <c r="AC155" s="506"/>
      <c r="AD155" s="506">
        <v>1</v>
      </c>
    </row>
    <row r="156" spans="1:30" s="224" customFormat="1" ht="13.5" customHeight="1">
      <c r="A156" s="225">
        <v>142</v>
      </c>
      <c r="B156" s="217"/>
      <c r="C156" s="239"/>
      <c r="D156" s="241" t="s">
        <v>1491</v>
      </c>
      <c r="E156" s="241"/>
      <c r="F156" s="241"/>
      <c r="G156" s="241"/>
      <c r="H156" s="504"/>
      <c r="I156" s="503" t="s">
        <v>1492</v>
      </c>
      <c r="J156" s="504"/>
      <c r="K156" s="503" t="s">
        <v>1493</v>
      </c>
      <c r="L156" s="504"/>
      <c r="M156" s="504"/>
      <c r="N156" s="504"/>
      <c r="O156" s="504"/>
      <c r="P156" s="505"/>
      <c r="Q156" s="504" t="s">
        <v>817</v>
      </c>
      <c r="R156" s="504"/>
      <c r="S156" s="504" t="s">
        <v>863</v>
      </c>
      <c r="T156" s="506"/>
      <c r="U156" s="255"/>
      <c r="V156" s="507"/>
      <c r="W156" s="260" t="s">
        <v>864</v>
      </c>
      <c r="X156" s="232"/>
      <c r="Y156" s="387" t="s">
        <v>1494</v>
      </c>
      <c r="Z156" s="504"/>
      <c r="AA156" s="508"/>
      <c r="AB156" s="504"/>
      <c r="AC156" s="506"/>
      <c r="AD156" s="506">
        <v>1</v>
      </c>
    </row>
    <row r="157" spans="1:30" s="224" customFormat="1" ht="13.5" customHeight="1">
      <c r="A157" s="225">
        <v>143</v>
      </c>
      <c r="B157" s="217"/>
      <c r="C157" s="219" t="s">
        <v>1495</v>
      </c>
      <c r="D157" s="241"/>
      <c r="E157" s="241"/>
      <c r="F157" s="241"/>
      <c r="G157" s="241"/>
      <c r="H157" s="504"/>
      <c r="I157" s="503"/>
      <c r="J157" s="504"/>
      <c r="K157" s="503" t="s">
        <v>1496</v>
      </c>
      <c r="L157" s="504"/>
      <c r="M157" s="504"/>
      <c r="N157" s="504"/>
      <c r="O157" s="504"/>
      <c r="P157" s="505"/>
      <c r="Q157" s="504" t="s">
        <v>817</v>
      </c>
      <c r="R157" s="504" t="s">
        <v>864</v>
      </c>
      <c r="S157" s="379" t="s">
        <v>1496</v>
      </c>
      <c r="T157" s="506"/>
      <c r="U157" s="504"/>
      <c r="V157" s="507"/>
      <c r="W157" s="260" t="s">
        <v>864</v>
      </c>
      <c r="X157" s="232"/>
      <c r="Y157" s="513"/>
      <c r="Z157" s="504"/>
      <c r="AA157" s="508"/>
      <c r="AB157" s="504"/>
      <c r="AC157" s="506"/>
      <c r="AD157" s="506">
        <v>1</v>
      </c>
    </row>
    <row r="158" spans="1:30" s="224" customFormat="1" ht="13.5" customHeight="1">
      <c r="A158" s="225">
        <v>144</v>
      </c>
      <c r="B158" s="217"/>
      <c r="C158" s="219"/>
      <c r="D158" s="241" t="s">
        <v>1497</v>
      </c>
      <c r="E158" s="241" t="s">
        <v>978</v>
      </c>
      <c r="F158" s="241"/>
      <c r="G158" s="241"/>
      <c r="H158" s="504" t="s">
        <v>1498</v>
      </c>
      <c r="I158" s="503"/>
      <c r="J158" s="504"/>
      <c r="K158" s="503" t="s">
        <v>1499</v>
      </c>
      <c r="L158" s="504"/>
      <c r="M158" s="504"/>
      <c r="N158" s="504"/>
      <c r="O158" s="504"/>
      <c r="P158" s="505"/>
      <c r="Q158" s="504" t="s">
        <v>817</v>
      </c>
      <c r="R158" s="504" t="s">
        <v>864</v>
      </c>
      <c r="S158" s="379" t="s">
        <v>967</v>
      </c>
      <c r="T158" s="506"/>
      <c r="U158" s="504"/>
      <c r="V158" s="507"/>
      <c r="W158" s="260" t="s">
        <v>864</v>
      </c>
      <c r="X158" s="232"/>
      <c r="Y158" s="513" t="s">
        <v>1500</v>
      </c>
      <c r="Z158" s="504"/>
      <c r="AA158" s="508"/>
      <c r="AB158" s="504"/>
      <c r="AC158" s="506"/>
      <c r="AD158" s="506">
        <v>1</v>
      </c>
    </row>
    <row r="159" spans="1:30" s="224" customFormat="1" ht="14.25" customHeight="1">
      <c r="A159" s="225">
        <v>145</v>
      </c>
      <c r="B159" s="217"/>
      <c r="C159" s="219"/>
      <c r="D159" s="241" t="s">
        <v>1501</v>
      </c>
      <c r="E159" s="241" t="s">
        <v>978</v>
      </c>
      <c r="F159" s="241"/>
      <c r="G159" s="241"/>
      <c r="H159" s="504" t="s">
        <v>1502</v>
      </c>
      <c r="I159" s="503"/>
      <c r="J159" s="504"/>
      <c r="K159" s="503" t="s">
        <v>1503</v>
      </c>
      <c r="L159" s="504"/>
      <c r="M159" s="504"/>
      <c r="N159" s="504"/>
      <c r="O159" s="504"/>
      <c r="P159" s="505"/>
      <c r="Q159" s="504" t="s">
        <v>823</v>
      </c>
      <c r="R159" s="504" t="s">
        <v>864</v>
      </c>
      <c r="S159" s="379" t="s">
        <v>967</v>
      </c>
      <c r="T159" s="268"/>
      <c r="U159" s="255"/>
      <c r="V159" s="507"/>
      <c r="W159" s="260" t="s">
        <v>864</v>
      </c>
      <c r="X159" s="232"/>
      <c r="Y159" s="513" t="s">
        <v>1500</v>
      </c>
      <c r="Z159" s="504"/>
      <c r="AA159" s="508"/>
      <c r="AB159" s="504"/>
      <c r="AC159" s="506"/>
      <c r="AD159" s="506">
        <v>1</v>
      </c>
    </row>
    <row r="160" spans="1:30" s="224" customFormat="1" ht="13.5" customHeight="1">
      <c r="A160" s="225">
        <v>146</v>
      </c>
      <c r="B160" s="217"/>
      <c r="C160" s="219" t="s">
        <v>1504</v>
      </c>
      <c r="D160" s="241" t="s">
        <v>978</v>
      </c>
      <c r="E160" s="241"/>
      <c r="F160" s="241"/>
      <c r="G160" s="241"/>
      <c r="H160" s="504" t="s">
        <v>1505</v>
      </c>
      <c r="I160" s="503"/>
      <c r="J160" s="504"/>
      <c r="K160" s="503" t="s">
        <v>1506</v>
      </c>
      <c r="L160" s="504"/>
      <c r="M160" s="504"/>
      <c r="N160" s="504"/>
      <c r="O160" s="504"/>
      <c r="P160" s="505"/>
      <c r="Q160" s="504" t="s">
        <v>817</v>
      </c>
      <c r="R160" s="504" t="s">
        <v>864</v>
      </c>
      <c r="S160" s="379" t="s">
        <v>967</v>
      </c>
      <c r="T160" s="268"/>
      <c r="U160" s="504"/>
      <c r="V160" s="507"/>
      <c r="W160" s="507" t="s">
        <v>864</v>
      </c>
      <c r="X160" s="232"/>
      <c r="Y160" s="513" t="s">
        <v>1500</v>
      </c>
      <c r="Z160" s="504"/>
      <c r="AA160" s="508"/>
      <c r="AB160" s="504"/>
      <c r="AC160" s="506"/>
      <c r="AD160" s="506">
        <v>1</v>
      </c>
    </row>
    <row r="161" spans="1:30" s="224" customFormat="1" ht="13.5" customHeight="1">
      <c r="A161" s="225">
        <v>147</v>
      </c>
      <c r="B161" s="219" t="s">
        <v>2375</v>
      </c>
      <c r="C161" s="241"/>
      <c r="D161" s="241"/>
      <c r="E161" s="241"/>
      <c r="F161" s="241"/>
      <c r="G161" s="241"/>
      <c r="H161" s="504" t="s">
        <v>1508</v>
      </c>
      <c r="I161" s="503"/>
      <c r="J161" s="504"/>
      <c r="K161" s="503" t="s">
        <v>1509</v>
      </c>
      <c r="L161" s="504"/>
      <c r="M161" s="504"/>
      <c r="N161" s="504"/>
      <c r="O161" s="504"/>
      <c r="P161" s="505"/>
      <c r="Q161" s="519" t="s">
        <v>823</v>
      </c>
      <c r="R161" s="504" t="s">
        <v>864</v>
      </c>
      <c r="S161" s="379" t="s">
        <v>1509</v>
      </c>
      <c r="T161" s="506"/>
      <c r="U161" s="504"/>
      <c r="V161" s="507"/>
      <c r="W161" s="260" t="s">
        <v>864</v>
      </c>
      <c r="X161" s="232"/>
      <c r="Y161" s="513" t="s">
        <v>1510</v>
      </c>
      <c r="Z161" s="504"/>
      <c r="AA161" s="508"/>
      <c r="AB161" s="504"/>
      <c r="AC161" s="506"/>
      <c r="AD161" s="506">
        <v>1</v>
      </c>
    </row>
    <row r="162" spans="1:30" s="224" customFormat="1" ht="13.5" customHeight="1">
      <c r="A162" s="225">
        <v>155</v>
      </c>
      <c r="B162" s="217"/>
      <c r="C162" s="217" t="s">
        <v>1387</v>
      </c>
      <c r="D162" s="241"/>
      <c r="E162" s="241"/>
      <c r="F162" s="241"/>
      <c r="G162" s="241"/>
      <c r="H162" s="504" t="s">
        <v>1511</v>
      </c>
      <c r="I162" s="503"/>
      <c r="J162" s="504"/>
      <c r="K162" s="503" t="s">
        <v>1199</v>
      </c>
      <c r="L162" s="504"/>
      <c r="M162" s="504"/>
      <c r="N162" s="504"/>
      <c r="O162" s="504"/>
      <c r="P162" s="505"/>
      <c r="Q162" s="504" t="s">
        <v>817</v>
      </c>
      <c r="R162" s="504"/>
      <c r="S162" s="504" t="s">
        <v>863</v>
      </c>
      <c r="T162" s="506"/>
      <c r="U162" s="504"/>
      <c r="V162" s="507"/>
      <c r="W162" s="260" t="s">
        <v>864</v>
      </c>
      <c r="X162" s="232"/>
      <c r="Y162" s="513"/>
      <c r="Z162" s="263"/>
      <c r="AA162" s="508"/>
      <c r="AB162" s="504"/>
      <c r="AC162" s="506"/>
      <c r="AD162" s="506">
        <v>1</v>
      </c>
    </row>
    <row r="163" spans="1:30" s="224" customFormat="1" ht="13.5" customHeight="1">
      <c r="A163" s="225">
        <v>148</v>
      </c>
      <c r="B163" s="219"/>
      <c r="C163" s="241" t="s">
        <v>1512</v>
      </c>
      <c r="D163" s="241" t="s">
        <v>1513</v>
      </c>
      <c r="E163" s="241"/>
      <c r="F163" s="241"/>
      <c r="G163" s="241"/>
      <c r="H163" s="504" t="s">
        <v>1514</v>
      </c>
      <c r="I163" s="503"/>
      <c r="J163" s="504"/>
      <c r="K163" s="503" t="s">
        <v>1377</v>
      </c>
      <c r="L163" s="504"/>
      <c r="M163" s="504"/>
      <c r="N163" s="504"/>
      <c r="O163" s="504"/>
      <c r="P163" s="505"/>
      <c r="Q163" s="504" t="s">
        <v>817</v>
      </c>
      <c r="R163" s="504" t="s">
        <v>864</v>
      </c>
      <c r="S163" s="379" t="s">
        <v>1377</v>
      </c>
      <c r="T163" s="506"/>
      <c r="U163" s="504"/>
      <c r="V163" s="507"/>
      <c r="W163" s="260" t="s">
        <v>864</v>
      </c>
      <c r="X163" s="232"/>
      <c r="Y163" s="513"/>
      <c r="Z163" s="504"/>
      <c r="AA163" s="508"/>
      <c r="AB163" s="504"/>
      <c r="AC163" s="506"/>
      <c r="AD163" s="506">
        <v>1</v>
      </c>
    </row>
    <row r="164" spans="1:30" s="224" customFormat="1" ht="13.5" customHeight="1">
      <c r="A164" s="225">
        <v>149</v>
      </c>
      <c r="B164" s="219"/>
      <c r="C164" s="239" t="s">
        <v>1515</v>
      </c>
      <c r="D164" s="241"/>
      <c r="E164" s="241"/>
      <c r="F164" s="241"/>
      <c r="G164" s="241"/>
      <c r="H164" s="504" t="s">
        <v>1516</v>
      </c>
      <c r="I164" s="503" t="s">
        <v>930</v>
      </c>
      <c r="J164" s="504"/>
      <c r="K164" s="503" t="s">
        <v>931</v>
      </c>
      <c r="L164" s="504"/>
      <c r="M164" s="504"/>
      <c r="N164" s="504"/>
      <c r="O164" s="504"/>
      <c r="P164" s="505"/>
      <c r="Q164" s="504" t="s">
        <v>820</v>
      </c>
      <c r="R164" s="504"/>
      <c r="S164" s="504" t="s">
        <v>879</v>
      </c>
      <c r="T164" s="506"/>
      <c r="U164" s="504" t="s">
        <v>932</v>
      </c>
      <c r="V164" s="507"/>
      <c r="W164" s="507" t="s">
        <v>864</v>
      </c>
      <c r="X164" s="232"/>
      <c r="Y164" s="513"/>
      <c r="Z164" s="504"/>
      <c r="AA164" s="508"/>
      <c r="AB164" s="504"/>
      <c r="AC164" s="506"/>
      <c r="AD164" s="506">
        <v>1</v>
      </c>
    </row>
    <row r="165" spans="1:30" s="224" customFormat="1" ht="13.5" customHeight="1">
      <c r="A165" s="225">
        <v>150</v>
      </c>
      <c r="B165" s="219"/>
      <c r="C165" s="241" t="s">
        <v>1517</v>
      </c>
      <c r="D165" s="241"/>
      <c r="E165" s="241"/>
      <c r="F165" s="241"/>
      <c r="G165" s="241"/>
      <c r="H165" s="504" t="s">
        <v>1518</v>
      </c>
      <c r="I165" s="503"/>
      <c r="J165" s="504"/>
      <c r="K165" s="503" t="s">
        <v>939</v>
      </c>
      <c r="L165" s="504"/>
      <c r="M165" s="504"/>
      <c r="N165" s="504"/>
      <c r="O165" s="504"/>
      <c r="P165" s="505"/>
      <c r="Q165" s="504" t="s">
        <v>820</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151</v>
      </c>
      <c r="B166" s="219"/>
      <c r="C166" s="241" t="s">
        <v>1519</v>
      </c>
      <c r="D166" s="241"/>
      <c r="E166" s="241"/>
      <c r="F166" s="241"/>
      <c r="G166" s="241"/>
      <c r="H166" s="504" t="s">
        <v>1520</v>
      </c>
      <c r="I166" s="503"/>
      <c r="J166" s="504"/>
      <c r="K166" s="503" t="s">
        <v>1521</v>
      </c>
      <c r="L166" s="504"/>
      <c r="M166" s="504"/>
      <c r="N166" s="504"/>
      <c r="O166" s="504"/>
      <c r="P166" s="505"/>
      <c r="Q166" s="504" t="s">
        <v>817</v>
      </c>
      <c r="R166" s="504"/>
      <c r="S166" s="504" t="s">
        <v>863</v>
      </c>
      <c r="T166" s="506"/>
      <c r="U166" s="504"/>
      <c r="V166" s="507"/>
      <c r="W166" s="260" t="s">
        <v>864</v>
      </c>
      <c r="X166" s="232"/>
      <c r="Y166" s="513"/>
      <c r="Z166" s="504"/>
      <c r="AA166" s="508"/>
      <c r="AB166" s="504"/>
      <c r="AC166" s="506"/>
      <c r="AD166" s="506">
        <v>1</v>
      </c>
    </row>
    <row r="167" spans="1:30" s="224" customFormat="1" ht="13.5" customHeight="1">
      <c r="A167" s="225">
        <v>152</v>
      </c>
      <c r="B167" s="219"/>
      <c r="C167" s="241" t="s">
        <v>1522</v>
      </c>
      <c r="D167" s="241"/>
      <c r="E167" s="241"/>
      <c r="F167" s="241"/>
      <c r="G167" s="241"/>
      <c r="H167" s="504" t="s">
        <v>1523</v>
      </c>
      <c r="I167" s="503"/>
      <c r="J167" s="504"/>
      <c r="K167" s="503" t="s">
        <v>1524</v>
      </c>
      <c r="L167" s="504"/>
      <c r="M167" s="504"/>
      <c r="N167" s="504"/>
      <c r="O167" s="504"/>
      <c r="P167" s="505"/>
      <c r="Q167" s="504" t="s">
        <v>817</v>
      </c>
      <c r="R167" s="504"/>
      <c r="S167" s="504" t="s">
        <v>863</v>
      </c>
      <c r="T167" s="506"/>
      <c r="U167" s="504"/>
      <c r="V167" s="507"/>
      <c r="W167" s="260" t="s">
        <v>864</v>
      </c>
      <c r="X167" s="232"/>
      <c r="Y167" s="513"/>
      <c r="Z167" s="504"/>
      <c r="AA167" s="508"/>
      <c r="AB167" s="504"/>
      <c r="AC167" s="506"/>
      <c r="AD167" s="506">
        <v>1</v>
      </c>
    </row>
    <row r="168" spans="1:30" s="224" customFormat="1" ht="13.5" customHeight="1">
      <c r="A168" s="225">
        <v>153</v>
      </c>
      <c r="B168" s="219"/>
      <c r="C168" s="241" t="s">
        <v>1525</v>
      </c>
      <c r="D168" s="241"/>
      <c r="E168" s="241"/>
      <c r="F168" s="241"/>
      <c r="G168" s="241"/>
      <c r="H168" s="504" t="s">
        <v>1526</v>
      </c>
      <c r="I168" s="503"/>
      <c r="J168" s="504"/>
      <c r="K168" s="503" t="s">
        <v>1527</v>
      </c>
      <c r="L168" s="504"/>
      <c r="M168" s="504"/>
      <c r="N168" s="504"/>
      <c r="O168" s="504"/>
      <c r="P168" s="505"/>
      <c r="Q168" s="504" t="s">
        <v>817</v>
      </c>
      <c r="R168" s="504"/>
      <c r="S168" s="504" t="s">
        <v>863</v>
      </c>
      <c r="T168" s="506"/>
      <c r="U168" s="504"/>
      <c r="V168" s="507"/>
      <c r="W168" s="260" t="s">
        <v>864</v>
      </c>
      <c r="X168" s="232"/>
      <c r="Y168" s="513"/>
      <c r="Z168" s="504"/>
      <c r="AA168" s="508"/>
      <c r="AB168" s="504"/>
      <c r="AC168" s="506"/>
      <c r="AD168" s="506">
        <v>1</v>
      </c>
    </row>
    <row r="169" spans="1:30" s="224" customFormat="1" ht="13.5" customHeight="1">
      <c r="A169" s="225">
        <v>154</v>
      </c>
      <c r="B169" s="217" t="s">
        <v>1528</v>
      </c>
      <c r="C169" s="219"/>
      <c r="D169" s="241"/>
      <c r="E169" s="241"/>
      <c r="F169" s="241"/>
      <c r="G169" s="241"/>
      <c r="H169" s="269" t="s">
        <v>1529</v>
      </c>
      <c r="I169" s="503"/>
      <c r="J169" s="504"/>
      <c r="K169" s="503" t="s">
        <v>1530</v>
      </c>
      <c r="L169" s="504"/>
      <c r="M169" s="504"/>
      <c r="N169" s="504"/>
      <c r="O169" s="504"/>
      <c r="P169" s="505"/>
      <c r="Q169" s="504" t="s">
        <v>823</v>
      </c>
      <c r="R169" s="504" t="s">
        <v>864</v>
      </c>
      <c r="S169" s="243" t="s">
        <v>1530</v>
      </c>
      <c r="T169" s="506"/>
      <c r="U169" s="504"/>
      <c r="V169" s="507"/>
      <c r="W169" s="260" t="s">
        <v>864</v>
      </c>
      <c r="X169" s="232"/>
      <c r="Y169" s="266" t="s">
        <v>1531</v>
      </c>
      <c r="Z169" s="263" t="s">
        <v>1532</v>
      </c>
      <c r="AA169" s="508"/>
      <c r="AB169" s="504"/>
      <c r="AC169" s="506"/>
      <c r="AD169" s="506">
        <v>1</v>
      </c>
    </row>
    <row r="170" spans="1:30" s="224" customFormat="1" ht="13.5" customHeight="1">
      <c r="A170" s="225">
        <v>155</v>
      </c>
      <c r="B170" s="217"/>
      <c r="C170" s="217" t="s">
        <v>1387</v>
      </c>
      <c r="D170" s="241"/>
      <c r="E170" s="241"/>
      <c r="F170" s="241"/>
      <c r="G170" s="241"/>
      <c r="H170" s="504" t="s">
        <v>1511</v>
      </c>
      <c r="I170" s="503"/>
      <c r="J170" s="504"/>
      <c r="K170" s="503" t="s">
        <v>1199</v>
      </c>
      <c r="L170" s="504"/>
      <c r="M170" s="504"/>
      <c r="N170" s="504"/>
      <c r="O170" s="504"/>
      <c r="P170" s="505"/>
      <c r="Q170" s="504" t="s">
        <v>817</v>
      </c>
      <c r="R170" s="504"/>
      <c r="S170" s="504" t="s">
        <v>863</v>
      </c>
      <c r="T170" s="506"/>
      <c r="U170" s="504"/>
      <c r="V170" s="507"/>
      <c r="W170" s="260" t="s">
        <v>864</v>
      </c>
      <c r="X170" s="232"/>
      <c r="Y170" s="513"/>
      <c r="Z170" s="263"/>
      <c r="AA170" s="508"/>
      <c r="AB170" s="504"/>
      <c r="AC170" s="506"/>
      <c r="AD170" s="506">
        <v>1</v>
      </c>
    </row>
    <row r="171" spans="1:30" s="158" customFormat="1" ht="12.75" customHeight="1">
      <c r="A171" s="225">
        <v>157</v>
      </c>
      <c r="B171" s="217"/>
      <c r="C171" s="241" t="s">
        <v>1533</v>
      </c>
      <c r="D171" s="241"/>
      <c r="E171" s="241"/>
      <c r="F171" s="241"/>
      <c r="G171" s="241"/>
      <c r="H171" s="504" t="s">
        <v>1534</v>
      </c>
      <c r="I171" s="503" t="s">
        <v>930</v>
      </c>
      <c r="J171" s="504"/>
      <c r="K171" s="503" t="s">
        <v>931</v>
      </c>
      <c r="L171" s="504"/>
      <c r="M171" s="504"/>
      <c r="N171" s="504"/>
      <c r="O171" s="504"/>
      <c r="P171" s="505"/>
      <c r="Q171" s="504" t="s">
        <v>820</v>
      </c>
      <c r="R171" s="504"/>
      <c r="S171" s="504" t="s">
        <v>879</v>
      </c>
      <c r="T171" s="506"/>
      <c r="U171" s="504"/>
      <c r="V171" s="507"/>
      <c r="W171" s="507" t="s">
        <v>864</v>
      </c>
      <c r="X171" s="232"/>
      <c r="Y171" s="513"/>
      <c r="Z171" s="263"/>
      <c r="AA171" s="508"/>
      <c r="AB171" s="504"/>
      <c r="AC171" s="506"/>
      <c r="AD171" s="506">
        <v>1</v>
      </c>
    </row>
    <row r="172" spans="1:30" s="158" customFormat="1" ht="12.75" customHeight="1">
      <c r="A172" s="225">
        <v>158</v>
      </c>
      <c r="B172" s="217"/>
      <c r="C172" s="241" t="s">
        <v>1535</v>
      </c>
      <c r="D172" s="241"/>
      <c r="E172" s="241"/>
      <c r="F172" s="241"/>
      <c r="G172" s="241"/>
      <c r="H172" s="520" t="s">
        <v>1536</v>
      </c>
      <c r="I172" s="503" t="s">
        <v>1537</v>
      </c>
      <c r="J172" s="504"/>
      <c r="K172" s="503" t="s">
        <v>999</v>
      </c>
      <c r="L172" s="504"/>
      <c r="M172" s="504"/>
      <c r="N172" s="504"/>
      <c r="O172" s="504"/>
      <c r="P172" s="505"/>
      <c r="Q172" s="519" t="s">
        <v>817</v>
      </c>
      <c r="R172" s="504"/>
      <c r="S172" s="504" t="s">
        <v>863</v>
      </c>
      <c r="T172" s="374"/>
      <c r="U172" s="374"/>
      <c r="V172" s="507"/>
      <c r="W172" s="260" t="s">
        <v>864</v>
      </c>
      <c r="X172" s="232"/>
      <c r="Y172" s="387" t="s">
        <v>1538</v>
      </c>
      <c r="Z172" s="390" t="s">
        <v>1539</v>
      </c>
      <c r="AA172" s="508" t="s">
        <v>1540</v>
      </c>
      <c r="AB172" s="504"/>
      <c r="AC172" s="506"/>
      <c r="AD172" s="506">
        <v>1</v>
      </c>
    </row>
    <row r="173" spans="1:30" s="158" customFormat="1" ht="12.75" customHeight="1">
      <c r="A173" s="225">
        <v>159</v>
      </c>
      <c r="B173" s="217"/>
      <c r="C173" s="241" t="s">
        <v>2266</v>
      </c>
      <c r="D173" s="241"/>
      <c r="E173" s="241"/>
      <c r="F173" s="241"/>
      <c r="G173" s="241"/>
      <c r="H173" s="266" t="s">
        <v>1541</v>
      </c>
      <c r="I173" s="264" t="s">
        <v>1542</v>
      </c>
      <c r="J173" s="263"/>
      <c r="K173" s="503" t="s">
        <v>1543</v>
      </c>
      <c r="L173" s="504"/>
      <c r="M173" s="504"/>
      <c r="N173" s="504"/>
      <c r="O173" s="504"/>
      <c r="P173" s="505"/>
      <c r="Q173" s="504" t="s">
        <v>817</v>
      </c>
      <c r="R173" s="504"/>
      <c r="S173" s="504" t="s">
        <v>863</v>
      </c>
      <c r="T173" s="374"/>
      <c r="U173" s="374"/>
      <c r="V173" s="265"/>
      <c r="W173" s="260" t="s">
        <v>864</v>
      </c>
      <c r="X173" s="232"/>
      <c r="Y173" s="388" t="s">
        <v>1544</v>
      </c>
      <c r="Z173" s="390" t="s">
        <v>1539</v>
      </c>
      <c r="AA173" s="267" t="s">
        <v>1545</v>
      </c>
      <c r="AB173" s="263"/>
      <c r="AC173" s="506"/>
      <c r="AD173" s="506">
        <v>1</v>
      </c>
    </row>
    <row r="174" spans="1:30" s="553" customFormat="1" ht="12.75" customHeight="1">
      <c r="A174" s="536">
        <v>160</v>
      </c>
      <c r="B174" s="537"/>
      <c r="C174" s="538" t="s">
        <v>2253</v>
      </c>
      <c r="D174" s="538"/>
      <c r="E174" s="538"/>
      <c r="F174" s="538"/>
      <c r="G174" s="538"/>
      <c r="H174" s="539" t="s">
        <v>1546</v>
      </c>
      <c r="I174" s="540" t="s">
        <v>1547</v>
      </c>
      <c r="J174" s="541"/>
      <c r="K174" s="542" t="s">
        <v>1548</v>
      </c>
      <c r="L174" s="386"/>
      <c r="M174" s="386"/>
      <c r="N174" s="386"/>
      <c r="O174" s="386"/>
      <c r="P174" s="543"/>
      <c r="Q174" s="544" t="s">
        <v>823</v>
      </c>
      <c r="R174" s="386"/>
      <c r="S174" s="386" t="s">
        <v>863</v>
      </c>
      <c r="T174" s="545"/>
      <c r="U174" s="545"/>
      <c r="V174" s="546"/>
      <c r="W174" s="547" t="s">
        <v>864</v>
      </c>
      <c r="X174" s="548"/>
      <c r="Y174" s="549" t="s">
        <v>1549</v>
      </c>
      <c r="Z174" s="550" t="s">
        <v>1550</v>
      </c>
      <c r="AA174" s="551"/>
      <c r="AB174" s="541"/>
      <c r="AC174" s="552"/>
      <c r="AD174" s="552">
        <v>1</v>
      </c>
    </row>
    <row r="175" spans="1:30" s="249" customFormat="1" ht="12.75" customHeight="1">
      <c r="A175" s="255"/>
      <c r="B175" s="218"/>
      <c r="C175" s="218" t="s">
        <v>2251</v>
      </c>
      <c r="D175" s="218"/>
      <c r="E175" s="218"/>
      <c r="F175" s="218"/>
      <c r="G175" s="218"/>
      <c r="H175" s="509" t="s">
        <v>2252</v>
      </c>
      <c r="I175" s="501"/>
      <c r="J175" s="255"/>
      <c r="K175" s="501" t="s">
        <v>1551</v>
      </c>
      <c r="L175" s="255"/>
      <c r="M175" s="255"/>
      <c r="N175" s="255"/>
      <c r="O175" s="255"/>
      <c r="P175" s="377"/>
      <c r="Q175" s="255" t="s">
        <v>817</v>
      </c>
      <c r="R175" s="255"/>
      <c r="S175" s="255" t="s">
        <v>863</v>
      </c>
      <c r="T175" s="374"/>
      <c r="U175" s="255"/>
      <c r="V175" s="375"/>
      <c r="W175" s="375" t="s">
        <v>864</v>
      </c>
      <c r="X175" s="510"/>
      <c r="Y175" s="511" t="s">
        <v>1552</v>
      </c>
      <c r="Z175" s="255"/>
      <c r="AA175" s="245"/>
      <c r="AB175" s="255"/>
      <c r="AC175" s="374"/>
      <c r="AD175" s="374"/>
    </row>
    <row r="176" spans="1:30" s="158" customFormat="1" ht="12.75" customHeight="1">
      <c r="A176" s="225">
        <v>161.46666666666701</v>
      </c>
      <c r="B176" s="217"/>
      <c r="C176" s="241" t="s">
        <v>1553</v>
      </c>
      <c r="D176" s="241"/>
      <c r="E176" s="241"/>
      <c r="F176" s="241"/>
      <c r="G176" s="241"/>
      <c r="H176" s="269" t="s">
        <v>1554</v>
      </c>
      <c r="I176" s="264" t="s">
        <v>1555</v>
      </c>
      <c r="J176" s="263"/>
      <c r="K176" s="503" t="s">
        <v>1556</v>
      </c>
      <c r="L176" s="504"/>
      <c r="M176" s="504"/>
      <c r="N176" s="504"/>
      <c r="O176" s="504"/>
      <c r="P176" s="505"/>
      <c r="Q176" s="504" t="s">
        <v>817</v>
      </c>
      <c r="R176" s="504"/>
      <c r="S176" s="504" t="s">
        <v>863</v>
      </c>
      <c r="T176" s="268"/>
      <c r="U176" s="377"/>
      <c r="V176" s="265"/>
      <c r="W176" s="260" t="s">
        <v>864</v>
      </c>
      <c r="X176" s="232"/>
      <c r="Y176" s="389" t="s">
        <v>1557</v>
      </c>
      <c r="Z176" s="390" t="s">
        <v>1539</v>
      </c>
      <c r="AA176" s="267"/>
      <c r="AB176" s="263"/>
      <c r="AC176" s="506"/>
      <c r="AD176" s="506">
        <v>1</v>
      </c>
    </row>
    <row r="177" spans="1:1017" s="158" customFormat="1" ht="12.75" customHeight="1">
      <c r="A177" s="225">
        <v>162.69523809523801</v>
      </c>
      <c r="B177" s="217"/>
      <c r="C177" s="241" t="s">
        <v>1558</v>
      </c>
      <c r="D177" s="241"/>
      <c r="E177" s="241"/>
      <c r="F177" s="241"/>
      <c r="G177" s="241"/>
      <c r="H177" s="269"/>
      <c r="I177" s="264"/>
      <c r="J177" s="263"/>
      <c r="K177" s="503" t="s">
        <v>1559</v>
      </c>
      <c r="L177" s="504"/>
      <c r="M177" s="504"/>
      <c r="N177" s="504"/>
      <c r="O177" s="504"/>
      <c r="P177" s="505"/>
      <c r="Q177" s="519" t="s">
        <v>817</v>
      </c>
      <c r="R177" s="504" t="s">
        <v>864</v>
      </c>
      <c r="S177" s="379" t="s">
        <v>1559</v>
      </c>
      <c r="T177" s="268"/>
      <c r="U177" s="263"/>
      <c r="V177" s="265"/>
      <c r="W177" s="260" t="s">
        <v>864</v>
      </c>
      <c r="X177" s="232"/>
      <c r="Y177" s="266" t="s">
        <v>1560</v>
      </c>
      <c r="Z177" s="263"/>
      <c r="AA177" s="261"/>
      <c r="AB177" s="263"/>
      <c r="AC177" s="506"/>
      <c r="AD177" s="506">
        <v>1</v>
      </c>
    </row>
    <row r="178" spans="1:1017" s="158" customFormat="1" ht="12.75" customHeight="1">
      <c r="A178" s="225">
        <v>163.78952380952401</v>
      </c>
      <c r="B178" s="217"/>
      <c r="C178" s="241"/>
      <c r="D178" s="241" t="s">
        <v>1561</v>
      </c>
      <c r="E178" s="241"/>
      <c r="F178" s="241"/>
      <c r="G178" s="241"/>
      <c r="H178" s="269" t="s">
        <v>1562</v>
      </c>
      <c r="I178" s="264"/>
      <c r="J178" s="263"/>
      <c r="K178" s="503" t="s">
        <v>999</v>
      </c>
      <c r="L178" s="504"/>
      <c r="M178" s="504"/>
      <c r="N178" s="504"/>
      <c r="O178" s="504"/>
      <c r="P178" s="505"/>
      <c r="Q178" s="519" t="s">
        <v>817</v>
      </c>
      <c r="R178" s="504"/>
      <c r="S178" s="504" t="s">
        <v>863</v>
      </c>
      <c r="T178" s="268"/>
      <c r="U178" s="263" t="s">
        <v>1563</v>
      </c>
      <c r="V178" s="265"/>
      <c r="W178" s="260" t="s">
        <v>864</v>
      </c>
      <c r="X178" s="232"/>
      <c r="Y178" s="266"/>
      <c r="Z178" s="263"/>
      <c r="AA178" s="261"/>
      <c r="AB178" s="263"/>
      <c r="AC178" s="506"/>
      <c r="AD178" s="506">
        <v>1</v>
      </c>
    </row>
    <row r="179" spans="1:1017" s="158" customFormat="1" ht="12.75" customHeight="1">
      <c r="A179" s="498">
        <v>164.97523809523801</v>
      </c>
      <c r="B179" s="499"/>
      <c r="C179" s="500"/>
      <c r="D179" s="500" t="s">
        <v>1564</v>
      </c>
      <c r="E179" s="217" t="s">
        <v>1565</v>
      </c>
      <c r="F179" s="217"/>
      <c r="G179" s="217"/>
      <c r="H179" s="520"/>
      <c r="I179" s="503"/>
      <c r="J179" s="504"/>
      <c r="K179" s="503" t="s">
        <v>1566</v>
      </c>
      <c r="L179" s="504"/>
      <c r="M179" s="504"/>
      <c r="N179" s="504"/>
      <c r="O179" s="504"/>
      <c r="P179" s="505"/>
      <c r="Q179" s="519" t="s">
        <v>817</v>
      </c>
      <c r="R179" s="504" t="s">
        <v>864</v>
      </c>
      <c r="S179" s="243" t="s">
        <v>1035</v>
      </c>
      <c r="T179" s="506"/>
      <c r="U179" s="504"/>
      <c r="V179" s="507"/>
      <c r="W179" s="507" t="s">
        <v>864</v>
      </c>
      <c r="X179" s="232"/>
      <c r="Y179" s="513"/>
      <c r="Z179" s="504"/>
      <c r="AA179" s="508"/>
      <c r="AB179" s="504"/>
      <c r="AC179" s="506"/>
      <c r="AD179" s="506">
        <v>1</v>
      </c>
    </row>
    <row r="180" spans="1:1017" s="224" customFormat="1" ht="14.25" customHeight="1">
      <c r="A180" s="225">
        <v>172.089523809524</v>
      </c>
      <c r="B180" s="217" t="s">
        <v>1567</v>
      </c>
      <c r="C180" s="217" t="s">
        <v>1568</v>
      </c>
      <c r="D180" s="270"/>
      <c r="E180" s="217"/>
      <c r="F180" s="217"/>
      <c r="G180" s="217"/>
      <c r="H180" s="504" t="s">
        <v>1569</v>
      </c>
      <c r="I180" s="503"/>
      <c r="J180" s="504" t="s">
        <v>1570</v>
      </c>
      <c r="K180" s="503" t="s">
        <v>1571</v>
      </c>
      <c r="L180" s="504"/>
      <c r="M180" s="504"/>
      <c r="N180" s="504"/>
      <c r="O180" s="504"/>
      <c r="P180" s="505">
        <v>1</v>
      </c>
      <c r="Q180" s="504" t="s">
        <v>823</v>
      </c>
      <c r="R180" s="504" t="s">
        <v>864</v>
      </c>
      <c r="S180" s="243" t="s">
        <v>1215</v>
      </c>
      <c r="T180" s="281"/>
      <c r="U180" s="504"/>
      <c r="V180" s="507"/>
      <c r="W180" s="507" t="s">
        <v>864</v>
      </c>
      <c r="X180" s="232"/>
      <c r="Y180" s="513"/>
      <c r="Z180" s="504"/>
      <c r="AA180" s="508"/>
      <c r="AB180" s="504"/>
      <c r="AC180" s="506"/>
      <c r="AD180" s="506">
        <v>1</v>
      </c>
    </row>
    <row r="181" spans="1:1017" s="249" customFormat="1" ht="12.95" customHeight="1">
      <c r="A181" s="225">
        <v>173.275238095238</v>
      </c>
      <c r="B181" s="217" t="s">
        <v>1572</v>
      </c>
      <c r="C181" s="221"/>
      <c r="D181" s="241"/>
      <c r="E181" s="241"/>
      <c r="F181" s="241"/>
      <c r="G181" s="241"/>
      <c r="H181" s="504"/>
      <c r="I181" s="503"/>
      <c r="J181" s="504"/>
      <c r="K181" s="504" t="s">
        <v>1573</v>
      </c>
      <c r="L181" s="504"/>
      <c r="M181" s="504"/>
      <c r="N181" s="504"/>
      <c r="O181" s="504"/>
      <c r="P181" s="505"/>
      <c r="Q181" s="504" t="s">
        <v>817</v>
      </c>
      <c r="R181" s="504" t="s">
        <v>864</v>
      </c>
      <c r="S181" s="504" t="s">
        <v>1573</v>
      </c>
      <c r="T181" s="506"/>
      <c r="U181" s="504"/>
      <c r="V181" s="507"/>
      <c r="W181" s="507" t="s">
        <v>864</v>
      </c>
      <c r="X181" s="232"/>
      <c r="Y181" s="513"/>
      <c r="Z181" s="504"/>
      <c r="AA181" s="508"/>
      <c r="AB181" s="504"/>
      <c r="AC181" s="506">
        <v>1</v>
      </c>
      <c r="AD181" s="506">
        <v>1</v>
      </c>
    </row>
    <row r="182" spans="1:1017" s="249" customFormat="1" ht="12.95" customHeight="1">
      <c r="A182" s="225">
        <v>174.46095238095299</v>
      </c>
      <c r="B182" s="217"/>
      <c r="C182" s="221" t="s">
        <v>1574</v>
      </c>
      <c r="D182" s="221"/>
      <c r="E182" s="241"/>
      <c r="F182" s="241"/>
      <c r="G182" s="241"/>
      <c r="H182" s="504" t="s">
        <v>1575</v>
      </c>
      <c r="I182" s="503"/>
      <c r="J182" s="504"/>
      <c r="K182" s="503" t="s">
        <v>1576</v>
      </c>
      <c r="L182" s="504"/>
      <c r="M182" s="504"/>
      <c r="N182" s="504"/>
      <c r="O182" s="504"/>
      <c r="P182" s="505"/>
      <c r="Q182" s="528" t="s">
        <v>1577</v>
      </c>
      <c r="R182" s="504" t="s">
        <v>864</v>
      </c>
      <c r="S182" s="243" t="s">
        <v>1576</v>
      </c>
      <c r="T182" s="506"/>
      <c r="U182" s="504"/>
      <c r="V182" s="507"/>
      <c r="W182" s="507" t="s">
        <v>864</v>
      </c>
      <c r="X182" s="232"/>
      <c r="Y182" s="513"/>
      <c r="Z182" s="504"/>
      <c r="AA182" s="508"/>
      <c r="AB182" s="504"/>
      <c r="AC182" s="506">
        <v>1</v>
      </c>
      <c r="AD182" s="506">
        <v>1</v>
      </c>
    </row>
    <row r="183" spans="1:1017" s="249" customFormat="1" ht="12.95" customHeight="1">
      <c r="A183" s="225">
        <v>175.64666666666699</v>
      </c>
      <c r="B183" s="217"/>
      <c r="C183" s="221"/>
      <c r="D183" s="241" t="s">
        <v>1578</v>
      </c>
      <c r="E183" s="221"/>
      <c r="F183" s="241"/>
      <c r="G183" s="241"/>
      <c r="H183" s="504" t="s">
        <v>1579</v>
      </c>
      <c r="I183" s="503" t="s">
        <v>1580</v>
      </c>
      <c r="J183" s="504"/>
      <c r="K183" s="503" t="s">
        <v>1581</v>
      </c>
      <c r="L183" s="504"/>
      <c r="M183" s="504"/>
      <c r="N183" s="504"/>
      <c r="O183" s="504"/>
      <c r="P183" s="505"/>
      <c r="Q183" s="504" t="s">
        <v>820</v>
      </c>
      <c r="R183" s="504"/>
      <c r="S183" s="504" t="s">
        <v>863</v>
      </c>
      <c r="T183" s="506"/>
      <c r="U183" s="504"/>
      <c r="V183" s="507"/>
      <c r="W183" s="507" t="s">
        <v>864</v>
      </c>
      <c r="X183" s="232"/>
      <c r="Y183" s="513"/>
      <c r="Z183" s="504"/>
      <c r="AA183" s="508"/>
      <c r="AB183" s="504"/>
      <c r="AC183" s="506">
        <v>1</v>
      </c>
      <c r="AD183" s="506">
        <v>1</v>
      </c>
    </row>
    <row r="184" spans="1:1017" s="249" customFormat="1" ht="12.95" customHeight="1">
      <c r="A184" s="225">
        <v>176.83238095238099</v>
      </c>
      <c r="B184" s="217"/>
      <c r="C184" s="221"/>
      <c r="D184" s="241" t="s">
        <v>972</v>
      </c>
      <c r="E184" s="221"/>
      <c r="F184" s="241"/>
      <c r="G184" s="241"/>
      <c r="H184" s="504" t="s">
        <v>1582</v>
      </c>
      <c r="I184" s="503" t="s">
        <v>399</v>
      </c>
      <c r="J184" s="504"/>
      <c r="K184" s="503" t="s">
        <v>975</v>
      </c>
      <c r="L184" s="504"/>
      <c r="M184" s="504"/>
      <c r="N184" s="504"/>
      <c r="O184" s="504"/>
      <c r="P184" s="505"/>
      <c r="Q184" s="504" t="s">
        <v>817</v>
      </c>
      <c r="R184" s="504"/>
      <c r="S184" s="504" t="s">
        <v>863</v>
      </c>
      <c r="T184" s="506"/>
      <c r="U184" s="504"/>
      <c r="V184" s="507"/>
      <c r="W184" s="507" t="s">
        <v>864</v>
      </c>
      <c r="X184" s="232"/>
      <c r="Y184" s="513"/>
      <c r="Z184" s="504"/>
      <c r="AA184" s="508"/>
      <c r="AB184" s="504"/>
      <c r="AC184" s="506">
        <v>1</v>
      </c>
      <c r="AD184" s="506">
        <v>1</v>
      </c>
    </row>
    <row r="185" spans="1:1017" s="249" customFormat="1" ht="12.95" customHeight="1">
      <c r="A185" s="225">
        <v>178.01809523809601</v>
      </c>
      <c r="B185" s="217"/>
      <c r="C185" s="221"/>
      <c r="D185" s="241" t="s">
        <v>1583</v>
      </c>
      <c r="E185" s="221"/>
      <c r="F185" s="241"/>
      <c r="G185" s="241"/>
      <c r="H185" s="504" t="s">
        <v>1584</v>
      </c>
      <c r="I185" s="503" t="s">
        <v>1585</v>
      </c>
      <c r="J185" s="504"/>
      <c r="K185" s="503" t="s">
        <v>1061</v>
      </c>
      <c r="L185" s="504"/>
      <c r="M185" s="504"/>
      <c r="N185" s="504"/>
      <c r="O185" s="504"/>
      <c r="P185" s="505"/>
      <c r="Q185" s="504" t="s">
        <v>820</v>
      </c>
      <c r="R185" s="504"/>
      <c r="S185" s="504" t="s">
        <v>863</v>
      </c>
      <c r="T185" s="506"/>
      <c r="U185" s="504"/>
      <c r="V185" s="507"/>
      <c r="W185" s="507" t="s">
        <v>864</v>
      </c>
      <c r="X185" s="232"/>
      <c r="Y185" s="513"/>
      <c r="Z185" s="504"/>
      <c r="AA185" s="508"/>
      <c r="AB185" s="504"/>
      <c r="AC185" s="506">
        <v>1</v>
      </c>
      <c r="AD185" s="506">
        <v>1</v>
      </c>
    </row>
    <row r="186" spans="1:1017" s="249" customFormat="1" ht="12.95" customHeight="1">
      <c r="A186" s="225">
        <v>179.20380952381001</v>
      </c>
      <c r="B186" s="217"/>
      <c r="C186" s="262"/>
      <c r="D186" s="221" t="s">
        <v>1586</v>
      </c>
      <c r="E186" s="221"/>
      <c r="F186" s="241"/>
      <c r="G186" s="241"/>
      <c r="H186" s="504" t="s">
        <v>1587</v>
      </c>
      <c r="I186" s="503" t="s">
        <v>1588</v>
      </c>
      <c r="J186" s="504"/>
      <c r="K186" s="503" t="s">
        <v>939</v>
      </c>
      <c r="L186" s="504"/>
      <c r="M186" s="504"/>
      <c r="N186" s="504"/>
      <c r="O186" s="504"/>
      <c r="P186" s="505"/>
      <c r="Q186" s="504" t="s">
        <v>817</v>
      </c>
      <c r="R186" s="504"/>
      <c r="S186" s="504" t="s">
        <v>863</v>
      </c>
      <c r="T186" s="506"/>
      <c r="U186" s="504"/>
      <c r="V186" s="507"/>
      <c r="W186" s="507" t="s">
        <v>864</v>
      </c>
      <c r="X186" s="232"/>
      <c r="Y186" s="513"/>
      <c r="Z186" s="504"/>
      <c r="AA186" s="508"/>
      <c r="AB186" s="504"/>
      <c r="AC186" s="506">
        <v>1</v>
      </c>
      <c r="AD186" s="506">
        <v>1</v>
      </c>
    </row>
    <row r="187" spans="1:1017" s="249" customFormat="1" ht="12.95" customHeight="1">
      <c r="A187" s="225">
        <v>180.38952380952401</v>
      </c>
      <c r="B187" s="217" t="s">
        <v>1589</v>
      </c>
      <c r="C187" s="262"/>
      <c r="D187" s="241"/>
      <c r="E187" s="241"/>
      <c r="F187" s="241"/>
      <c r="G187" s="241"/>
      <c r="H187" s="504" t="s">
        <v>1590</v>
      </c>
      <c r="I187" s="503"/>
      <c r="J187" s="504"/>
      <c r="K187" s="503" t="s">
        <v>939</v>
      </c>
      <c r="L187" s="504"/>
      <c r="M187" s="504"/>
      <c r="N187" s="504"/>
      <c r="O187" s="504"/>
      <c r="P187" s="505"/>
      <c r="Q187" s="504" t="s">
        <v>817</v>
      </c>
      <c r="R187" s="504"/>
      <c r="S187" s="504" t="s">
        <v>863</v>
      </c>
      <c r="T187" s="506"/>
      <c r="U187" s="504"/>
      <c r="V187" s="506"/>
      <c r="W187" s="506" t="s">
        <v>864</v>
      </c>
      <c r="X187" s="232"/>
      <c r="Y187" s="513"/>
      <c r="Z187" s="504"/>
      <c r="AA187" s="504"/>
      <c r="AB187" s="504"/>
      <c r="AC187" s="506"/>
      <c r="AD187" s="506">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794" priority="214">
      <formula>$AC9=1</formula>
    </cfRule>
  </conditionalFormatting>
  <conditionalFormatting sqref="A9:A161 D37:D39 B38:B39 F38:G39 E124:G128 B125:C135 F129:G130 E131:G135 E137:G150 B151:G161 A162:G162 D163:G163 B163:C168 A163:A187 D164:D168 F164:G168 B169:G187">
    <cfRule type="expression" dxfId="793" priority="213">
      <formula>$AD9=1</formula>
    </cfRule>
  </conditionalFormatting>
  <conditionalFormatting sqref="A189:F190 A210:F1050">
    <cfRule type="expression" dxfId="792" priority="207">
      <formula>OR($AD189="X",$AB189="X")</formula>
    </cfRule>
    <cfRule type="expression" dxfId="791" priority="208">
      <formula>AND($AD189=1,$AB189=1)</formula>
    </cfRule>
    <cfRule type="expression" dxfId="790" priority="209">
      <formula>$AD189=1</formula>
    </cfRule>
    <cfRule type="expression" dxfId="789" priority="210">
      <formula>$AB189=1</formula>
    </cfRule>
  </conditionalFormatting>
  <conditionalFormatting sqref="A9:G36 D37:G37 A37:C39 D38:D39 F38:G39 B40:G128 A40:A161 B129:D130 F129:G130 B131:G135 B137:G161 A162:G162 D163:G163 B163:C168 A163:A187 D164:D168 F164:G168 B169:G187">
    <cfRule type="expression" dxfId="78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787" priority="212">
      <formula>AND($AD9=1,$AC9=1)</formula>
    </cfRule>
  </conditionalFormatting>
  <conditionalFormatting sqref="B117:B120">
    <cfRule type="expression" dxfId="786" priority="194">
      <formula>AND($R117="X",#REF!&lt;&gt;"")</formula>
    </cfRule>
  </conditionalFormatting>
  <conditionalFormatting sqref="B161 B163:B168">
    <cfRule type="expression" dxfId="785" priority="227">
      <formula>AND($R161="X",#REF!&lt;&gt;"")</formula>
    </cfRule>
  </conditionalFormatting>
  <conditionalFormatting sqref="B136:C150 B151:G161 B169:G187 B28:G36 A162:G162 D163:G163 D37:D39 A9:A161 B37:C37 F38:G39 E136:G136 B163:C168 A163:A187 F164:G168">
    <cfRule type="expression" dxfId="784" priority="124">
      <formula>OR($AD9="X",$AC9="X")</formula>
    </cfRule>
  </conditionalFormatting>
  <conditionalFormatting sqref="B9:G27 D125:D134 E135">
    <cfRule type="expression" dxfId="783" priority="187">
      <formula>OR($AD9="X",$AC9="X")</formula>
    </cfRule>
    <cfRule type="expression" dxfId="782" priority="190">
      <formula>$AC9=1</formula>
    </cfRule>
  </conditionalFormatting>
  <conditionalFormatting sqref="B9:G36 B37:D37 D125:D134 E135">
    <cfRule type="expression" dxfId="781" priority="189">
      <formula>$AD9=1</formula>
    </cfRule>
  </conditionalFormatting>
  <conditionalFormatting sqref="B9:G36 D125:D134 E135 B37:D37">
    <cfRule type="expression" dxfId="780" priority="188">
      <formula>AND($AD9=1,$AC9=1)</formula>
    </cfRule>
  </conditionalFormatting>
  <conditionalFormatting sqref="B40:G124 E125:G128 E131:G135 F129:G130 E137:G150 B125:C135 B38:B39">
    <cfRule type="expression" dxfId="779" priority="211">
      <formula>OR($AD38="X",$AC38="X")</formula>
    </cfRule>
  </conditionalFormatting>
  <conditionalFormatting sqref="B40:G124">
    <cfRule type="expression" dxfId="778" priority="192">
      <formula>AND($AD40=1,$AC40=1)</formula>
    </cfRule>
    <cfRule type="expression" dxfId="777" priority="193">
      <formula>$AD40=1</formula>
    </cfRule>
  </conditionalFormatting>
  <conditionalFormatting sqref="B136:G136">
    <cfRule type="expression" dxfId="776" priority="130">
      <formula>AND(NOT(ISBLANK($W136)),ISBLANK($AC136),ISBLANK($AD136))</formula>
    </cfRule>
  </conditionalFormatting>
  <conditionalFormatting sqref="C37 D37:D39">
    <cfRule type="expression" dxfId="775" priority="232">
      <formula>AND($R37="X",OR($B37&lt;&gt;"",#REF!&lt;&gt;""))</formula>
    </cfRule>
  </conditionalFormatting>
  <conditionalFormatting sqref="C38:C39">
    <cfRule type="expression" dxfId="774" priority="15">
      <formula>AND($R38="X",OR(#REF!&lt;&gt;"",$B38&lt;&gt;""))</formula>
    </cfRule>
    <cfRule type="expression" dxfId="773" priority="16">
      <formula>OR($AD38="X",$AC38="X")</formula>
    </cfRule>
    <cfRule type="expression" dxfId="772" priority="17">
      <formula>AND($AD38=1,$AC38=1)</formula>
    </cfRule>
    <cfRule type="expression" dxfId="771" priority="18">
      <formula>$AD38=1</formula>
    </cfRule>
    <cfRule type="expression" dxfId="770" priority="19">
      <formula>$AC38=1</formula>
    </cfRule>
  </conditionalFormatting>
  <conditionalFormatting sqref="C136">
    <cfRule type="expression" dxfId="769" priority="112">
      <formula>OR($AD136="X",$AC136="X")</formula>
    </cfRule>
    <cfRule type="expression" dxfId="768" priority="113">
      <formula>AND($AD136=1,$AC136=1)</formula>
    </cfRule>
    <cfRule type="expression" dxfId="767" priority="114">
      <formula>$AD136=1</formula>
    </cfRule>
    <cfRule type="expression" dxfId="766" priority="115">
      <formula>$AC136=1</formula>
    </cfRule>
  </conditionalFormatting>
  <conditionalFormatting sqref="C162">
    <cfRule type="expression" dxfId="765" priority="50">
      <formula>OR($AD162="X",$AC162="X")</formula>
    </cfRule>
    <cfRule type="expression" dxfId="764" priority="51">
      <formula>AND($AD162=1,$AC162=1)</formula>
    </cfRule>
    <cfRule type="expression" dxfId="763" priority="52">
      <formula>$AD162=1</formula>
    </cfRule>
    <cfRule type="expression" dxfId="762" priority="53">
      <formula>AND($R162="X",$B162&lt;&gt;"")</formula>
    </cfRule>
  </conditionalFormatting>
  <conditionalFormatting sqref="C163:C168">
    <cfRule type="expression" dxfId="761" priority="228">
      <formula>AND($R163="X",OR(#REF!&lt;&gt;"",$B163&lt;&gt;""))</formula>
    </cfRule>
  </conditionalFormatting>
  <conditionalFormatting sqref="C164">
    <cfRule type="expression" dxfId="760" priority="102">
      <formula>OR($AD164="X",$AC164="X")</formula>
    </cfRule>
  </conditionalFormatting>
  <conditionalFormatting sqref="C169:C170 D135:E135 C9:C36 C151:C160 C180:C187 C40:C116 C121:C135 D127:D134">
    <cfRule type="expression" dxfId="759" priority="183">
      <formula>AND($R9="X",$B9&lt;&gt;"")</formula>
    </cfRule>
  </conditionalFormatting>
  <conditionalFormatting sqref="C170">
    <cfRule type="expression" dxfId="758" priority="173">
      <formula>OR($AD170="X",$AC170="X")</formula>
    </cfRule>
    <cfRule type="expression" dxfId="757" priority="174">
      <formula>AND($AD170=1,$AC170=1)</formula>
    </cfRule>
    <cfRule type="expression" dxfId="756" priority="175">
      <formula>$AD170=1</formula>
    </cfRule>
  </conditionalFormatting>
  <conditionalFormatting sqref="C171:C179">
    <cfRule type="expression" dxfId="755" priority="221">
      <formula>AND($R171="X",OR($B171&lt;&gt;"",#REF!&lt;&gt;""))</formula>
    </cfRule>
  </conditionalFormatting>
  <conditionalFormatting sqref="C175">
    <cfRule type="expression" dxfId="754" priority="1">
      <formula>OR($AD175="X",$AC175="X")</formula>
    </cfRule>
    <cfRule type="expression" dxfId="753" priority="2">
      <formula>AND($AD175=1,$AC175=1)</formula>
    </cfRule>
    <cfRule type="expression" dxfId="752" priority="3">
      <formula>$AD175=1</formula>
    </cfRule>
    <cfRule type="expression" dxfId="751" priority="4">
      <formula>AND($R175="X",$B175&lt;&gt;"")</formula>
    </cfRule>
  </conditionalFormatting>
  <conditionalFormatting sqref="C118:D120">
    <cfRule type="expression" dxfId="750" priority="195">
      <formula>AND($R118="X",OR(#REF!&lt;&gt;"",$B118&lt;&gt;""))</formula>
    </cfRule>
  </conditionalFormatting>
  <conditionalFormatting sqref="C136:D150">
    <cfRule type="expression" dxfId="749" priority="119">
      <formula>AND($R136="X",$B136&lt;&gt;"")</formula>
    </cfRule>
  </conditionalFormatting>
  <conditionalFormatting sqref="C117:G117">
    <cfRule type="expression" dxfId="748" priority="191">
      <formula>AND($R117="X",$B117&lt;&gt;"")</formula>
    </cfRule>
  </conditionalFormatting>
  <conditionalFormatting sqref="D9:D36 C161:G161">
    <cfRule type="expression" dxfId="747" priority="57">
      <formula>AND($R9="X",OR($B9&lt;&gt;"",$C9&lt;&gt;""))</formula>
    </cfRule>
  </conditionalFormatting>
  <conditionalFormatting sqref="D26:D27">
    <cfRule type="expression" dxfId="746" priority="131">
      <formula>AND($R26="X",$B26&lt;&gt;"")</formula>
    </cfRule>
  </conditionalFormatting>
  <conditionalFormatting sqref="D37">
    <cfRule type="expression" dxfId="745" priority="233">
      <formula>AND($R37="X",OR($B37&lt;&gt;"",#REF!&lt;&gt;"",$C37&lt;&gt;""))</formula>
    </cfRule>
    <cfRule type="expression" dxfId="744" priority="234">
      <formula>AND($R37="X",OR($B37&lt;&gt;"",#REF!&lt;&gt;"",$C37&lt;&gt;"",$D37&lt;&gt;""))</formula>
    </cfRule>
    <cfRule type="expression" dxfId="743" priority="235">
      <formula>AND($R37="X",OR($B37&lt;&gt;"",#REF!&lt;&gt;"",$D37&lt;&gt;"",#REF!&lt;&gt;""))</formula>
    </cfRule>
    <cfRule type="expression" dxfId="742" priority="236">
      <formula>$AC37=1</formula>
    </cfRule>
    <cfRule type="expression" dxfId="741" priority="237">
      <formula>AND($R37="X",OR($B37&lt;&gt;"",#REF!&lt;&gt;"",$C37&lt;&gt;""))</formula>
    </cfRule>
    <cfRule type="expression" dxfId="740" priority="238">
      <formula>AND($AD37=1,$AC37=1)</formula>
    </cfRule>
    <cfRule type="expression" dxfId="739" priority="239">
      <formula>$AD37=1</formula>
    </cfRule>
    <cfRule type="expression" dxfId="738" priority="240">
      <formula>AND($R37="X",$B37&lt;&gt;"")</formula>
    </cfRule>
    <cfRule type="expression" dxfId="737" priority="241">
      <formula>AND($R37="X",OR($B37&lt;&gt;"",#REF!&lt;&gt;""))</formula>
    </cfRule>
  </conditionalFormatting>
  <conditionalFormatting sqref="D118 D180:D187">
    <cfRule type="expression" dxfId="736" priority="103">
      <formula>AND($R118="X",OR($B118&lt;&gt;"",$C118&lt;&gt;""))</formula>
    </cfRule>
  </conditionalFormatting>
  <conditionalFormatting sqref="D121:D124 E123:G123 D169:D170 D157:D160 C180">
    <cfRule type="expression" dxfId="735" priority="201">
      <formula>AND($R121="X",OR($B121&lt;&gt;"",$C121&lt;&gt;""))</formula>
    </cfRule>
  </conditionalFormatting>
  <conditionalFormatting sqref="D125:D126">
    <cfRule type="expression" dxfId="734" priority="180">
      <formula>AND($R125="X",OR(#REF!&lt;&gt;"",$B125&lt;&gt;""))</formula>
    </cfRule>
  </conditionalFormatting>
  <conditionalFormatting sqref="D135">
    <cfRule type="expression" dxfId="733" priority="165">
      <formula>OR($AD135="X",$AC135="X")</formula>
    </cfRule>
    <cfRule type="expression" dxfId="732" priority="166">
      <formula>AND($AD135=1,$AC135=1)</formula>
    </cfRule>
    <cfRule type="expression" dxfId="731" priority="167">
      <formula>$AD135=1</formula>
    </cfRule>
  </conditionalFormatting>
  <conditionalFormatting sqref="D135:D150">
    <cfRule type="expression" dxfId="730" priority="123">
      <formula>$AC135=1</formula>
    </cfRule>
  </conditionalFormatting>
  <conditionalFormatting sqref="D136">
    <cfRule type="expression" dxfId="729" priority="107">
      <formula>OR($AD136="X",$AC136="X")</formula>
    </cfRule>
    <cfRule type="expression" dxfId="728" priority="108">
      <formula>AND($R136="X",OR($B136&lt;&gt;"",$C136&lt;&gt;"",$D136&lt;&gt;""))</formula>
    </cfRule>
    <cfRule type="expression" dxfId="727" priority="109">
      <formula>AND($AD136=1,$AC136=1)</formula>
    </cfRule>
    <cfRule type="expression" dxfId="726" priority="110">
      <formula>$AD136=1</formula>
    </cfRule>
    <cfRule type="expression" dxfId="725" priority="111">
      <formula>$AC136=1</formula>
    </cfRule>
  </conditionalFormatting>
  <conditionalFormatting sqref="D136:D150">
    <cfRule type="expression" dxfId="724" priority="120">
      <formula>OR($AD136="X",$AC136="X")</formula>
    </cfRule>
    <cfRule type="expression" dxfId="723" priority="121">
      <formula>AND($AD136=1,$AC136=1)</formula>
    </cfRule>
    <cfRule type="expression" dxfId="722" priority="122">
      <formula>$AD136=1</formula>
    </cfRule>
  </conditionalFormatting>
  <conditionalFormatting sqref="D151:D155 E124:E126 D40:D116">
    <cfRule type="expression" dxfId="721" priority="181">
      <formula>AND($R40="X",OR($B40&lt;&gt;"",$C40&lt;&gt;""))</formula>
    </cfRule>
  </conditionalFormatting>
  <conditionalFormatting sqref="D156">
    <cfRule type="expression" dxfId="720" priority="216">
      <formula>AND($R156="X",OR($B156&lt;&gt;"",#REF!&lt;&gt;""))</formula>
    </cfRule>
  </conditionalFormatting>
  <conditionalFormatting sqref="D160">
    <cfRule type="expression" dxfId="719" priority="42">
      <formula>AND($R160="X",OR($B160&lt;&gt;"",$C160&lt;&gt;""))</formula>
    </cfRule>
    <cfRule type="expression" dxfId="718" priority="151">
      <formula>$AC160=1</formula>
    </cfRule>
    <cfRule type="expression" dxfId="717" priority="152">
      <formula>AND($R160="X",OR($B160&lt;&gt;"",$C160&lt;&gt;"",$D160&lt;&gt;"",$E160&lt;&gt;""))</formula>
    </cfRule>
    <cfRule type="expression" dxfId="716" priority="153">
      <formula>AND($AD160=1,$AC160=1)</formula>
    </cfRule>
    <cfRule type="expression" dxfId="715" priority="154">
      <formula>$AD160=1</formula>
    </cfRule>
    <cfRule type="expression" dxfId="714" priority="155">
      <formula>AND($R160="X",OR($B160&lt;&gt;"",$C160&lt;&gt;"",$D160&lt;&gt;""))</formula>
    </cfRule>
    <cfRule type="expression" dxfId="713" priority="156">
      <formula>$AC160=1</formula>
    </cfRule>
    <cfRule type="expression" dxfId="712" priority="157">
      <formula>AND($R160="X",OR($B160&lt;&gt;"",$C160&lt;&gt;"",$D160&lt;&gt;"",$E160&lt;&gt;""))</formula>
    </cfRule>
    <cfRule type="expression" dxfId="711" priority="158">
      <formula>AND($AD160=1,$AC160=1)</formula>
    </cfRule>
    <cfRule type="expression" dxfId="710" priority="159">
      <formula>$AD160=1</formula>
    </cfRule>
    <cfRule type="expression" dxfId="709" priority="160">
      <formula>AND($R160="X",OR($B160&lt;&gt;"",$C160&lt;&gt;"",$D160&lt;&gt;""))</formula>
    </cfRule>
  </conditionalFormatting>
  <conditionalFormatting sqref="D162">
    <cfRule type="expression" dxfId="708" priority="30">
      <formula>AND($R162="X",OR($B162&lt;&gt;"",$C162&lt;&gt;""))</formula>
    </cfRule>
    <cfRule type="expression" dxfId="707" priority="31">
      <formula>$AC162=1</formula>
    </cfRule>
    <cfRule type="expression" dxfId="706" priority="32">
      <formula>AND($R162="X",OR($B162&lt;&gt;"",$C162&lt;&gt;"",$D162&lt;&gt;"",$E162&lt;&gt;""))</formula>
    </cfRule>
    <cfRule type="expression" dxfId="705" priority="33">
      <formula>AND($AD162=1,$AC162=1)</formula>
    </cfRule>
    <cfRule type="expression" dxfId="704" priority="34">
      <formula>$AD162=1</formula>
    </cfRule>
    <cfRule type="expression" dxfId="703" priority="35">
      <formula>AND($R162="X",OR($B162&lt;&gt;"",$C162&lt;&gt;"",$D162&lt;&gt;""))</formula>
    </cfRule>
    <cfRule type="expression" dxfId="702" priority="36">
      <formula>$AC162=1</formula>
    </cfRule>
    <cfRule type="expression" dxfId="701" priority="37">
      <formula>AND($R162="X",OR($B162&lt;&gt;"",$C162&lt;&gt;"",$D162&lt;&gt;"",$E162&lt;&gt;""))</formula>
    </cfRule>
    <cfRule type="expression" dxfId="700" priority="38">
      <formula>AND($AD162=1,$AC162=1)</formula>
    </cfRule>
    <cfRule type="expression" dxfId="699" priority="39">
      <formula>$AD162=1</formula>
    </cfRule>
    <cfRule type="expression" dxfId="698" priority="40">
      <formula>AND($R162="X",OR($B162&lt;&gt;"",$C162&lt;&gt;"",$D162&lt;&gt;""))</formula>
    </cfRule>
    <cfRule type="expression" dxfId="697" priority="41">
      <formula>AND($R162="X",OR($B162&lt;&gt;"",$C162&lt;&gt;""))</formula>
    </cfRule>
    <cfRule type="expression" dxfId="696" priority="43">
      <formula>OR($AD162="X",$AC162="X")</formula>
    </cfRule>
    <cfRule type="expression" dxfId="695" priority="46">
      <formula>AND($R162="X",$B162&lt;&gt;"")</formula>
    </cfRule>
    <cfRule type="expression" dxfId="694" priority="48">
      <formula>AND($AD162=1,$AC162=1)</formula>
    </cfRule>
    <cfRule type="expression" dxfId="693" priority="49">
      <formula>$AD162=1</formula>
    </cfRule>
    <cfRule type="expression" dxfId="692" priority="54">
      <formula>AND($R162="X",OR($B162&lt;&gt;"",$C162&lt;&gt;""))</formula>
    </cfRule>
  </conditionalFormatting>
  <conditionalFormatting sqref="D162:D168">
    <cfRule type="expression" dxfId="691" priority="47">
      <formula>OR($AD162="X",$AC162="X")</formula>
    </cfRule>
  </conditionalFormatting>
  <conditionalFormatting sqref="D163:D164">
    <cfRule type="expression" dxfId="690" priority="176">
      <formula>AND($AD163=1,$AC163=1)</formula>
    </cfRule>
    <cfRule type="expression" dxfId="689" priority="177">
      <formula>$AD163=1</formula>
    </cfRule>
    <cfRule type="expression" dxfId="688" priority="178">
      <formula>$AC163=1</formula>
    </cfRule>
    <cfRule type="expression" dxfId="687" priority="179">
      <formula>AND($R163="X",#REF!&lt;&gt;"")</formula>
    </cfRule>
  </conditionalFormatting>
  <conditionalFormatting sqref="D163:D168">
    <cfRule type="expression" dxfId="686" priority="229">
      <formula>AND($R163="X",OR(#REF!&lt;&gt;"",$B163&lt;&gt;"",$C163&lt;&gt;""))</formula>
    </cfRule>
  </conditionalFormatting>
  <conditionalFormatting sqref="D170">
    <cfRule type="expression" dxfId="685" priority="169">
      <formula>AND($R170="X",$B170&lt;&gt;"")</formula>
    </cfRule>
    <cfRule type="expression" dxfId="684" priority="170">
      <formula>OR($AD170="X",$AC170="X")</formula>
    </cfRule>
    <cfRule type="expression" dxfId="683" priority="171">
      <formula>AND($AD170=1,$AC170=1)</formula>
    </cfRule>
    <cfRule type="expression" dxfId="682" priority="172">
      <formula>$AD170=1</formula>
    </cfRule>
  </conditionalFormatting>
  <conditionalFormatting sqref="D171:D179">
    <cfRule type="expression" dxfId="681" priority="222">
      <formula>AND($R171="X",OR($B171&lt;&gt;"",#REF!&lt;&gt;"",$C171&lt;&gt;""))</formula>
    </cfRule>
  </conditionalFormatting>
  <conditionalFormatting sqref="D123:E123">
    <cfRule type="expression" dxfId="680" priority="78">
      <formula>AND($R123="X",OR($B123&lt;&gt;"",$C123&lt;&gt;"",$D123&lt;&gt;"",$E123&lt;&gt;""))</formula>
    </cfRule>
    <cfRule type="expression" dxfId="679" priority="79">
      <formula>AND($R123="X",OR($B123&lt;&gt;"",$C123&lt;&gt;"",$E123&lt;&gt;"",#REF!&lt;&gt;""))</formula>
    </cfRule>
    <cfRule type="expression" dxfId="678" priority="80">
      <formula>$AC123=1</formula>
    </cfRule>
    <cfRule type="expression" dxfId="677" priority="81">
      <formula>AND($R123="X",OR($B123&lt;&gt;"",$C123&lt;&gt;"",$D123&lt;&gt;""))</formula>
    </cfRule>
    <cfRule type="expression" dxfId="676" priority="82">
      <formula>AND($AD123=1,$AC123=1)</formula>
    </cfRule>
    <cfRule type="expression" dxfId="675" priority="83">
      <formula>$AD123=1</formula>
    </cfRule>
  </conditionalFormatting>
  <conditionalFormatting sqref="D37:G37">
    <cfRule type="expression" dxfId="674" priority="5">
      <formula>AND($R37="X",OR($B37&lt;&gt;"",$C37&lt;&gt;"",$D37&lt;&gt;"",$E37&lt;&gt;"",$F37&lt;&gt;""))</formula>
    </cfRule>
    <cfRule type="expression" dxfId="673" priority="6">
      <formula>AND($AD37=1,$AC37=1)</formula>
    </cfRule>
    <cfRule type="expression" dxfId="672" priority="7">
      <formula>$AD37=1</formula>
    </cfRule>
    <cfRule type="expression" dxfId="671" priority="8">
      <formula>OR($AD37="X",$AC37="X")</formula>
    </cfRule>
  </conditionalFormatting>
  <conditionalFormatting sqref="D121:G121">
    <cfRule type="expression" dxfId="670" priority="93">
      <formula>AND($R121="X",$B121&lt;&gt;"")</formula>
    </cfRule>
  </conditionalFormatting>
  <conditionalFormatting sqref="D123:G123">
    <cfRule type="expression" dxfId="669" priority="92">
      <formula>AND($R123="X",$B123&lt;&gt;"")</formula>
    </cfRule>
  </conditionalFormatting>
  <conditionalFormatting sqref="D162:G162">
    <cfRule type="expression" dxfId="668" priority="45">
      <formula>AND($R162="X",OR($B162&lt;&gt;"",$C162&lt;&gt;""))</formula>
    </cfRule>
  </conditionalFormatting>
  <conditionalFormatting sqref="D163:G163">
    <cfRule type="expression" dxfId="667" priority="23">
      <formula>AND($R163="X",OR($B163&lt;&gt;"",$C163&lt;&gt;"",$D163&lt;&gt;"",$E163&lt;&gt;"",$F163&lt;&gt;""))</formula>
    </cfRule>
  </conditionalFormatting>
  <conditionalFormatting sqref="E9:E36">
    <cfRule type="expression" dxfId="666" priority="20">
      <formula>AND($R9="X",OR($B9&lt;&gt;"",$C9&lt;&gt;"",$D9&lt;&gt;""))</formula>
    </cfRule>
  </conditionalFormatting>
  <conditionalFormatting sqref="E38:E39">
    <cfRule type="expression" dxfId="665" priority="9">
      <formula>OR($AD38="X",$AC38="X")</formula>
    </cfRule>
    <cfRule type="expression" dxfId="664" priority="10">
      <formula>AND($AD38=1,$AC38=1)</formula>
    </cfRule>
    <cfRule type="expression" dxfId="663" priority="11">
      <formula>$AD38=1</formula>
    </cfRule>
    <cfRule type="expression" dxfId="662" priority="12">
      <formula>$AC38=1</formula>
    </cfRule>
    <cfRule type="expression" dxfId="661" priority="13">
      <formula>AND(NOT(ISBLANK($W38)),ISBLANK($AC38),ISBLANK($AD38))</formula>
    </cfRule>
    <cfRule type="expression" dxfId="660" priority="14">
      <formula>AND($R38="X",OR($B38&lt;&gt;"",#REF!&lt;&gt;"",$D38&lt;&gt;"",#REF!&lt;&gt;""))</formula>
    </cfRule>
  </conditionalFormatting>
  <conditionalFormatting sqref="E85">
    <cfRule type="expression" dxfId="659" priority="139">
      <formula>AND($R85="X",OR($B85&lt;&gt;"",$C85&lt;&gt;"",$D85&lt;&gt;"",$E85&lt;&gt;""))</formula>
    </cfRule>
    <cfRule type="expression" dxfId="658" priority="140">
      <formula>AND($AD85=1,$AC85=1)</formula>
    </cfRule>
    <cfRule type="expression" dxfId="657" priority="141">
      <formula>$AD85=1</formula>
    </cfRule>
    <cfRule type="expression" dxfId="656" priority="142">
      <formula>AND($R85="X",OR($B85&lt;&gt;"",$C85&lt;&gt;"",$E85&lt;&gt;"",#REF!&lt;&gt;""))</formula>
    </cfRule>
  </conditionalFormatting>
  <conditionalFormatting sqref="E88">
    <cfRule type="expression" dxfId="655" priority="133">
      <formula>AND($R88="X",OR($B88&lt;&gt;"",$C88&lt;&gt;"",$D88&lt;&gt;"",$E88&lt;&gt;""))</formula>
    </cfRule>
    <cfRule type="expression" dxfId="654" priority="134">
      <formula>AND($AD88=1,$AC88=1)</formula>
    </cfRule>
    <cfRule type="expression" dxfId="653" priority="135">
      <formula>$AD88=1</formula>
    </cfRule>
    <cfRule type="expression" dxfId="652" priority="136">
      <formula>$AC88=1</formula>
    </cfRule>
    <cfRule type="expression" dxfId="651" priority="137">
      <formula>AND($R88="X",OR($B88&lt;&gt;"",$C88&lt;&gt;"",$E88&lt;&gt;"",#REF!&lt;&gt;""))</formula>
    </cfRule>
    <cfRule type="expression" dxfId="650" priority="138">
      <formula>$AC88=1</formula>
    </cfRule>
  </conditionalFormatting>
  <conditionalFormatting sqref="E107">
    <cfRule type="expression" dxfId="649" priority="143">
      <formula>AND($R107="X",OR($B107&lt;&gt;"",$C107&lt;&gt;"",$D107&lt;&gt;"",$E107&lt;&gt;""))</formula>
    </cfRule>
    <cfRule type="expression" dxfId="648" priority="144">
      <formula>AND($AD107=1,$AC107=1)</formula>
    </cfRule>
    <cfRule type="expression" dxfId="647" priority="145">
      <formula>$AD107=1</formula>
    </cfRule>
    <cfRule type="expression" dxfId="646" priority="146">
      <formula>$AC107=1</formula>
    </cfRule>
    <cfRule type="expression" dxfId="645" priority="147">
      <formula>AND($R107="X",OR($B107&lt;&gt;"",$C107&lt;&gt;"",$E107&lt;&gt;"",#REF!&lt;&gt;""))</formula>
    </cfRule>
  </conditionalFormatting>
  <conditionalFormatting sqref="E118 E151:E155 E157:E160 E169 E180:E187">
    <cfRule type="expression" dxfId="644" priority="104">
      <formula>AND($R118="X",OR($B118&lt;&gt;"",$C118&lt;&gt;"",$D118&lt;&gt;""))</formula>
    </cfRule>
  </conditionalFormatting>
  <conditionalFormatting sqref="E118:E120">
    <cfRule type="expression" dxfId="643" priority="196">
      <formula>AND($R118="X",OR(#REF!&lt;&gt;"",$B118&lt;&gt;"",$C118&lt;&gt;""))</formula>
    </cfRule>
  </conditionalFormatting>
  <conditionalFormatting sqref="E121:E124">
    <cfRule type="expression" dxfId="642" priority="202">
      <formula>AND($R121="X",OR($B121&lt;&gt;"",$C121&lt;&gt;"",$D121&lt;&gt;""))</formula>
    </cfRule>
  </conditionalFormatting>
  <conditionalFormatting sqref="E122">
    <cfRule type="expression" dxfId="641" priority="84">
      <formula>AND($R122="X",OR($B122&lt;&gt;"",$C122&lt;&gt;"",$D122&lt;&gt;"",$E122&lt;&gt;""))</formula>
    </cfRule>
    <cfRule type="expression" dxfId="640" priority="85">
      <formula>AND($R122="X",OR($B122&lt;&gt;"",$C122&lt;&gt;"",$E122&lt;&gt;"",#REF!&lt;&gt;""))</formula>
    </cfRule>
    <cfRule type="expression" dxfId="639" priority="86">
      <formula>$AC122=1</formula>
    </cfRule>
    <cfRule type="expression" dxfId="638" priority="87">
      <formula>AND($R122="X",OR($B122&lt;&gt;"",$C122&lt;&gt;"",$D122&lt;&gt;""))</formula>
    </cfRule>
  </conditionalFormatting>
  <conditionalFormatting sqref="E127">
    <cfRule type="expression" dxfId="637" priority="148">
      <formula>AND($R127="X",OR($B127&lt;&gt;"",$C127&lt;&gt;"",$D127&lt;&gt;"",$E127&lt;&gt;""))</formula>
    </cfRule>
    <cfRule type="expression" dxfId="636" priority="149">
      <formula>AND($R127="X",OR($B127&lt;&gt;"",$C127&lt;&gt;"",$E127&lt;&gt;"",#REF!&lt;&gt;""))</formula>
    </cfRule>
    <cfRule type="expression" dxfId="635" priority="150">
      <formula>$AC127=1</formula>
    </cfRule>
  </conditionalFormatting>
  <conditionalFormatting sqref="E127:E128 E40:E116 F129:F130 E131:E134">
    <cfRule type="expression" dxfId="634" priority="184">
      <formula>AND($R40="X",OR($B40&lt;&gt;"",$C40&lt;&gt;"",$D40&lt;&gt;""))</formula>
    </cfRule>
  </conditionalFormatting>
  <conditionalFormatting sqref="E129:E130">
    <cfRule type="expression" dxfId="633" priority="96">
      <formula>AND($R129="X",$B129&lt;&gt;"")</formula>
    </cfRule>
    <cfRule type="expression" dxfId="632" priority="97">
      <formula>AND($AD129=1,$AC129=1)</formula>
    </cfRule>
    <cfRule type="expression" dxfId="631" priority="98">
      <formula>$AD129=1</formula>
    </cfRule>
    <cfRule type="expression" dxfId="630" priority="99">
      <formula>OR($AD129="X",$AC129="X")</formula>
    </cfRule>
    <cfRule type="expression" dxfId="629" priority="100">
      <formula>$AC129=1</formula>
    </cfRule>
    <cfRule type="expression" dxfId="628" priority="101">
      <formula>AND(NOT(ISBLANK($W129)),ISBLANK($AC129),ISBLANK($AD129))</formula>
    </cfRule>
  </conditionalFormatting>
  <conditionalFormatting sqref="E136:E150">
    <cfRule type="expression" dxfId="627" priority="125">
      <formula>AND($R136="X",OR($B136&lt;&gt;"",$C136&lt;&gt;"",$D136&lt;&gt;""))</formula>
    </cfRule>
  </conditionalFormatting>
  <conditionalFormatting sqref="E156">
    <cfRule type="expression" dxfId="626" priority="217">
      <formula>AND($R156="X",OR($B156&lt;&gt;"",#REF!&lt;&gt;"",$D156&lt;&gt;""))</formula>
    </cfRule>
  </conditionalFormatting>
  <conditionalFormatting sqref="E159">
    <cfRule type="expression" dxfId="625" priority="161">
      <formula>$AC159=1</formula>
    </cfRule>
    <cfRule type="expression" dxfId="624" priority="162">
      <formula>AND($R159="X",OR($B159&lt;&gt;"",$C159&lt;&gt;"",$D159&lt;&gt;"",$E159&lt;&gt;""))</formula>
    </cfRule>
    <cfRule type="expression" dxfId="623" priority="163">
      <formula>AND($AD159=1,$AC159=1)</formula>
    </cfRule>
    <cfRule type="expression" dxfId="622" priority="164">
      <formula>$AD159=1</formula>
    </cfRule>
  </conditionalFormatting>
  <conditionalFormatting sqref="E162">
    <cfRule type="expression" dxfId="621" priority="44">
      <formula>AND($R162="X",OR($B162&lt;&gt;"",$C162&lt;&gt;"",$D162&lt;&gt;""))</formula>
    </cfRule>
  </conditionalFormatting>
  <conditionalFormatting sqref="E164:E168">
    <cfRule type="expression" dxfId="620" priority="24">
      <formula>OR($AD164="X",$AC164="X")</formula>
    </cfRule>
    <cfRule type="expression" dxfId="619" priority="25">
      <formula>AND($AD164=1,$AC164=1)</formula>
    </cfRule>
    <cfRule type="expression" dxfId="618" priority="26">
      <formula>$AD164=1</formula>
    </cfRule>
    <cfRule type="expression" dxfId="617" priority="27">
      <formula>$AC164=1</formula>
    </cfRule>
    <cfRule type="expression" dxfId="616" priority="28">
      <formula>AND(NOT(ISBLANK($W164)),ISBLANK($AC164),ISBLANK($AD164))</formula>
    </cfRule>
    <cfRule type="expression" dxfId="615" priority="29">
      <formula>AND($R164="X",OR(#REF!&lt;&gt;"",$B164&lt;&gt;"",$C164&lt;&gt;"",$D164&lt;&gt;""))</formula>
    </cfRule>
  </conditionalFormatting>
  <conditionalFormatting sqref="E171:E179">
    <cfRule type="expression" dxfId="614" priority="94">
      <formula>AND($R171="X",OR($B171&lt;&gt;"",#REF!&lt;&gt;"",$C171&lt;&gt;"",$D171&lt;&gt;""))</formula>
    </cfRule>
  </conditionalFormatting>
  <conditionalFormatting sqref="E162:F162">
    <cfRule type="expression" dxfId="613" priority="55">
      <formula>AND($R162="X",OR($B162&lt;&gt;"",$C162&lt;&gt;"",$D162&lt;&gt;"",#REF!&lt;&gt;""))</formula>
    </cfRule>
  </conditionalFormatting>
  <conditionalFormatting sqref="E170:F170">
    <cfRule type="expression" dxfId="612" priority="225">
      <formula>AND($R170="X",OR($B170&lt;&gt;"",$C170&lt;&gt;"",$D170&lt;&gt;"",#REF!&lt;&gt;""))</formula>
    </cfRule>
  </conditionalFormatting>
  <conditionalFormatting sqref="E122:G122">
    <cfRule type="expression" dxfId="611" priority="90">
      <formula>AND($AD122=1,$AC122=1)</formula>
    </cfRule>
    <cfRule type="expression" dxfId="610" priority="91">
      <formula>$AD122=1</formula>
    </cfRule>
  </conditionalFormatting>
  <conditionalFormatting sqref="E124:G124">
    <cfRule type="expression" dxfId="609" priority="62">
      <formula>AND($R124="X",OR($B124&lt;&gt;"",$C124&lt;&gt;"",$D124&lt;&gt;"",$E124&lt;&gt;""))</formula>
    </cfRule>
    <cfRule type="expression" dxfId="608" priority="63">
      <formula>AND($R124="X",OR($B124&lt;&gt;"",$C124&lt;&gt;"",$E124&lt;&gt;"",#REF!&lt;&gt;""))</formula>
    </cfRule>
    <cfRule type="expression" dxfId="607" priority="64">
      <formula>$AC124=1</formula>
    </cfRule>
    <cfRule type="expression" dxfId="606" priority="65">
      <formula>AND($R124="X",OR($B124&lt;&gt;"",$C124&lt;&gt;"",$D124&lt;&gt;""))</formula>
    </cfRule>
    <cfRule type="expression" dxfId="605" priority="66">
      <formula>AND($AD124=1,$AC124=1)</formula>
    </cfRule>
    <cfRule type="expression" dxfId="604" priority="67">
      <formula>$AD124=1</formula>
    </cfRule>
    <cfRule type="expression" dxfId="603" priority="68">
      <formula>AND($R124="X",$B124&lt;&gt;"")</formula>
    </cfRule>
    <cfRule type="expression" dxfId="602" priority="69">
      <formula>AND($R124="X",OR($B124&lt;&gt;"",$C124&lt;&gt;""))</formula>
    </cfRule>
  </conditionalFormatting>
  <conditionalFormatting sqref="E136:G136 B136:C150">
    <cfRule type="expression" dxfId="601" priority="127">
      <formula>AND($AD136=1,$AC136=1)</formula>
    </cfRule>
    <cfRule type="expression" dxfId="600" priority="128">
      <formula>$AD136=1</formula>
    </cfRule>
    <cfRule type="expression" dxfId="599"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598" priority="21">
      <formula>AND($R9="X",OR($B9&lt;&gt;"",$C9&lt;&gt;"",$D9&lt;&gt;"",$E9&lt;&gt;""))</formula>
    </cfRule>
  </conditionalFormatting>
  <conditionalFormatting sqref="F38:F39">
    <cfRule type="expression" dxfId="597" priority="242">
      <formula>AND($R38="X",OR($B38&lt;&gt;"",#REF!&lt;&gt;"",$D38&lt;&gt;"",#REF!&lt;&gt;""))</formula>
    </cfRule>
  </conditionalFormatting>
  <conditionalFormatting sqref="F118 F157:F160 F169 F180:F187">
    <cfRule type="expression" dxfId="596" priority="105">
      <formula>AND($R118="X",OR($B118&lt;&gt;"",$C118&lt;&gt;"",$D118&lt;&gt;"",$E118&lt;&gt;""))</formula>
    </cfRule>
  </conditionalFormatting>
  <conditionalFormatting sqref="F118:F120">
    <cfRule type="expression" dxfId="595" priority="197">
      <formula>AND($R118="X",OR(#REF!&lt;&gt;"",$B118&lt;&gt;"",$C118&lt;&gt;"",$E118&lt;&gt;""))</formula>
    </cfRule>
  </conditionalFormatting>
  <conditionalFormatting sqref="F121:F124">
    <cfRule type="expression" dxfId="594" priority="203">
      <formula>AND($R121="X",OR($B121&lt;&gt;"",$C121&lt;&gt;"",$D121&lt;&gt;"",$E121&lt;&gt;""))</formula>
    </cfRule>
  </conditionalFormatting>
  <conditionalFormatting sqref="F122">
    <cfRule type="expression" dxfId="593" priority="88">
      <formula>AND($R122="X",OR($B122&lt;&gt;"",$C122&lt;&gt;"",$D122&lt;&gt;"",$E122&lt;&gt;""))</formula>
    </cfRule>
  </conditionalFormatting>
  <conditionalFormatting sqref="F124:F126 F135:G135">
    <cfRule type="expression" dxfId="592" priority="199">
      <formula>AND($R124="X",OR($B124&lt;&gt;"",$C124&lt;&gt;"",$E124&lt;&gt;"",#REF!&lt;&gt;""))</formula>
    </cfRule>
  </conditionalFormatting>
  <conditionalFormatting sqref="F127:F155 F40:F116">
    <cfRule type="expression" dxfId="591" priority="185">
      <formula>AND($R40="X",OR($B40&lt;&gt;"",$C40&lt;&gt;"",$D40&lt;&gt;"",$E40&lt;&gt;""))</formula>
    </cfRule>
  </conditionalFormatting>
  <conditionalFormatting sqref="F134">
    <cfRule type="expression" dxfId="590" priority="132">
      <formula>AND($R134="X",OR($B134&lt;&gt;"",$C134&lt;&gt;"",$E134&lt;&gt;"",#REF!&lt;&gt;""))</formula>
    </cfRule>
  </conditionalFormatting>
  <conditionalFormatting sqref="F156">
    <cfRule type="expression" dxfId="589" priority="218">
      <formula>AND($R156="X",OR($B156&lt;&gt;"",#REF!&lt;&gt;"",$D156&lt;&gt;"",$E156&lt;&gt;""))</formula>
    </cfRule>
  </conditionalFormatting>
  <conditionalFormatting sqref="F164:F168">
    <cfRule type="expression" dxfId="588" priority="230">
      <formula>AND($R164="X",OR(#REF!&lt;&gt;"",$B164&lt;&gt;"",$C164&lt;&gt;"",$D164&lt;&gt;""))</formula>
    </cfRule>
  </conditionalFormatting>
  <conditionalFormatting sqref="F171:F179">
    <cfRule type="expression" dxfId="587" priority="95">
      <formula>AND($R171="X",OR($B171&lt;&gt;"",#REF!&lt;&gt;"",$C171&lt;&gt;"",$D171&lt;&gt;"",$F171&lt;&gt;""))</formula>
    </cfRule>
    <cfRule type="expression" dxfId="586" priority="223">
      <formula>AND($R171="X",OR($B171&lt;&gt;"",#REF!&lt;&gt;"",$C171&lt;&gt;"",$D171&lt;&gt;""))</formula>
    </cfRule>
  </conditionalFormatting>
  <conditionalFormatting sqref="F179">
    <cfRule type="expression" dxfId="585" priority="22">
      <formula>AND($R179="X",OR($B179&lt;&gt;"",$C179&lt;&gt;"",$D179&lt;&gt;"",$E179&lt;&gt;"",$F179&lt;&gt;""))</formula>
    </cfRule>
  </conditionalFormatting>
  <conditionalFormatting sqref="F123:G123">
    <cfRule type="expression" dxfId="584" priority="71">
      <formula>AND($R123="X",OR($B123&lt;&gt;"",$C123&lt;&gt;"",$D123&lt;&gt;"",$E123&lt;&gt;""))</formula>
    </cfRule>
    <cfRule type="expression" dxfId="583" priority="72">
      <formula>AND($R123="X",OR($B123&lt;&gt;"",$C123&lt;&gt;"",$E123&lt;&gt;"",#REF!&lt;&gt;""))</formula>
    </cfRule>
    <cfRule type="expression" dxfId="582" priority="73">
      <formula>$AC123=1</formula>
    </cfRule>
    <cfRule type="expression" dxfId="581" priority="74">
      <formula>AND($R123="X",OR($B123&lt;&gt;"",$C123&lt;&gt;"",$D123&lt;&gt;""))</formula>
    </cfRule>
    <cfRule type="expression" dxfId="580" priority="75">
      <formula>AND($AD123=1,$AC123=1)</formula>
    </cfRule>
    <cfRule type="expression" dxfId="579" priority="76">
      <formula>$AD123=1</formula>
    </cfRule>
    <cfRule type="expression" dxfId="578" priority="77">
      <formula>AND($R123="X",OR($B123&lt;&gt;"",$C123&lt;&gt;"",$D123&lt;&gt;""))</formula>
    </cfRule>
  </conditionalFormatting>
  <conditionalFormatting sqref="F124:G124">
    <cfRule type="expression" dxfId="577" priority="60">
      <formula>AND($R124="X",OR($B124&lt;&gt;"",$C124&lt;&gt;""))</formula>
    </cfRule>
    <cfRule type="expression" dxfId="576" priority="61">
      <formula>AND($R124="X",OR($B124&lt;&gt;"",$C124&lt;&gt;"",$D124&lt;&gt;""))</formula>
    </cfRule>
  </conditionalFormatting>
  <conditionalFormatting sqref="F162:G162">
    <cfRule type="expression" dxfId="575" priority="56">
      <formula>AND($R162="X",OR($B162&lt;&gt;"",$C162&lt;&gt;"",$D162&lt;&gt;"",#REF!&lt;&gt;"",$F162&lt;&gt;""))</formula>
    </cfRule>
  </conditionalFormatting>
  <conditionalFormatting sqref="F170:G170">
    <cfRule type="expression" dxfId="574" priority="226">
      <formula>AND($R170="X",OR($B170&lt;&gt;"",$C170&lt;&gt;"",$D170&lt;&gt;"",#REF!&lt;&gt;"",$F170&lt;&gt;""))</formula>
    </cfRule>
  </conditionalFormatting>
  <conditionalFormatting sqref="G9:G36 F123 G157:G160 G169">
    <cfRule type="expression" dxfId="573" priority="70">
      <formula>AND($R9="X",OR($B9&lt;&gt;"",$C9&lt;&gt;"",$D9&lt;&gt;"",$E9&lt;&gt;"",$F9&lt;&gt;""))</formula>
    </cfRule>
  </conditionalFormatting>
  <conditionalFormatting sqref="G38:G39">
    <cfRule type="expression" dxfId="572" priority="243">
      <formula>AND($R38="X",OR($B38&lt;&gt;"",#REF!&lt;&gt;"",$D38&lt;&gt;"",#REF!&lt;&gt;"",$F38&lt;&gt;""))</formula>
    </cfRule>
  </conditionalFormatting>
  <conditionalFormatting sqref="G118">
    <cfRule type="expression" dxfId="571" priority="106">
      <formula>AND($R118="X",OR($B118&lt;&gt;"",$C118&lt;&gt;"",$D118&lt;&gt;"",$E118&lt;&gt;"",$F118&lt;&gt;""))</formula>
    </cfRule>
  </conditionalFormatting>
  <conditionalFormatting sqref="G118:G120">
    <cfRule type="expression" dxfId="570" priority="198">
      <formula>AND($R118="X",OR(#REF!&lt;&gt;"",$B118&lt;&gt;"",$C118&lt;&gt;"",$E118&lt;&gt;"",$F118&lt;&gt;""))</formula>
    </cfRule>
  </conditionalFormatting>
  <conditionalFormatting sqref="G121:G124">
    <cfRule type="expression" dxfId="569" priority="204">
      <formula>AND($R121="X",OR($B121&lt;&gt;"",$C121&lt;&gt;"",$D121&lt;&gt;"",$E121&lt;&gt;"",$F121&lt;&gt;""))</formula>
    </cfRule>
  </conditionalFormatting>
  <conditionalFormatting sqref="G122">
    <cfRule type="expression" dxfId="568" priority="89">
      <formula>AND($R122="X",OR($B122&lt;&gt;"",$C122&lt;&gt;"",$D122&lt;&gt;"",$E122&lt;&gt;"",$F122&lt;&gt;""))</formula>
    </cfRule>
  </conditionalFormatting>
  <conditionalFormatting sqref="G124">
    <cfRule type="expression" dxfId="567" priority="58">
      <formula>AND($R124="X",OR($B124&lt;&gt;"",$C124&lt;&gt;"",$E124&lt;&gt;"",#REF!&lt;&gt;""))</formula>
    </cfRule>
    <cfRule type="expression" dxfId="566" priority="59">
      <formula>AND($R124="X",OR($B124&lt;&gt;"",$C124&lt;&gt;"",$D124&lt;&gt;"",$E124&lt;&gt;""))</formula>
    </cfRule>
  </conditionalFormatting>
  <conditionalFormatting sqref="G124:G126">
    <cfRule type="expression" dxfId="565" priority="200">
      <formula>AND($R124="X",OR($B124&lt;&gt;"",$C124&lt;&gt;"",$E124&lt;&gt;"",#REF!&lt;&gt;"",$F124&lt;&gt;""))</formula>
    </cfRule>
  </conditionalFormatting>
  <conditionalFormatting sqref="G135">
    <cfRule type="expression" dxfId="564" priority="168">
      <formula>AND($R135="X",OR($B135&lt;&gt;"",$C135&lt;&gt;"",$D135&lt;&gt;"",$E135&lt;&gt;""))</formula>
    </cfRule>
    <cfRule type="expression" dxfId="563" priority="220">
      <formula>AND($R135="X",OR($B135&lt;&gt;"",$C135&lt;&gt;"",$E135&lt;&gt;"",#REF!&lt;&gt;"",$F135&lt;&gt;""))</formula>
    </cfRule>
  </conditionalFormatting>
  <conditionalFormatting sqref="G136:G155">
    <cfRule type="expression" dxfId="562" priority="126">
      <formula>AND($R136="X",OR($B136&lt;&gt;"",$C136&lt;&gt;"",$D136&lt;&gt;"",$E136&lt;&gt;"",$F136&lt;&gt;""))</formula>
    </cfRule>
  </conditionalFormatting>
  <conditionalFormatting sqref="G156">
    <cfRule type="expression" dxfId="561" priority="219">
      <formula>AND($R156="X",OR($B156&lt;&gt;"",#REF!&lt;&gt;"",$D156&lt;&gt;"",$E156&lt;&gt;"",$F156&lt;&gt;""))</formula>
    </cfRule>
  </conditionalFormatting>
  <conditionalFormatting sqref="G164:G168">
    <cfRule type="expression" dxfId="560" priority="231">
      <formula>AND($R164="X",OR(#REF!&lt;&gt;"",$B164&lt;&gt;"",$C164&lt;&gt;"",$D164&lt;&gt;"",$F164&lt;&gt;""))</formula>
    </cfRule>
  </conditionalFormatting>
  <conditionalFormatting sqref="G171:G179">
    <cfRule type="expression" dxfId="559" priority="224">
      <formula>AND($R171="X",OR($B171&lt;&gt;"",#REF!&lt;&gt;"",$C171&lt;&gt;"",$D171&lt;&gt;"",$F171&lt;&gt;""))</formula>
    </cfRule>
  </conditionalFormatting>
  <conditionalFormatting sqref="G180:G187 G40:G116 G127:G134">
    <cfRule type="expression" dxfId="558" priority="186">
      <formula>AND($R40="X",OR($B40&lt;&gt;"",$C40&lt;&gt;"",$D40&lt;&gt;"",$E40&lt;&gt;"",$F40&lt;&gt;""))</formula>
    </cfRule>
  </conditionalFormatting>
  <conditionalFormatting sqref="H189:H190 H210:H1050">
    <cfRule type="expression" dxfId="557" priority="206">
      <formula>$Q189="X"</formula>
    </cfRule>
  </conditionalFormatting>
  <conditionalFormatting sqref="I10:I25 I27:I187">
    <cfRule type="expression" dxfId="556" priority="182">
      <formula>$R10="X"</formula>
    </cfRule>
  </conditionalFormatting>
  <conditionalFormatting sqref="Q9:Q187">
    <cfRule type="cellIs" dxfId="555" priority="116" operator="equal">
      <formula>"1..1"</formula>
    </cfRule>
    <cfRule type="cellIs" dxfId="554" priority="117" operator="equal">
      <formula>"0..n"</formula>
    </cfRule>
    <cfRule type="cellIs" dxfId="553"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115" zoomScaleNormal="115" workbookViewId="0">
      <pane xSplit="7" ySplit="8" topLeftCell="I121" activePane="bottomRight" state="frozen"/>
      <selection pane="topRight" activeCell="H1" sqref="H1"/>
      <selection pane="bottomLeft" activeCell="A9" sqref="A9"/>
      <selection pane="bottomRight" activeCell="C41" sqref="C4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31" t="s">
        <v>911</v>
      </c>
      <c r="I1" s="631"/>
      <c r="J1" s="631"/>
      <c r="O1" s="632" t="s">
        <v>816</v>
      </c>
      <c r="P1" s="632"/>
      <c r="AC1" s="96"/>
      <c r="AF1" s="128"/>
      <c r="ALZ1"/>
    </row>
    <row r="2" spans="1:1014" ht="13.5" customHeight="1">
      <c r="C2" s="141" t="s">
        <v>818</v>
      </c>
      <c r="D2" s="285"/>
      <c r="E2" s="152" t="s">
        <v>819</v>
      </c>
      <c r="F2" s="157">
        <f>createCase[[#Totals],[NexSIS]] / createCase[[#Totals],[ID]]</f>
        <v>0.47457627118644069</v>
      </c>
      <c r="G2" s="128"/>
      <c r="H2" s="631"/>
      <c r="I2" s="631"/>
      <c r="J2" s="63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3" t="s">
        <v>828</v>
      </c>
      <c r="M7" s="633"/>
      <c r="N7" s="633"/>
      <c r="O7" s="633"/>
      <c r="V7" s="634" t="s">
        <v>829</v>
      </c>
      <c r="W7" s="634"/>
      <c r="AC7" s="633" t="s">
        <v>830</v>
      </c>
      <c r="AD7" s="633"/>
      <c r="AE7" s="663"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2380</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c r="AE9" s="659" t="s">
        <v>864</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c r="AE10" s="659" t="s">
        <v>864</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c r="AE11" s="659" t="s">
        <v>864</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c r="AE12" s="507"/>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c r="AE13" s="659" t="s">
        <v>864</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c r="AE14" s="659" t="s">
        <v>864</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c r="AE15" s="659" t="s">
        <v>864</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c r="AE16" s="659" t="s">
        <v>864</v>
      </c>
    </row>
    <row r="17" spans="1:31"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c r="AE17" s="659" t="s">
        <v>864</v>
      </c>
    </row>
    <row r="18" spans="1:31"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c r="AE18" s="659" t="s">
        <v>864</v>
      </c>
    </row>
    <row r="19" spans="1:31"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c r="AE19" s="659" t="s">
        <v>864</v>
      </c>
    </row>
    <row r="20" spans="1:31"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c r="AE20" s="659" t="s">
        <v>864</v>
      </c>
    </row>
    <row r="21" spans="1:31"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c r="AE21" s="507"/>
    </row>
    <row r="22" spans="1:31"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c r="AE22" s="507"/>
    </row>
    <row r="23" spans="1:31"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c r="AE23" s="507"/>
    </row>
    <row r="24" spans="1:31"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c r="AE24" s="507"/>
    </row>
    <row r="25" spans="1:31"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c r="AE25" s="507"/>
    </row>
    <row r="26" spans="1:31"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c r="AE26" s="659"/>
    </row>
    <row r="27" spans="1:31"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c r="AE27" s="659"/>
    </row>
    <row r="28" spans="1:31"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c r="AE28" s="659"/>
    </row>
    <row r="29" spans="1:31"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c r="AE29" s="659"/>
    </row>
    <row r="30" spans="1:31"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c r="AE30" s="659" t="s">
        <v>864</v>
      </c>
    </row>
    <row r="31" spans="1:31"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c r="AE31" s="659" t="s">
        <v>864</v>
      </c>
    </row>
    <row r="32" spans="1:31"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c r="AE32" s="659" t="s">
        <v>864</v>
      </c>
    </row>
    <row r="33" spans="1:31"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c r="AE33" s="659" t="s">
        <v>864</v>
      </c>
    </row>
    <row r="34" spans="1:31" s="224" customFormat="1" ht="13.5" customHeight="1">
      <c r="A34" s="225">
        <v>26</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c r="AE34" s="659" t="s">
        <v>864</v>
      </c>
    </row>
    <row r="35" spans="1:31" s="224" customFormat="1" ht="13.5" customHeight="1">
      <c r="A35" s="225">
        <v>27</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c r="AE35" s="659" t="s">
        <v>864</v>
      </c>
    </row>
    <row r="36" spans="1:31" s="224" customFormat="1" ht="13.5" customHeight="1">
      <c r="A36" s="225">
        <v>28</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c r="AE36" s="659" t="s">
        <v>864</v>
      </c>
    </row>
    <row r="37" spans="1:31" s="224" customFormat="1" ht="13.5" customHeight="1">
      <c r="A37" s="225">
        <v>29</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c r="AE37" s="659" t="s">
        <v>864</v>
      </c>
    </row>
    <row r="38" spans="1:31" s="224" customFormat="1" ht="13.5" customHeight="1">
      <c r="A38" s="225">
        <v>30</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c r="AE38" s="659" t="s">
        <v>864</v>
      </c>
    </row>
    <row r="39" spans="1:31" s="254" customFormat="1" ht="13.5" customHeight="1">
      <c r="A39" s="225">
        <v>31</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c r="AE39" s="659" t="s">
        <v>864</v>
      </c>
    </row>
    <row r="40" spans="1:31" s="254" customFormat="1" ht="13.5" customHeight="1">
      <c r="A40" s="225">
        <v>32</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c r="AE40" s="659" t="s">
        <v>864</v>
      </c>
    </row>
    <row r="41" spans="1:31" s="254" customFormat="1" ht="13.5" customHeight="1">
      <c r="A41" s="225">
        <v>33</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c r="AE41" s="659" t="s">
        <v>864</v>
      </c>
    </row>
    <row r="42" spans="1:31" s="224" customFormat="1" ht="13.5" customHeight="1">
      <c r="A42" s="225">
        <v>34</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c r="AE42" s="659" t="s">
        <v>864</v>
      </c>
    </row>
    <row r="43" spans="1:31" s="224" customFormat="1" ht="13.5" customHeight="1">
      <c r="A43" s="225">
        <v>35</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c r="AE43" s="659" t="s">
        <v>864</v>
      </c>
    </row>
    <row r="44" spans="1:31" s="224" customFormat="1" ht="13.5" customHeight="1">
      <c r="A44" s="225">
        <v>36</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c r="AE44" s="659" t="s">
        <v>864</v>
      </c>
    </row>
    <row r="45" spans="1:31" s="231" customFormat="1" ht="13.5" customHeight="1">
      <c r="A45" s="225">
        <v>37</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c r="AE45" s="659" t="s">
        <v>864</v>
      </c>
    </row>
    <row r="46" spans="1:31" s="224" customFormat="1" ht="13.5" customHeight="1">
      <c r="A46" s="225">
        <v>38</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c r="AE46" s="659" t="s">
        <v>864</v>
      </c>
    </row>
    <row r="47" spans="1:31" s="224" customFormat="1" ht="13.5" customHeight="1">
      <c r="A47" s="225">
        <v>39</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c r="AE47" s="659" t="s">
        <v>864</v>
      </c>
    </row>
    <row r="48" spans="1:31" s="256" customFormat="1" ht="12.75" customHeight="1">
      <c r="A48" s="225">
        <v>40</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c r="AE48" s="659" t="s">
        <v>864</v>
      </c>
    </row>
    <row r="49" spans="1:31" s="256" customFormat="1" ht="12.75" customHeight="1">
      <c r="A49" s="225">
        <v>41</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c r="AE49" s="659" t="s">
        <v>864</v>
      </c>
    </row>
    <row r="50" spans="1:31" s="256" customFormat="1" ht="12.75" customHeight="1">
      <c r="A50" s="225">
        <v>42</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c r="AE50" s="659" t="s">
        <v>864</v>
      </c>
    </row>
    <row r="51" spans="1:31" s="244" customFormat="1" ht="12.75" customHeight="1">
      <c r="A51" s="225">
        <v>43</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c r="AE51" s="659" t="s">
        <v>864</v>
      </c>
    </row>
    <row r="52" spans="1:31" s="244" customFormat="1" ht="12.75" customHeight="1">
      <c r="A52" s="225">
        <v>44</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c r="AE52" s="659" t="s">
        <v>864</v>
      </c>
    </row>
    <row r="53" spans="1:31" s="244" customFormat="1" ht="12.75" customHeight="1">
      <c r="A53" s="225">
        <v>45</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c r="AE53" s="659" t="s">
        <v>864</v>
      </c>
    </row>
    <row r="54" spans="1:31" s="257" customFormat="1" ht="12.75" customHeight="1">
      <c r="A54" s="225">
        <v>46</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c r="AE54" s="659" t="s">
        <v>864</v>
      </c>
    </row>
    <row r="55" spans="1:31" s="258" customFormat="1" ht="12.75" customHeight="1">
      <c r="A55" s="225">
        <v>47</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c r="AE55" s="659" t="s">
        <v>864</v>
      </c>
    </row>
    <row r="56" spans="1:31" s="256" customFormat="1" ht="12.95" customHeight="1">
      <c r="A56" s="225">
        <v>48</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c r="AE56" s="659" t="s">
        <v>864</v>
      </c>
    </row>
    <row r="57" spans="1:31" s="256" customFormat="1" ht="12.95" customHeight="1">
      <c r="A57" s="225">
        <v>49</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c r="AE57" s="659" t="s">
        <v>864</v>
      </c>
    </row>
    <row r="58" spans="1:31" s="224" customFormat="1" ht="13.5" customHeight="1">
      <c r="A58" s="225">
        <v>50</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c r="AE58" s="659" t="s">
        <v>864</v>
      </c>
    </row>
    <row r="59" spans="1:31" s="224" customFormat="1" ht="13.5" customHeight="1">
      <c r="A59" s="225">
        <v>51</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c r="AE59" s="659" t="s">
        <v>864</v>
      </c>
    </row>
    <row r="60" spans="1:31" s="224" customFormat="1" ht="13.5" customHeight="1">
      <c r="A60" s="225">
        <v>52</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c r="AE60" s="659" t="s">
        <v>864</v>
      </c>
    </row>
    <row r="61" spans="1:31" s="224" customFormat="1" ht="13.5" customHeight="1">
      <c r="A61" s="225">
        <v>53</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c r="AE61" s="659" t="s">
        <v>864</v>
      </c>
    </row>
    <row r="62" spans="1:31" s="224" customFormat="1" ht="13.5" customHeight="1">
      <c r="A62" s="225">
        <v>54</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c r="AE62" s="659" t="s">
        <v>864</v>
      </c>
    </row>
    <row r="63" spans="1:31" s="256" customFormat="1" ht="13.5" customHeight="1">
      <c r="A63" s="225">
        <v>55</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c r="AE63" s="659" t="s">
        <v>864</v>
      </c>
    </row>
    <row r="64" spans="1:31" s="244" customFormat="1" ht="13.5" customHeight="1">
      <c r="A64" s="225">
        <v>56</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c r="AE64" s="659" t="s">
        <v>864</v>
      </c>
    </row>
    <row r="65" spans="1:1014" s="256" customFormat="1" ht="13.5" customHeight="1">
      <c r="A65" s="225">
        <v>57</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c r="AE65" s="659" t="s">
        <v>864</v>
      </c>
    </row>
    <row r="66" spans="1:1014" s="256" customFormat="1" ht="13.5" customHeight="1">
      <c r="A66" s="225">
        <v>58</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c r="AE66" s="659" t="s">
        <v>864</v>
      </c>
    </row>
    <row r="67" spans="1:1014" s="244" customFormat="1" ht="13.5" customHeight="1">
      <c r="A67" s="225">
        <v>59</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c r="AE67" s="659" t="s">
        <v>864</v>
      </c>
    </row>
    <row r="68" spans="1:1014" s="256" customFormat="1" ht="13.5" customHeight="1">
      <c r="A68" s="225">
        <v>60</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c r="AE68" s="659" t="s">
        <v>864</v>
      </c>
    </row>
    <row r="69" spans="1:1014" s="256" customFormat="1" ht="12.95" customHeight="1">
      <c r="A69" s="225">
        <v>61</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c r="AE69" s="659" t="s">
        <v>864</v>
      </c>
    </row>
    <row r="70" spans="1:1014" s="224" customFormat="1" ht="13.5" customHeight="1">
      <c r="A70" s="225">
        <v>62</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c r="AE70" s="659" t="s">
        <v>864</v>
      </c>
    </row>
    <row r="71" spans="1:1014" s="224" customFormat="1" ht="13.5" customHeight="1">
      <c r="A71" s="225">
        <v>63</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c r="AE71" s="659" t="s">
        <v>864</v>
      </c>
    </row>
    <row r="72" spans="1:1014" s="224" customFormat="1" ht="13.5" customHeight="1">
      <c r="A72" s="225">
        <v>64</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c r="AE72" s="659" t="s">
        <v>864</v>
      </c>
    </row>
    <row r="73" spans="1:1014" s="231" customFormat="1" ht="12.95" customHeight="1">
      <c r="A73" s="225">
        <v>65</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659" t="s">
        <v>864</v>
      </c>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66</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c r="AE74" s="659" t="s">
        <v>864</v>
      </c>
    </row>
    <row r="75" spans="1:1014" s="224" customFormat="1" ht="13.5" customHeight="1">
      <c r="A75" s="225">
        <v>67</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c r="AE75" s="659" t="s">
        <v>864</v>
      </c>
    </row>
    <row r="76" spans="1:1014" s="224" customFormat="1" ht="13.5" customHeight="1">
      <c r="A76" s="225">
        <v>68</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c r="AE76" s="659" t="s">
        <v>864</v>
      </c>
    </row>
    <row r="77" spans="1:1014" s="231" customFormat="1" ht="13.5" customHeight="1">
      <c r="A77" s="225">
        <v>69</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07"/>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70</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c r="AE78" s="507"/>
    </row>
    <row r="79" spans="1:1014" s="244" customFormat="1" ht="13.5" customHeight="1">
      <c r="A79" s="225">
        <v>71</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c r="AE79" s="507"/>
    </row>
    <row r="80" spans="1:1014" s="224" customFormat="1" ht="13.5" customHeight="1">
      <c r="A80" s="225">
        <v>72</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c r="AE80" s="507"/>
    </row>
    <row r="81" spans="1:32" s="224" customFormat="1" ht="13.5" customHeight="1">
      <c r="A81" s="225">
        <v>73</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c r="AE81" s="659" t="s">
        <v>864</v>
      </c>
    </row>
    <row r="82" spans="1:32" s="224" customFormat="1" ht="13.5" customHeight="1">
      <c r="A82" s="225">
        <v>74</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c r="AE82" s="659" t="s">
        <v>864</v>
      </c>
    </row>
    <row r="83" spans="1:32" s="224" customFormat="1" ht="13.5" customHeight="1">
      <c r="A83" s="225">
        <v>75</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c r="AE83" s="659" t="s">
        <v>864</v>
      </c>
    </row>
    <row r="84" spans="1:32" ht="12" customHeight="1">
      <c r="A84" s="225">
        <v>76</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c r="AE84" s="659" t="s">
        <v>864</v>
      </c>
    </row>
    <row r="85" spans="1:32" s="224" customFormat="1" ht="13.5" customHeight="1">
      <c r="A85" s="225">
        <v>77</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c r="AE85" s="659" t="s">
        <v>864</v>
      </c>
    </row>
    <row r="86" spans="1:32" s="224" customFormat="1" ht="13.5" customHeight="1">
      <c r="A86" s="225">
        <v>78</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E86" s="659" t="s">
        <v>864</v>
      </c>
      <c r="AF86" s="246"/>
    </row>
    <row r="87" spans="1:32" s="224" customFormat="1" ht="13.5" customHeight="1">
      <c r="A87" s="225">
        <v>79</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E87" s="659" t="s">
        <v>864</v>
      </c>
      <c r="AF87" s="246"/>
    </row>
    <row r="88" spans="1:32" s="224" customFormat="1" ht="13.5" customHeight="1">
      <c r="A88" s="225">
        <v>80</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E88" s="659" t="s">
        <v>864</v>
      </c>
      <c r="AF88" s="246"/>
    </row>
    <row r="89" spans="1:32" s="224" customFormat="1" ht="13.5" customHeight="1">
      <c r="A89" s="225">
        <v>81</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c r="AE89" s="659" t="s">
        <v>864</v>
      </c>
    </row>
    <row r="90" spans="1:32" s="224" customFormat="1" ht="13.5" customHeight="1">
      <c r="A90" s="225">
        <v>82</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c r="AE90" s="659" t="s">
        <v>864</v>
      </c>
    </row>
    <row r="91" spans="1:32" s="224" customFormat="1" ht="13.5" customHeight="1">
      <c r="A91" s="225">
        <v>83</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c r="AE91" s="659" t="s">
        <v>864</v>
      </c>
    </row>
    <row r="92" spans="1:32" s="224" customFormat="1" ht="13.5" customHeight="1">
      <c r="A92" s="225">
        <v>84</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c r="AE92" s="659" t="s">
        <v>864</v>
      </c>
    </row>
    <row r="93" spans="1:32" s="244" customFormat="1" ht="14.25" customHeight="1">
      <c r="A93" s="225">
        <v>85</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c r="AE93" s="659" t="s">
        <v>864</v>
      </c>
    </row>
    <row r="94" spans="1:32" s="224" customFormat="1" ht="13.5" customHeight="1">
      <c r="A94" s="225">
        <v>86</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c r="AE94" s="507"/>
    </row>
    <row r="95" spans="1:32" s="224" customFormat="1" ht="13.5" customHeight="1">
      <c r="A95" s="225">
        <v>87</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c r="AE95" s="507"/>
    </row>
    <row r="96" spans="1:32" s="224" customFormat="1" ht="13.5" customHeight="1">
      <c r="A96" s="225">
        <v>88</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c r="AE96" s="507"/>
    </row>
    <row r="97" spans="1:1018" ht="17.25" customHeight="1">
      <c r="A97" s="225">
        <v>89</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c r="AE98" s="507"/>
    </row>
    <row r="99" spans="1:1018" s="224" customFormat="1" ht="13.5" customHeight="1">
      <c r="A99" s="225">
        <v>91</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c r="AE99" s="507"/>
    </row>
    <row r="100" spans="1:1018" s="224" customFormat="1" ht="13.5" customHeight="1">
      <c r="A100" s="225">
        <v>92</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c r="AE100" s="507"/>
    </row>
    <row r="101" spans="1:1018" s="224" customFormat="1" ht="13.5" customHeight="1">
      <c r="A101" s="225">
        <v>93</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c r="AE101" s="507"/>
    </row>
    <row r="102" spans="1:1018" s="224" customFormat="1" ht="13.5" customHeight="1">
      <c r="A102" s="225">
        <v>94</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c r="AE102" s="507"/>
    </row>
    <row r="103" spans="1:1018" s="224" customFormat="1" ht="13.5" customHeight="1">
      <c r="A103" s="225">
        <v>95</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c r="AE103" s="507"/>
    </row>
    <row r="104" spans="1:1018" s="224" customFormat="1" ht="13.5" customHeight="1">
      <c r="A104" s="225">
        <v>96</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c r="AE104" s="507"/>
    </row>
    <row r="105" spans="1:1018" s="224" customFormat="1" ht="13.5" customHeight="1">
      <c r="A105" s="225">
        <v>97</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c r="AE105" s="507"/>
    </row>
    <row r="106" spans="1:1018" s="251" customFormat="1" ht="13.5" customHeight="1">
      <c r="A106" s="225">
        <v>98</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E106" s="507"/>
      <c r="AMD106" s="224"/>
    </row>
    <row r="107" spans="1:1018" s="251" customFormat="1" ht="13.5" customHeight="1">
      <c r="A107" s="225">
        <v>99</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E107" s="507"/>
      <c r="AMD107" s="224"/>
    </row>
    <row r="108" spans="1:1018" s="251" customFormat="1" ht="13.5" customHeight="1">
      <c r="A108" s="225">
        <v>100</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E108" s="507"/>
      <c r="AMD108" s="224"/>
    </row>
    <row r="109" spans="1:1018" s="251" customFormat="1" ht="13.5" customHeight="1">
      <c r="A109" s="225">
        <v>101</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E109" s="507"/>
      <c r="AMD109" s="224"/>
    </row>
    <row r="110" spans="1:1018" s="251" customFormat="1" ht="13.5" customHeight="1">
      <c r="A110" s="225">
        <v>102</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E110" s="507"/>
      <c r="AMD110" s="224"/>
    </row>
    <row r="111" spans="1:1018" s="251" customFormat="1" ht="13.5" customHeight="1">
      <c r="A111" s="225">
        <v>103</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E111" s="507"/>
      <c r="AMD111" s="224"/>
    </row>
    <row r="112" spans="1:1018" s="251" customFormat="1" ht="12.95" customHeight="1">
      <c r="A112" s="225">
        <v>104</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E112" s="507"/>
      <c r="AMD112" s="224"/>
    </row>
    <row r="113" spans="1:31" s="224" customFormat="1" ht="13.5" customHeight="1">
      <c r="A113" s="225">
        <v>105</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c r="AE113" s="507"/>
    </row>
    <row r="114" spans="1:31" s="224" customFormat="1" ht="13.5" customHeight="1">
      <c r="A114" s="225">
        <v>106</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c r="AE114" s="260"/>
    </row>
    <row r="115" spans="1:31" s="224" customFormat="1" ht="13.5" customHeight="1">
      <c r="A115" s="225">
        <v>107</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c r="AE115" s="260"/>
    </row>
    <row r="116" spans="1:31" s="224" customFormat="1" ht="13.5" customHeight="1">
      <c r="A116" s="225">
        <v>108</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c r="AE116" s="260"/>
    </row>
    <row r="117" spans="1:31" s="224" customFormat="1" ht="13.5" customHeight="1">
      <c r="A117" s="225">
        <v>109</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c r="AE117" s="507"/>
    </row>
    <row r="118" spans="1:31" s="224" customFormat="1" ht="14.25" customHeight="1">
      <c r="A118" s="225">
        <v>110</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c r="AE118" s="260" t="s">
        <v>864</v>
      </c>
    </row>
    <row r="119" spans="1:31" s="224" customFormat="1" ht="13.5" customHeight="1">
      <c r="A119" s="225">
        <v>111</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c r="AE119" s="260" t="s">
        <v>864</v>
      </c>
    </row>
    <row r="120" spans="1:31" s="224" customFormat="1" ht="13.5" customHeight="1">
      <c r="A120" s="225">
        <v>112</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c r="AE120" s="260" t="s">
        <v>864</v>
      </c>
    </row>
    <row r="121" spans="1:31" s="224" customFormat="1" ht="13.5" customHeight="1">
      <c r="A121" s="225">
        <v>113</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c r="AE121" s="260"/>
    </row>
    <row r="122" spans="1:31" s="224" customFormat="1" ht="13.5" customHeight="1">
      <c r="A122" s="225">
        <v>114</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c r="AE122" s="260"/>
    </row>
    <row r="123" spans="1:31" s="224" customFormat="1" ht="13.5" customHeight="1">
      <c r="A123" s="225">
        <v>115</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c r="AE123" s="260"/>
    </row>
    <row r="124" spans="1:31" s="224" customFormat="1" ht="13.5" customHeight="1">
      <c r="A124" s="225">
        <v>116</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c r="AE124" s="260"/>
    </row>
    <row r="125" spans="1:31" s="224" customFormat="1" ht="13.5" customHeight="1">
      <c r="A125" s="225">
        <v>117</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c r="AE125" s="260" t="s">
        <v>864</v>
      </c>
    </row>
    <row r="126" spans="1:31" s="224" customFormat="1" ht="13.5" customHeight="1">
      <c r="A126" s="225">
        <v>118</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c r="AE126" s="260" t="s">
        <v>864</v>
      </c>
    </row>
    <row r="127" spans="1:31" s="224" customFormat="1" ht="13.5" customHeight="1">
      <c r="A127" s="225">
        <v>119</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c r="AE127" s="260" t="s">
        <v>864</v>
      </c>
    </row>
    <row r="128" spans="1:31" s="224" customFormat="1" ht="13.5" customHeight="1">
      <c r="A128" s="225">
        <v>120</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c r="AE128" s="260"/>
    </row>
    <row r="129" spans="1:31" s="224" customFormat="1" ht="13.5" customHeight="1">
      <c r="A129" s="225">
        <v>121</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c r="AE129" s="260"/>
    </row>
    <row r="130" spans="1:31" s="224" customFormat="1" ht="13.5" customHeight="1">
      <c r="A130" s="225">
        <v>122</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c r="AE130" s="260"/>
    </row>
    <row r="131" spans="1:31" s="224" customFormat="1" ht="13.5" customHeight="1">
      <c r="A131" s="225">
        <v>123</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c r="AE131" s="507"/>
    </row>
    <row r="132" spans="1:31" s="224" customFormat="1" ht="13.5" customHeight="1">
      <c r="A132" s="225">
        <v>124</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c r="AE132" s="260"/>
    </row>
    <row r="133" spans="1:31" s="224" customFormat="1" ht="13.5" customHeight="1">
      <c r="A133" s="225">
        <v>125</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c r="AE133" s="260" t="s">
        <v>864</v>
      </c>
    </row>
    <row r="134" spans="1:31" s="224" customFormat="1" ht="13.5" customHeight="1">
      <c r="A134" s="225">
        <v>126</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c r="AE134" s="260"/>
    </row>
    <row r="135" spans="1:31" s="224" customFormat="1" ht="13.5" customHeight="1">
      <c r="A135" s="225">
        <v>127</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c r="AE135" s="260"/>
    </row>
    <row r="136" spans="1:31" s="224" customFormat="1" ht="13.5" customHeight="1">
      <c r="A136" s="225">
        <v>128</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c r="AE136" s="260"/>
    </row>
    <row r="137" spans="1:31" s="224" customFormat="1" ht="13.5" customHeight="1">
      <c r="A137" s="225">
        <v>129</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c r="AE137" s="260"/>
    </row>
    <row r="138" spans="1:31" s="224" customFormat="1" ht="13.5" customHeight="1">
      <c r="A138" s="225">
        <v>130</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c r="AE138" s="260"/>
    </row>
    <row r="139" spans="1:31" s="224" customFormat="1" ht="13.5" customHeight="1">
      <c r="A139" s="225">
        <v>131</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c r="AE139" s="260"/>
    </row>
    <row r="140" spans="1:31" s="224" customFormat="1" ht="13.5" customHeight="1">
      <c r="A140" s="225">
        <v>132</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c r="AE140" s="260" t="s">
        <v>864</v>
      </c>
    </row>
    <row r="141" spans="1:31" s="224" customFormat="1" ht="13.5" customHeight="1">
      <c r="A141" s="225">
        <v>133</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c r="AE141" s="260"/>
    </row>
    <row r="142" spans="1:31" s="224" customFormat="1" ht="13.5" customHeight="1">
      <c r="A142" s="225">
        <v>134</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c r="AE142" s="260"/>
    </row>
    <row r="143" spans="1:31" s="224" customFormat="1" ht="13.5" customHeight="1">
      <c r="A143" s="225">
        <v>135</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c r="AE143" s="260"/>
    </row>
    <row r="144" spans="1:31" s="224" customFormat="1" ht="13.5" customHeight="1">
      <c r="A144" s="225">
        <v>136</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c r="AE144" s="260" t="s">
        <v>864</v>
      </c>
    </row>
    <row r="145" spans="1:31" s="224" customFormat="1" ht="13.5" customHeight="1">
      <c r="A145" s="225">
        <v>137</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c r="AE145" s="260" t="s">
        <v>864</v>
      </c>
    </row>
    <row r="146" spans="1:31" s="224" customFormat="1" ht="13.5" customHeight="1">
      <c r="A146" s="225">
        <v>138</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c r="AE146" s="260"/>
    </row>
    <row r="147" spans="1:31" s="224" customFormat="1" ht="13.5" customHeight="1">
      <c r="A147" s="225">
        <v>139</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c r="AE147" s="260" t="s">
        <v>864</v>
      </c>
    </row>
    <row r="148" spans="1:31" s="224" customFormat="1" ht="13.5" customHeight="1">
      <c r="A148" s="225">
        <v>140</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c r="AE148" s="260" t="s">
        <v>864</v>
      </c>
    </row>
    <row r="149" spans="1:31" s="158" customFormat="1" ht="12.75" customHeight="1">
      <c r="A149" s="225">
        <v>141</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c r="AE149" s="260" t="s">
        <v>864</v>
      </c>
    </row>
    <row r="150" spans="1:31" s="224" customFormat="1" ht="13.5" customHeight="1">
      <c r="A150" s="225">
        <v>142</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c r="AE150" s="260" t="s">
        <v>864</v>
      </c>
    </row>
    <row r="151" spans="1:31" s="224" customFormat="1" ht="13.5" customHeight="1">
      <c r="A151" s="225">
        <v>143</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c r="AE151" s="260" t="s">
        <v>864</v>
      </c>
    </row>
    <row r="152" spans="1:31" s="224" customFormat="1" ht="12.75" customHeight="1">
      <c r="A152" s="225">
        <v>144</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c r="AE152" s="260" t="s">
        <v>864</v>
      </c>
    </row>
    <row r="153" spans="1:31" s="224" customFormat="1" ht="13.5" customHeight="1">
      <c r="A153" s="225">
        <v>145</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c r="AE153" s="260" t="s">
        <v>864</v>
      </c>
    </row>
    <row r="154" spans="1:31" s="224" customFormat="1" ht="13.5" customHeight="1">
      <c r="A154" s="225">
        <v>146</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c r="AE154" s="260" t="s">
        <v>864</v>
      </c>
    </row>
    <row r="155" spans="1:31" s="224" customFormat="1" ht="13.5" customHeight="1">
      <c r="A155" s="225">
        <v>147</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c r="AE155" s="260" t="s">
        <v>864</v>
      </c>
    </row>
    <row r="156" spans="1:31" s="224" customFormat="1" ht="14.25" customHeight="1">
      <c r="A156" s="225">
        <v>148</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c r="AE156" s="260" t="s">
        <v>864</v>
      </c>
    </row>
    <row r="157" spans="1:31" s="224" customFormat="1" ht="13.5" customHeight="1">
      <c r="A157" s="225">
        <v>149</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c r="AE157" s="659" t="s">
        <v>864</v>
      </c>
    </row>
    <row r="158" spans="1:31" s="224" customFormat="1" ht="13.5" customHeight="1">
      <c r="A158" s="225">
        <v>150</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c r="AE158" s="260" t="s">
        <v>864</v>
      </c>
    </row>
    <row r="159" spans="1:31" s="224" customFormat="1" ht="13.5" customHeight="1">
      <c r="A159" s="225">
        <v>151</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c r="AE159" s="260" t="s">
        <v>864</v>
      </c>
    </row>
    <row r="160" spans="1:31" s="224" customFormat="1" ht="13.5" customHeight="1">
      <c r="A160" s="225">
        <v>152</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c r="AE160" s="260" t="s">
        <v>864</v>
      </c>
    </row>
    <row r="161" spans="1:31" s="224" customFormat="1" ht="13.5" customHeight="1">
      <c r="A161" s="225">
        <v>153</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c r="AE161" s="659" t="s">
        <v>864</v>
      </c>
    </row>
    <row r="162" spans="1:31" s="224" customFormat="1" ht="13.5" customHeight="1">
      <c r="A162" s="225">
        <v>154</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c r="AE162" s="260" t="s">
        <v>864</v>
      </c>
    </row>
    <row r="163" spans="1:31" s="224" customFormat="1" ht="13.5" customHeight="1">
      <c r="A163" s="225">
        <v>155</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c r="AE163" s="260" t="s">
        <v>864</v>
      </c>
    </row>
    <row r="164" spans="1:31" s="224" customFormat="1" ht="13.5" customHeight="1">
      <c r="A164" s="225">
        <v>156</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c r="AE164" s="260" t="s">
        <v>864</v>
      </c>
    </row>
    <row r="165" spans="1:31" s="224" customFormat="1" ht="13.5" customHeight="1">
      <c r="A165" s="225">
        <v>157</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c r="AE165" s="260" t="s">
        <v>864</v>
      </c>
    </row>
    <row r="166" spans="1:31" s="224" customFormat="1" ht="13.5" customHeight="1">
      <c r="A166" s="225">
        <v>158</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c r="AE166" s="260" t="s">
        <v>864</v>
      </c>
    </row>
    <row r="167" spans="1:31" s="224" customFormat="1" ht="13.5" customHeight="1">
      <c r="A167" s="225">
        <v>159</v>
      </c>
      <c r="B167" s="217"/>
      <c r="C167" s="217" t="s">
        <v>1387</v>
      </c>
      <c r="D167" s="241"/>
      <c r="E167" s="241"/>
      <c r="F167" s="241"/>
      <c r="G167" s="241"/>
      <c r="H167" s="657" t="s">
        <v>2417</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c r="AE167" s="260" t="s">
        <v>864</v>
      </c>
    </row>
    <row r="168" spans="1:31" s="158" customFormat="1" ht="12.75" customHeight="1">
      <c r="A168" s="225">
        <v>160</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c r="AE168" s="659" t="s">
        <v>864</v>
      </c>
    </row>
    <row r="169" spans="1:31" s="158" customFormat="1" ht="12.75" customHeight="1">
      <c r="A169" s="225">
        <v>161</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c r="AE169" s="260" t="s">
        <v>864</v>
      </c>
    </row>
    <row r="170" spans="1:31" s="158" customFormat="1" ht="12.75" customHeight="1">
      <c r="A170" s="225">
        <v>162</v>
      </c>
      <c r="B170" s="217"/>
      <c r="C170" s="241" t="s">
        <v>2266</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c r="AE170" s="260" t="s">
        <v>864</v>
      </c>
    </row>
    <row r="171" spans="1:31" s="553" customFormat="1" ht="12.75" customHeight="1">
      <c r="A171" s="225">
        <v>163</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c r="AE171" s="547"/>
    </row>
    <row r="172" spans="1:31" s="553" customFormat="1" ht="12.75" customHeight="1">
      <c r="A172" s="225">
        <v>164</v>
      </c>
      <c r="B172" s="217"/>
      <c r="C172" s="666" t="s">
        <v>616</v>
      </c>
      <c r="D172" s="653"/>
      <c r="E172" s="653"/>
      <c r="F172" s="653"/>
      <c r="G172" s="653"/>
      <c r="H172" s="664" t="s">
        <v>2415</v>
      </c>
      <c r="I172" s="654"/>
      <c r="J172" s="657"/>
      <c r="K172" s="654" t="s">
        <v>2414</v>
      </c>
      <c r="L172" s="657"/>
      <c r="M172" s="657"/>
      <c r="N172" s="657"/>
      <c r="O172" s="657"/>
      <c r="P172" s="655"/>
      <c r="Q172" s="255" t="s">
        <v>817</v>
      </c>
      <c r="R172" s="255"/>
      <c r="S172" s="255" t="s">
        <v>863</v>
      </c>
      <c r="T172" s="656"/>
      <c r="U172" s="657"/>
      <c r="V172" s="659" t="s">
        <v>864</v>
      </c>
      <c r="W172" s="659" t="s">
        <v>864</v>
      </c>
      <c r="X172" s="232"/>
      <c r="Y172" s="665"/>
      <c r="Z172" s="657"/>
      <c r="AA172" s="661"/>
      <c r="AB172" s="657"/>
      <c r="AC172" s="656"/>
      <c r="AD172" s="656"/>
      <c r="AE172" s="547"/>
    </row>
    <row r="173" spans="1:31" s="249" customFormat="1" ht="12.75" customHeight="1">
      <c r="A173" s="225">
        <v>165</v>
      </c>
      <c r="B173" s="218"/>
      <c r="C173" s="218" t="s">
        <v>2251</v>
      </c>
      <c r="D173" s="218"/>
      <c r="E173" s="218"/>
      <c r="F173" s="218"/>
      <c r="G173" s="218"/>
      <c r="H173" s="509" t="s">
        <v>2416</v>
      </c>
      <c r="I173" s="501"/>
      <c r="J173" s="255"/>
      <c r="K173" s="501" t="s">
        <v>1551</v>
      </c>
      <c r="L173" s="255"/>
      <c r="M173" s="255"/>
      <c r="N173" s="255"/>
      <c r="O173" s="255"/>
      <c r="P173" s="377"/>
      <c r="Q173" s="255" t="s">
        <v>817</v>
      </c>
      <c r="R173" s="255"/>
      <c r="S173" s="255" t="s">
        <v>863</v>
      </c>
      <c r="T173" s="374"/>
      <c r="U173" s="255"/>
      <c r="V173" s="375" t="s">
        <v>864</v>
      </c>
      <c r="W173" s="375" t="s">
        <v>864</v>
      </c>
      <c r="X173" s="510"/>
      <c r="Y173" s="511" t="s">
        <v>1552</v>
      </c>
      <c r="Z173" s="255"/>
      <c r="AA173" s="245"/>
      <c r="AB173" s="255"/>
      <c r="AC173" s="374"/>
      <c r="AD173" s="374"/>
      <c r="AE173" s="375" t="s">
        <v>864</v>
      </c>
    </row>
    <row r="174" spans="1:31" s="158" customFormat="1" ht="12.75" customHeight="1">
      <c r="A174" s="225">
        <v>166</v>
      </c>
      <c r="B174" s="217"/>
      <c r="C174" s="241" t="s">
        <v>1553</v>
      </c>
      <c r="D174" s="241"/>
      <c r="E174" s="241"/>
      <c r="F174" s="241"/>
      <c r="G174" s="241"/>
      <c r="H174" s="269" t="s">
        <v>1554</v>
      </c>
      <c r="I174" s="264" t="s">
        <v>1555</v>
      </c>
      <c r="J174" s="263"/>
      <c r="K174" s="503" t="s">
        <v>1556</v>
      </c>
      <c r="L174" s="504"/>
      <c r="M174" s="504"/>
      <c r="N174" s="504"/>
      <c r="O174" s="504"/>
      <c r="P174" s="505"/>
      <c r="Q174" s="504" t="s">
        <v>817</v>
      </c>
      <c r="R174" s="504"/>
      <c r="S174" s="504" t="s">
        <v>863</v>
      </c>
      <c r="T174" s="268"/>
      <c r="U174" s="377"/>
      <c r="V174" s="265" t="s">
        <v>864</v>
      </c>
      <c r="W174" s="260" t="s">
        <v>864</v>
      </c>
      <c r="X174" s="232"/>
      <c r="Y174" s="389" t="s">
        <v>1557</v>
      </c>
      <c r="Z174" s="390" t="s">
        <v>1539</v>
      </c>
      <c r="AA174" s="267"/>
      <c r="AB174" s="263"/>
      <c r="AC174" s="506"/>
      <c r="AD174" s="506">
        <v>1</v>
      </c>
      <c r="AE174" s="260" t="s">
        <v>864</v>
      </c>
    </row>
    <row r="175" spans="1:31" s="158" customFormat="1" ht="12.75" customHeight="1">
      <c r="A175" s="225">
        <v>167</v>
      </c>
      <c r="B175" s="217"/>
      <c r="C175" s="241" t="s">
        <v>1558</v>
      </c>
      <c r="D175" s="241"/>
      <c r="E175" s="241"/>
      <c r="F175" s="241"/>
      <c r="G175" s="241"/>
      <c r="H175" s="269"/>
      <c r="I175" s="264"/>
      <c r="J175" s="263"/>
      <c r="K175" s="503" t="s">
        <v>1559</v>
      </c>
      <c r="L175" s="504"/>
      <c r="M175" s="504"/>
      <c r="N175" s="504"/>
      <c r="O175" s="504"/>
      <c r="P175" s="505"/>
      <c r="Q175" s="519" t="s">
        <v>817</v>
      </c>
      <c r="R175" s="504" t="s">
        <v>864</v>
      </c>
      <c r="S175" s="379" t="s">
        <v>1559</v>
      </c>
      <c r="T175" s="268"/>
      <c r="U175" s="263"/>
      <c r="V175" s="265" t="s">
        <v>864</v>
      </c>
      <c r="W175" s="260" t="s">
        <v>864</v>
      </c>
      <c r="X175" s="232"/>
      <c r="Y175" s="266" t="s">
        <v>1560</v>
      </c>
      <c r="Z175" s="263"/>
      <c r="AA175" s="261"/>
      <c r="AB175" s="263"/>
      <c r="AC175" s="506"/>
      <c r="AD175" s="506">
        <v>1</v>
      </c>
      <c r="AE175" s="260" t="s">
        <v>864</v>
      </c>
    </row>
    <row r="176" spans="1:31" s="158" customFormat="1" ht="12.75" customHeight="1">
      <c r="A176" s="225">
        <v>168</v>
      </c>
      <c r="B176" s="217"/>
      <c r="C176" s="241"/>
      <c r="D176" s="241" t="s">
        <v>1561</v>
      </c>
      <c r="E176" s="241"/>
      <c r="F176" s="241"/>
      <c r="G176" s="241"/>
      <c r="H176" s="269" t="s">
        <v>1562</v>
      </c>
      <c r="I176" s="264"/>
      <c r="J176" s="263"/>
      <c r="K176" s="503" t="s">
        <v>999</v>
      </c>
      <c r="L176" s="504"/>
      <c r="M176" s="504"/>
      <c r="N176" s="504"/>
      <c r="O176" s="504"/>
      <c r="P176" s="505"/>
      <c r="Q176" s="519" t="s">
        <v>817</v>
      </c>
      <c r="R176" s="504"/>
      <c r="S176" s="504" t="s">
        <v>863</v>
      </c>
      <c r="T176" s="268" t="s">
        <v>864</v>
      </c>
      <c r="U176" s="263" t="s">
        <v>1563</v>
      </c>
      <c r="V176" s="265" t="s">
        <v>864</v>
      </c>
      <c r="W176" s="260" t="s">
        <v>864</v>
      </c>
      <c r="X176" s="232"/>
      <c r="Y176" s="266"/>
      <c r="Z176" s="263"/>
      <c r="AA176" s="261"/>
      <c r="AB176" s="263"/>
      <c r="AC176" s="506"/>
      <c r="AD176" s="506">
        <v>1</v>
      </c>
      <c r="AE176" s="260" t="s">
        <v>864</v>
      </c>
    </row>
    <row r="177" spans="1:1017" s="158" customFormat="1" ht="12.75" customHeight="1">
      <c r="A177" s="225">
        <v>169</v>
      </c>
      <c r="B177" s="499"/>
      <c r="C177" s="500"/>
      <c r="D177" s="500" t="s">
        <v>1564</v>
      </c>
      <c r="E177" s="217" t="s">
        <v>1565</v>
      </c>
      <c r="F177" s="217"/>
      <c r="G177" s="217"/>
      <c r="H177" s="520"/>
      <c r="I177" s="503"/>
      <c r="J177" s="504"/>
      <c r="K177" s="503" t="s">
        <v>1566</v>
      </c>
      <c r="L177" s="504"/>
      <c r="M177" s="504"/>
      <c r="N177" s="504"/>
      <c r="O177" s="504"/>
      <c r="P177" s="505"/>
      <c r="Q177" s="519" t="s">
        <v>817</v>
      </c>
      <c r="R177" s="504" t="s">
        <v>864</v>
      </c>
      <c r="S177" s="243" t="s">
        <v>1035</v>
      </c>
      <c r="T177" s="506"/>
      <c r="U177" s="504"/>
      <c r="V177" s="507" t="s">
        <v>864</v>
      </c>
      <c r="W177" s="507" t="s">
        <v>864</v>
      </c>
      <c r="X177" s="232"/>
      <c r="Y177" s="513"/>
      <c r="Z177" s="504"/>
      <c r="AA177" s="508"/>
      <c r="AB177" s="504"/>
      <c r="AC177" s="506"/>
      <c r="AD177" s="506">
        <v>1</v>
      </c>
      <c r="AE177" s="659" t="s">
        <v>864</v>
      </c>
    </row>
    <row r="178" spans="1:1017" s="224" customFormat="1" ht="14.25" customHeight="1">
      <c r="A178" s="225">
        <v>170</v>
      </c>
      <c r="B178" s="217" t="s">
        <v>1567</v>
      </c>
      <c r="C178" s="217" t="s">
        <v>1568</v>
      </c>
      <c r="D178" s="270"/>
      <c r="E178" s="217"/>
      <c r="F178" s="217"/>
      <c r="G178" s="217"/>
      <c r="H178" s="504" t="s">
        <v>1569</v>
      </c>
      <c r="I178" s="503"/>
      <c r="J178" s="504" t="s">
        <v>1570</v>
      </c>
      <c r="K178" s="503" t="s">
        <v>1571</v>
      </c>
      <c r="L178" s="504"/>
      <c r="M178" s="504"/>
      <c r="N178" s="504"/>
      <c r="O178" s="504"/>
      <c r="P178" s="505">
        <v>1</v>
      </c>
      <c r="Q178" s="504" t="s">
        <v>823</v>
      </c>
      <c r="R178" s="504" t="s">
        <v>864</v>
      </c>
      <c r="S178" s="243" t="s">
        <v>1215</v>
      </c>
      <c r="T178" s="281"/>
      <c r="U178" s="504"/>
      <c r="V178" s="507" t="s">
        <v>864</v>
      </c>
      <c r="W178" s="507" t="s">
        <v>864</v>
      </c>
      <c r="X178" s="232"/>
      <c r="Y178" s="513"/>
      <c r="Z178" s="504"/>
      <c r="AA178" s="508"/>
      <c r="AB178" s="504"/>
      <c r="AC178" s="506"/>
      <c r="AD178" s="506">
        <v>1</v>
      </c>
      <c r="AE178" s="507"/>
    </row>
    <row r="179" spans="1:1017" s="249" customFormat="1" ht="12.95" customHeight="1">
      <c r="A179" s="225">
        <v>171</v>
      </c>
      <c r="B179" s="217" t="s">
        <v>1572</v>
      </c>
      <c r="C179" s="221"/>
      <c r="D179" s="241"/>
      <c r="E179" s="241"/>
      <c r="F179" s="241"/>
      <c r="G179" s="241"/>
      <c r="H179" s="504"/>
      <c r="I179" s="503"/>
      <c r="J179" s="504"/>
      <c r="K179" s="504" t="s">
        <v>1573</v>
      </c>
      <c r="L179" s="504"/>
      <c r="M179" s="504"/>
      <c r="N179" s="504"/>
      <c r="O179" s="504"/>
      <c r="P179" s="505"/>
      <c r="Q179" s="504" t="s">
        <v>817</v>
      </c>
      <c r="R179" s="504" t="s">
        <v>864</v>
      </c>
      <c r="S179" s="504" t="s">
        <v>1573</v>
      </c>
      <c r="T179" s="506"/>
      <c r="U179" s="504"/>
      <c r="V179" s="507" t="s">
        <v>864</v>
      </c>
      <c r="W179" s="507" t="s">
        <v>864</v>
      </c>
      <c r="X179" s="232"/>
      <c r="Y179" s="513"/>
      <c r="Z179" s="504"/>
      <c r="AA179" s="508"/>
      <c r="AB179" s="504"/>
      <c r="AC179" s="506">
        <v>1</v>
      </c>
      <c r="AD179" s="506">
        <v>1</v>
      </c>
      <c r="AE179" s="507"/>
    </row>
    <row r="180" spans="1:1017" s="249" customFormat="1" ht="12.95" customHeight="1">
      <c r="A180" s="225">
        <v>172</v>
      </c>
      <c r="B180" s="217"/>
      <c r="C180" s="221" t="s">
        <v>1574</v>
      </c>
      <c r="D180" s="221"/>
      <c r="E180" s="241"/>
      <c r="F180" s="241"/>
      <c r="G180" s="241"/>
      <c r="H180" s="504" t="s">
        <v>1575</v>
      </c>
      <c r="I180" s="503"/>
      <c r="J180" s="504"/>
      <c r="K180" s="503" t="s">
        <v>1576</v>
      </c>
      <c r="L180" s="504"/>
      <c r="M180" s="504"/>
      <c r="N180" s="504"/>
      <c r="O180" s="504"/>
      <c r="P180" s="505"/>
      <c r="Q180" s="528" t="s">
        <v>1577</v>
      </c>
      <c r="R180" s="504" t="s">
        <v>864</v>
      </c>
      <c r="S180" s="243" t="s">
        <v>1576</v>
      </c>
      <c r="T180" s="506"/>
      <c r="U180" s="504"/>
      <c r="V180" s="507" t="s">
        <v>864</v>
      </c>
      <c r="W180" s="507" t="s">
        <v>864</v>
      </c>
      <c r="X180" s="232"/>
      <c r="Y180" s="513"/>
      <c r="Z180" s="504"/>
      <c r="AA180" s="508"/>
      <c r="AB180" s="504"/>
      <c r="AC180" s="506">
        <v>1</v>
      </c>
      <c r="AD180" s="506">
        <v>1</v>
      </c>
      <c r="AE180" s="507"/>
    </row>
    <row r="181" spans="1:1017" s="249" customFormat="1" ht="12.95" customHeight="1">
      <c r="A181" s="225">
        <v>173</v>
      </c>
      <c r="B181" s="217"/>
      <c r="C181" s="221"/>
      <c r="D181" s="241" t="s">
        <v>1578</v>
      </c>
      <c r="E181" s="221"/>
      <c r="F181" s="241"/>
      <c r="G181" s="241"/>
      <c r="H181" s="504" t="s">
        <v>1579</v>
      </c>
      <c r="I181" s="503" t="s">
        <v>1580</v>
      </c>
      <c r="J181" s="504"/>
      <c r="K181" s="503" t="s">
        <v>1581</v>
      </c>
      <c r="L181" s="504"/>
      <c r="M181" s="504"/>
      <c r="N181" s="504"/>
      <c r="O181" s="504"/>
      <c r="P181" s="505"/>
      <c r="Q181" s="504" t="s">
        <v>820</v>
      </c>
      <c r="R181" s="504"/>
      <c r="S181" s="504" t="s">
        <v>863</v>
      </c>
      <c r="T181" s="506"/>
      <c r="U181" s="504"/>
      <c r="V181" s="507" t="s">
        <v>864</v>
      </c>
      <c r="W181" s="507" t="s">
        <v>864</v>
      </c>
      <c r="X181" s="232"/>
      <c r="Y181" s="513"/>
      <c r="Z181" s="504"/>
      <c r="AA181" s="508"/>
      <c r="AB181" s="504"/>
      <c r="AC181" s="506">
        <v>1</v>
      </c>
      <c r="AD181" s="506">
        <v>1</v>
      </c>
      <c r="AE181" s="507"/>
    </row>
    <row r="182" spans="1:1017" s="249" customFormat="1" ht="12.95" customHeight="1">
      <c r="A182" s="225">
        <v>174</v>
      </c>
      <c r="B182" s="217"/>
      <c r="C182" s="221"/>
      <c r="D182" s="241" t="s">
        <v>972</v>
      </c>
      <c r="E182" s="221"/>
      <c r="F182" s="241"/>
      <c r="G182" s="241"/>
      <c r="H182" s="504" t="s">
        <v>1582</v>
      </c>
      <c r="I182" s="503" t="s">
        <v>399</v>
      </c>
      <c r="J182" s="504"/>
      <c r="K182" s="503" t="s">
        <v>975</v>
      </c>
      <c r="L182" s="504"/>
      <c r="M182" s="504"/>
      <c r="N182" s="504"/>
      <c r="O182" s="504"/>
      <c r="P182" s="505"/>
      <c r="Q182" s="504" t="s">
        <v>817</v>
      </c>
      <c r="R182" s="504"/>
      <c r="S182" s="504" t="s">
        <v>863</v>
      </c>
      <c r="T182" s="506"/>
      <c r="U182" s="504"/>
      <c r="V182" s="507" t="s">
        <v>864</v>
      </c>
      <c r="W182" s="507" t="s">
        <v>864</v>
      </c>
      <c r="X182" s="232"/>
      <c r="Y182" s="513"/>
      <c r="Z182" s="504"/>
      <c r="AA182" s="508"/>
      <c r="AB182" s="504"/>
      <c r="AC182" s="506">
        <v>1</v>
      </c>
      <c r="AD182" s="506">
        <v>1</v>
      </c>
      <c r="AE182" s="507"/>
    </row>
    <row r="183" spans="1:1017" s="249" customFormat="1" ht="12.95" customHeight="1">
      <c r="A183" s="225">
        <v>175</v>
      </c>
      <c r="B183" s="217"/>
      <c r="C183" s="221"/>
      <c r="D183" s="241" t="s">
        <v>1583</v>
      </c>
      <c r="E183" s="221"/>
      <c r="F183" s="241"/>
      <c r="G183" s="241"/>
      <c r="H183" s="504" t="s">
        <v>1584</v>
      </c>
      <c r="I183" s="503" t="s">
        <v>1585</v>
      </c>
      <c r="J183" s="504"/>
      <c r="K183" s="503" t="s">
        <v>1061</v>
      </c>
      <c r="L183" s="504"/>
      <c r="M183" s="504"/>
      <c r="N183" s="504"/>
      <c r="O183" s="504"/>
      <c r="P183" s="505"/>
      <c r="Q183" s="504" t="s">
        <v>820</v>
      </c>
      <c r="R183" s="504"/>
      <c r="S183" s="504" t="s">
        <v>863</v>
      </c>
      <c r="T183" s="506"/>
      <c r="U183" s="504"/>
      <c r="V183" s="507" t="s">
        <v>864</v>
      </c>
      <c r="W183" s="507" t="s">
        <v>864</v>
      </c>
      <c r="X183" s="232"/>
      <c r="Y183" s="513"/>
      <c r="Z183" s="504"/>
      <c r="AA183" s="508"/>
      <c r="AB183" s="504"/>
      <c r="AC183" s="506">
        <v>1</v>
      </c>
      <c r="AD183" s="506">
        <v>1</v>
      </c>
      <c r="AE183" s="507"/>
    </row>
    <row r="184" spans="1:1017" s="249" customFormat="1" ht="12.95" customHeight="1">
      <c r="A184" s="225">
        <v>176</v>
      </c>
      <c r="B184" s="217"/>
      <c r="C184" s="262"/>
      <c r="D184" s="221" t="s">
        <v>1586</v>
      </c>
      <c r="E184" s="221"/>
      <c r="F184" s="241"/>
      <c r="G184" s="241"/>
      <c r="H184" s="504" t="s">
        <v>1587</v>
      </c>
      <c r="I184" s="503" t="s">
        <v>1588</v>
      </c>
      <c r="J184" s="504"/>
      <c r="K184" s="503" t="s">
        <v>939</v>
      </c>
      <c r="L184" s="504"/>
      <c r="M184" s="504"/>
      <c r="N184" s="504"/>
      <c r="O184" s="504"/>
      <c r="P184" s="505"/>
      <c r="Q184" s="504" t="s">
        <v>817</v>
      </c>
      <c r="R184" s="504"/>
      <c r="S184" s="504" t="s">
        <v>863</v>
      </c>
      <c r="T184" s="506"/>
      <c r="U184" s="504"/>
      <c r="V184" s="507" t="s">
        <v>864</v>
      </c>
      <c r="W184" s="507" t="s">
        <v>864</v>
      </c>
      <c r="X184" s="232"/>
      <c r="Y184" s="513"/>
      <c r="Z184" s="504"/>
      <c r="AA184" s="508"/>
      <c r="AB184" s="504"/>
      <c r="AC184" s="506">
        <v>1</v>
      </c>
      <c r="AD184" s="506">
        <v>1</v>
      </c>
      <c r="AE184" s="507"/>
    </row>
    <row r="185" spans="1:1017" s="249" customFormat="1" ht="12.95" customHeight="1">
      <c r="A185" s="225">
        <v>177</v>
      </c>
      <c r="B185" s="217" t="s">
        <v>1589</v>
      </c>
      <c r="C185" s="262"/>
      <c r="D185" s="241"/>
      <c r="E185" s="241"/>
      <c r="F185" s="241"/>
      <c r="G185" s="241"/>
      <c r="H185" s="504" t="s">
        <v>1590</v>
      </c>
      <c r="I185" s="503"/>
      <c r="J185" s="504"/>
      <c r="K185" s="503" t="s">
        <v>939</v>
      </c>
      <c r="L185" s="504"/>
      <c r="M185" s="504"/>
      <c r="N185" s="504"/>
      <c r="O185" s="504"/>
      <c r="P185" s="505"/>
      <c r="Q185" s="504" t="s">
        <v>817</v>
      </c>
      <c r="R185" s="504"/>
      <c r="S185" s="504" t="s">
        <v>863</v>
      </c>
      <c r="T185" s="506"/>
      <c r="U185" s="504"/>
      <c r="V185" s="506" t="s">
        <v>864</v>
      </c>
      <c r="W185" s="506" t="s">
        <v>864</v>
      </c>
      <c r="X185" s="232"/>
      <c r="Y185" s="513"/>
      <c r="Z185" s="504"/>
      <c r="AA185" s="504"/>
      <c r="AB185" s="504"/>
      <c r="AC185" s="506"/>
      <c r="AD185" s="506">
        <v>1</v>
      </c>
      <c r="AE185" s="506"/>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2" type="noConversion"/>
  <conditionalFormatting sqref="A187:F188 A208:F1048">
    <cfRule type="expression" dxfId="552" priority="438">
      <formula>OR($AD187="X",$AB187="X")</formula>
    </cfRule>
    <cfRule type="expression" dxfId="551" priority="439">
      <formula>AND($AD187=1,$AB187=1)</formula>
    </cfRule>
    <cfRule type="expression" dxfId="550" priority="440">
      <formula>$AD187=1</formula>
    </cfRule>
    <cfRule type="expression" dxfId="549" priority="441">
      <formula>$AB187=1</formula>
    </cfRule>
  </conditionalFormatting>
  <conditionalFormatting sqref="A9:G9 B26:G34 D34:D36 B35:B36 F35:G36 B98:G121 E121:G125 B122:C132 F126:G127 E128:G132 E134:G147 B148:G159 D160:G160 B160:D165 F161:G165 B166:G185 B37:G83 B85:G96 A10:A185">
    <cfRule type="expression" dxfId="548" priority="822">
      <formula>$AC9=1</formula>
    </cfRule>
  </conditionalFormatting>
  <conditionalFormatting sqref="A9:G9 D34:D36 B35:B36 F35:G36 E121:G125 B122:C132 F126:G127 E128:G132 E134:G147 B148:G159 D160:G160 B160:D165 F161:G165 B166:G185 A10:A185">
    <cfRule type="expression" dxfId="547" priority="821">
      <formula>$AD9=1</formula>
    </cfRule>
  </conditionalFormatting>
  <conditionalFormatting sqref="A9:G9 B35:B36 E121:G125 B122:C132 F126:G127 E128:G132 E134:G147 B166:G185 D34:D36 D160:G160 B160:D165 F35:G36 B148:G159 F161:G165 A10:A185">
    <cfRule type="expression" dxfId="546" priority="820">
      <formula>AND($AD9=1,$AC9=1)</formula>
    </cfRule>
  </conditionalFormatting>
  <conditionalFormatting sqref="A9:G12 D34:G34 B34:D36 F35:G36 B37:G125 B126:D127 F126:G127 B128:G132 B134:G159 D160:G160 B160:D165 F161:G165 B166:G185 B13:G33 A13:A185">
    <cfRule type="expression" dxfId="545" priority="823">
      <formula>AND(NOT(ISBLANK($W9)),ISBLANK($AC9),ISBLANK($AD9))</formula>
    </cfRule>
  </conditionalFormatting>
  <conditionalFormatting sqref="B114:B117">
    <cfRule type="expression" dxfId="544" priority="300">
      <formula>AND($R114="X",#REF!&lt;&gt;"")</formula>
    </cfRule>
  </conditionalFormatting>
  <conditionalFormatting sqref="B158 B160:B165">
    <cfRule type="expression" dxfId="543"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542" priority="167">
      <formula>OR($AD10="X",$AC10="X")</formula>
    </cfRule>
  </conditionalFormatting>
  <conditionalFormatting sqref="B10:G25 D122:D131 E132">
    <cfRule type="expression" dxfId="541" priority="279">
      <formula>OR($AD10="X",$AC10="X")</formula>
    </cfRule>
    <cfRule type="expression" dxfId="540" priority="282">
      <formula>$AC10=1</formula>
    </cfRule>
  </conditionalFormatting>
  <conditionalFormatting sqref="B10:G33 B34:D34 D122:D131 E132">
    <cfRule type="expression" dxfId="539" priority="281">
      <formula>$AD10=1</formula>
    </cfRule>
  </conditionalFormatting>
  <conditionalFormatting sqref="B10:G33 D122:D131 E132 B34:D34">
    <cfRule type="expression" dxfId="538"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537" priority="819">
      <formula>OR($AD9="X",$AC9="X")</formula>
    </cfRule>
  </conditionalFormatting>
  <conditionalFormatting sqref="B37:G121">
    <cfRule type="expression" dxfId="536" priority="297">
      <formula>AND($AD37=1,$AC37=1)</formula>
    </cfRule>
    <cfRule type="expression" dxfId="535" priority="298">
      <formula>$AD37=1</formula>
    </cfRule>
  </conditionalFormatting>
  <conditionalFormatting sqref="B133:G133">
    <cfRule type="expression" dxfId="534" priority="175">
      <formula>AND(NOT(ISBLANK($W133)),ISBLANK($AC133),ISBLANK($AD133))</formula>
    </cfRule>
  </conditionalFormatting>
  <conditionalFormatting sqref="C34 D34:D36">
    <cfRule type="expression" dxfId="533" priority="1075">
      <formula>AND($R34="X",OR($B34&lt;&gt;"",#REF!&lt;&gt;""))</formula>
    </cfRule>
  </conditionalFormatting>
  <conditionalFormatting sqref="C35:C36">
    <cfRule type="expression" dxfId="532" priority="27">
      <formula>AND($R35="X",OR(#REF!&lt;&gt;"",$B35&lt;&gt;""))</formula>
    </cfRule>
    <cfRule type="expression" dxfId="531" priority="29">
      <formula>OR($AD35="X",$AC35="X")</formula>
    </cfRule>
    <cfRule type="expression" dxfId="530" priority="30">
      <formula>AND($AD35=1,$AC35=1)</formula>
    </cfRule>
    <cfRule type="expression" dxfId="529" priority="31">
      <formula>$AD35=1</formula>
    </cfRule>
    <cfRule type="expression" dxfId="528" priority="32">
      <formula>$AC35=1</formula>
    </cfRule>
  </conditionalFormatting>
  <conditionalFormatting sqref="C133">
    <cfRule type="expression" dxfId="527" priority="154">
      <formula>OR($AD133="X",$AC133="X")</formula>
    </cfRule>
    <cfRule type="expression" dxfId="526" priority="155">
      <formula>AND($AD133=1,$AC133=1)</formula>
    </cfRule>
    <cfRule type="expression" dxfId="525" priority="156">
      <formula>$AD133=1</formula>
    </cfRule>
    <cfRule type="expression" dxfId="524" priority="157">
      <formula>$AC133=1</formula>
    </cfRule>
  </conditionalFormatting>
  <conditionalFormatting sqref="C159">
    <cfRule type="expression" dxfId="523" priority="71">
      <formula>OR($AD159="X",$AC159="X")</formula>
    </cfRule>
    <cfRule type="expression" dxfId="522" priority="72">
      <formula>AND($AD159=1,$AC159=1)</formula>
    </cfRule>
    <cfRule type="expression" dxfId="521" priority="73">
      <formula>$AD159=1</formula>
    </cfRule>
    <cfRule type="expression" dxfId="520" priority="74">
      <formula>AND($R159="X",$B159&lt;&gt;"")</formula>
    </cfRule>
  </conditionalFormatting>
  <conditionalFormatting sqref="C160:C165">
    <cfRule type="expression" dxfId="519" priority="1039">
      <formula>AND($R160="X",OR(#REF!&lt;&gt;"",$B160&lt;&gt;""))</formula>
    </cfRule>
  </conditionalFormatting>
  <conditionalFormatting sqref="C161">
    <cfRule type="expression" dxfId="518" priority="143">
      <formula>OR($AD161="X",$AC161="X")</formula>
    </cfRule>
  </conditionalFormatting>
  <conditionalFormatting sqref="C166:C167 D132:E132 C9:C33 C148:C157 C178:C185 C37:C113 C118:C132 D124:D131">
    <cfRule type="expression" dxfId="517" priority="275">
      <formula>AND($R9="X",$B9&lt;&gt;"")</formula>
    </cfRule>
  </conditionalFormatting>
  <conditionalFormatting sqref="C167">
    <cfRule type="expression" dxfId="516" priority="221">
      <formula>OR($AD167="X",$AC167="X")</formula>
    </cfRule>
    <cfRule type="expression" dxfId="515" priority="222">
      <formula>AND($AD167=1,$AC167=1)</formula>
    </cfRule>
    <cfRule type="expression" dxfId="514" priority="223">
      <formula>$AD167=1</formula>
    </cfRule>
  </conditionalFormatting>
  <conditionalFormatting sqref="C168:C177">
    <cfRule type="expression" dxfId="513" priority="984">
      <formula>AND($R168="X",OR($B168&lt;&gt;"",#REF!&lt;&gt;""))</formula>
    </cfRule>
  </conditionalFormatting>
  <conditionalFormatting sqref="C173">
    <cfRule type="expression" dxfId="512" priority="1">
      <formula>OR($AD173="X",$AC173="X")</formula>
    </cfRule>
    <cfRule type="expression" dxfId="511" priority="2">
      <formula>AND($AD173=1,$AC173=1)</formula>
    </cfRule>
    <cfRule type="expression" dxfId="510" priority="3">
      <formula>$AD173=1</formula>
    </cfRule>
    <cfRule type="expression" dxfId="509" priority="4">
      <formula>AND($R173="X",$B173&lt;&gt;"")</formula>
    </cfRule>
  </conditionalFormatting>
  <conditionalFormatting sqref="C115:D117">
    <cfRule type="expression" dxfId="508" priority="301">
      <formula>AND($R115="X",OR(#REF!&lt;&gt;"",$B115&lt;&gt;""))</formula>
    </cfRule>
  </conditionalFormatting>
  <conditionalFormatting sqref="C133:D147">
    <cfRule type="expression" dxfId="507" priority="162">
      <formula>AND($R133="X",$B133&lt;&gt;"")</formula>
    </cfRule>
  </conditionalFormatting>
  <conditionalFormatting sqref="C114:G114">
    <cfRule type="expression" dxfId="506" priority="285">
      <formula>AND($R114="X",$B114&lt;&gt;"")</formula>
    </cfRule>
  </conditionalFormatting>
  <conditionalFormatting sqref="D9:D33 C158:G158">
    <cfRule type="expression" dxfId="505" priority="78">
      <formula>AND($R9="X",OR($B9&lt;&gt;"",$C9&lt;&gt;""))</formula>
    </cfRule>
  </conditionalFormatting>
  <conditionalFormatting sqref="D24:D25">
    <cfRule type="expression" dxfId="504" priority="176">
      <formula>AND($R24="X",$B24&lt;&gt;"")</formula>
    </cfRule>
  </conditionalFormatting>
  <conditionalFormatting sqref="D34">
    <cfRule type="expression" dxfId="503" priority="1082">
      <formula>AND($R34="X",OR($B34&lt;&gt;"",#REF!&lt;&gt;"",$C34&lt;&gt;""))</formula>
    </cfRule>
    <cfRule type="expression" dxfId="502" priority="1084">
      <formula>AND($R34="X",OR($B34&lt;&gt;"",#REF!&lt;&gt;"",$C34&lt;&gt;"",$D34&lt;&gt;""))</formula>
    </cfRule>
    <cfRule type="expression" dxfId="501" priority="1085">
      <formula>AND($R34="X",OR($B34&lt;&gt;"",#REF!&lt;&gt;"",$D34&lt;&gt;"",#REF!&lt;&gt;""))</formula>
    </cfRule>
    <cfRule type="expression" dxfId="500" priority="1086">
      <formula>$AC34=1</formula>
    </cfRule>
    <cfRule type="expression" dxfId="499" priority="1087">
      <formula>AND($R34="X",OR($B34&lt;&gt;"",#REF!&lt;&gt;"",$C34&lt;&gt;""))</formula>
    </cfRule>
    <cfRule type="expression" dxfId="498" priority="1088">
      <formula>AND($AD34=1,$AC34=1)</formula>
    </cfRule>
    <cfRule type="expression" dxfId="497" priority="1089">
      <formula>$AD34=1</formula>
    </cfRule>
    <cfRule type="expression" dxfId="496" priority="1090">
      <formula>AND($R34="X",$B34&lt;&gt;"")</formula>
    </cfRule>
    <cfRule type="expression" dxfId="495" priority="1091">
      <formula>AND($R34="X",OR($B34&lt;&gt;"",#REF!&lt;&gt;""))</formula>
    </cfRule>
  </conditionalFormatting>
  <conditionalFormatting sqref="D115 D178:D185">
    <cfRule type="expression" dxfId="494" priority="145">
      <formula>AND($R115="X",OR($B115&lt;&gt;"",$C115&lt;&gt;""))</formula>
    </cfRule>
  </conditionalFormatting>
  <conditionalFormatting sqref="D118:D121 D120:G120 D166:D167 D154:D157 C178">
    <cfRule type="expression" dxfId="493" priority="308">
      <formula>AND($R118="X",OR($B118&lt;&gt;"",$C118&lt;&gt;""))</formula>
    </cfRule>
  </conditionalFormatting>
  <conditionalFormatting sqref="D122:D123">
    <cfRule type="expression" dxfId="492" priority="252">
      <formula>AND($R122="X",OR(#REF!&lt;&gt;"",$B122&lt;&gt;""))</formula>
    </cfRule>
  </conditionalFormatting>
  <conditionalFormatting sqref="D132">
    <cfRule type="expression" dxfId="491" priority="213">
      <formula>OR($AD132="X",$AC132="X")</formula>
    </cfRule>
    <cfRule type="expression" dxfId="490" priority="214">
      <formula>AND($AD132=1,$AC132=1)</formula>
    </cfRule>
    <cfRule type="expression" dxfId="489" priority="215">
      <formula>$AD132=1</formula>
    </cfRule>
  </conditionalFormatting>
  <conditionalFormatting sqref="D132:D147">
    <cfRule type="expression" dxfId="488" priority="166">
      <formula>$AC132=1</formula>
    </cfRule>
  </conditionalFormatting>
  <conditionalFormatting sqref="D133">
    <cfRule type="expression" dxfId="487" priority="149">
      <formula>OR($AD133="X",$AC133="X")</formula>
    </cfRule>
    <cfRule type="expression" dxfId="486" priority="150">
      <formula>AND($R133="X",OR($B133&lt;&gt;"",$C133&lt;&gt;"",$D133&lt;&gt;""))</formula>
    </cfRule>
    <cfRule type="expression" dxfId="485" priority="151">
      <formula>AND($AD133=1,$AC133=1)</formula>
    </cfRule>
    <cfRule type="expression" dxfId="484" priority="152">
      <formula>$AD133=1</formula>
    </cfRule>
    <cfRule type="expression" dxfId="483" priority="153">
      <formula>$AC133=1</formula>
    </cfRule>
  </conditionalFormatting>
  <conditionalFormatting sqref="D133:D147">
    <cfRule type="expression" dxfId="482" priority="163">
      <formula>OR($AD133="X",$AC133="X")</formula>
    </cfRule>
    <cfRule type="expression" dxfId="481" priority="164">
      <formula>AND($AD133=1,$AC133=1)</formula>
    </cfRule>
    <cfRule type="expression" dxfId="480" priority="165">
      <formula>$AD133=1</formula>
    </cfRule>
  </conditionalFormatting>
  <conditionalFormatting sqref="D148:D152 E121:E123 D37:D113">
    <cfRule type="expression" dxfId="479" priority="270">
      <formula>AND($R37="X",OR($B37&lt;&gt;"",$C37&lt;&gt;""))</formula>
    </cfRule>
  </conditionalFormatting>
  <conditionalFormatting sqref="D153">
    <cfRule type="expression" dxfId="478" priority="836">
      <formula>AND($R153="X",OR($B153&lt;&gt;"",#REF!&lt;&gt;""))</formula>
    </cfRule>
  </conditionalFormatting>
  <conditionalFormatting sqref="D157">
    <cfRule type="expression" dxfId="477" priority="61">
      <formula>AND($R157="X",OR($B157&lt;&gt;"",$C157&lt;&gt;""))</formula>
    </cfRule>
    <cfRule type="expression" dxfId="476" priority="197">
      <formula>$AC157=1</formula>
    </cfRule>
    <cfRule type="expression" dxfId="475" priority="198">
      <formula>AND($R157="X",OR($B157&lt;&gt;"",$C157&lt;&gt;"",$D157&lt;&gt;"",$E157&lt;&gt;""))</formula>
    </cfRule>
    <cfRule type="expression" dxfId="474" priority="199">
      <formula>AND($AD157=1,$AC157=1)</formula>
    </cfRule>
    <cfRule type="expression" dxfId="473" priority="200">
      <formula>$AD157=1</formula>
    </cfRule>
    <cfRule type="expression" dxfId="472" priority="201">
      <formula>AND($R157="X",OR($B157&lt;&gt;"",$C157&lt;&gt;"",$D157&lt;&gt;""))</formula>
    </cfRule>
    <cfRule type="expression" dxfId="471" priority="203">
      <formula>$AC157=1</formula>
    </cfRule>
    <cfRule type="expression" dxfId="470" priority="204">
      <formula>AND($R157="X",OR($B157&lt;&gt;"",$C157&lt;&gt;"",$D157&lt;&gt;"",$E157&lt;&gt;""))</formula>
    </cfRule>
    <cfRule type="expression" dxfId="469" priority="205">
      <formula>AND($AD157=1,$AC157=1)</formula>
    </cfRule>
    <cfRule type="expression" dxfId="468" priority="206">
      <formula>$AD157=1</formula>
    </cfRule>
    <cfRule type="expression" dxfId="467" priority="207">
      <formula>AND($R157="X",OR($B157&lt;&gt;"",$C157&lt;&gt;"",$D157&lt;&gt;""))</formula>
    </cfRule>
  </conditionalFormatting>
  <conditionalFormatting sqref="D159">
    <cfRule type="expression" dxfId="466" priority="48">
      <formula>AND($R159="X",OR($B159&lt;&gt;"",$C159&lt;&gt;""))</formula>
    </cfRule>
    <cfRule type="expression" dxfId="465" priority="50">
      <formula>$AC159=1</formula>
    </cfRule>
    <cfRule type="expression" dxfId="464" priority="51">
      <formula>AND($R159="X",OR($B159&lt;&gt;"",$C159&lt;&gt;"",$D159&lt;&gt;"",$E159&lt;&gt;""))</formula>
    </cfRule>
    <cfRule type="expression" dxfId="463" priority="52">
      <formula>AND($AD159=1,$AC159=1)</formula>
    </cfRule>
    <cfRule type="expression" dxfId="462" priority="53">
      <formula>$AD159=1</formula>
    </cfRule>
    <cfRule type="expression" dxfId="461" priority="54">
      <formula>AND($R159="X",OR($B159&lt;&gt;"",$C159&lt;&gt;"",$D159&lt;&gt;""))</formula>
    </cfRule>
    <cfRule type="expression" dxfId="460" priority="55">
      <formula>$AC159=1</formula>
    </cfRule>
    <cfRule type="expression" dxfId="459" priority="56">
      <formula>AND($R159="X",OR($B159&lt;&gt;"",$C159&lt;&gt;"",$D159&lt;&gt;"",$E159&lt;&gt;""))</formula>
    </cfRule>
    <cfRule type="expression" dxfId="458" priority="57">
      <formula>AND($AD159=1,$AC159=1)</formula>
    </cfRule>
    <cfRule type="expression" dxfId="457" priority="58">
      <formula>$AD159=1</formula>
    </cfRule>
    <cfRule type="expression" dxfId="456" priority="59">
      <formula>AND($R159="X",OR($B159&lt;&gt;"",$C159&lt;&gt;"",$D159&lt;&gt;""))</formula>
    </cfRule>
    <cfRule type="expression" dxfId="455" priority="60">
      <formula>AND($R159="X",OR($B159&lt;&gt;"",$C159&lt;&gt;""))</formula>
    </cfRule>
    <cfRule type="expression" dxfId="454" priority="64">
      <formula>OR($AD159="X",$AC159="X")</formula>
    </cfRule>
    <cfRule type="expression" dxfId="453" priority="67">
      <formula>AND($R159="X",$B159&lt;&gt;"")</formula>
    </cfRule>
    <cfRule type="expression" dxfId="452" priority="69">
      <formula>AND($AD159=1,$AC159=1)</formula>
    </cfRule>
    <cfRule type="expression" dxfId="451" priority="70">
      <formula>$AD159=1</formula>
    </cfRule>
    <cfRule type="expression" dxfId="450" priority="75">
      <formula>AND($R159="X",OR($B159&lt;&gt;"",$C159&lt;&gt;""))</formula>
    </cfRule>
  </conditionalFormatting>
  <conditionalFormatting sqref="D159:D161">
    <cfRule type="expression" dxfId="449" priority="68">
      <formula>OR($AD159="X",$AC159="X")</formula>
    </cfRule>
  </conditionalFormatting>
  <conditionalFormatting sqref="D160:D161">
    <cfRule type="expression" dxfId="448" priority="225">
      <formula>AND($AD160=1,$AC160=1)</formula>
    </cfRule>
    <cfRule type="expression" dxfId="447" priority="226">
      <formula>$AD160=1</formula>
    </cfRule>
    <cfRule type="expression" dxfId="446" priority="227">
      <formula>$AC160=1</formula>
    </cfRule>
    <cfRule type="expression" dxfId="445" priority="228">
      <formula>AND($R160="X",#REF!&lt;&gt;"")</formula>
    </cfRule>
  </conditionalFormatting>
  <conditionalFormatting sqref="D160:D165">
    <cfRule type="expression" dxfId="444" priority="1041">
      <formula>AND($R160="X",OR(#REF!&lt;&gt;"",$B160&lt;&gt;"",$C160&lt;&gt;""))</formula>
    </cfRule>
  </conditionalFormatting>
  <conditionalFormatting sqref="D167">
    <cfRule type="expression" dxfId="443" priority="217">
      <formula>AND($R167="X",$B167&lt;&gt;"")</formula>
    </cfRule>
    <cfRule type="expression" dxfId="442" priority="218">
      <formula>OR($AD167="X",$AC167="X")</formula>
    </cfRule>
    <cfRule type="expression" dxfId="441" priority="219">
      <formula>AND($AD167=1,$AC167=1)</formula>
    </cfRule>
    <cfRule type="expression" dxfId="440" priority="220">
      <formula>$AD167=1</formula>
    </cfRule>
  </conditionalFormatting>
  <conditionalFormatting sqref="D168:D177">
    <cfRule type="expression" dxfId="439" priority="1004">
      <formula>AND($R168="X",OR($B168&lt;&gt;"",#REF!&lt;&gt;"",$C168&lt;&gt;""))</formula>
    </cfRule>
  </conditionalFormatting>
  <conditionalFormatting sqref="D120:E120">
    <cfRule type="expression" dxfId="438" priority="100">
      <formula>AND($R120="X",OR($B120&lt;&gt;"",$C120&lt;&gt;"",$D120&lt;&gt;"",$E120&lt;&gt;""))</formula>
    </cfRule>
    <cfRule type="expression" dxfId="437" priority="101">
      <formula>AND($R120="X",OR($B120&lt;&gt;"",$C120&lt;&gt;"",$E120&lt;&gt;"",#REF!&lt;&gt;""))</formula>
    </cfRule>
    <cfRule type="expression" dxfId="436" priority="102">
      <formula>$AC120=1</formula>
    </cfRule>
    <cfRule type="expression" dxfId="435" priority="103">
      <formula>AND($R120="X",OR($B120&lt;&gt;"",$C120&lt;&gt;"",$D120&lt;&gt;""))</formula>
    </cfRule>
    <cfRule type="expression" dxfId="434" priority="104">
      <formula>AND($AD120=1,$AC120=1)</formula>
    </cfRule>
    <cfRule type="expression" dxfId="433" priority="105">
      <formula>$AD120=1</formula>
    </cfRule>
  </conditionalFormatting>
  <conditionalFormatting sqref="D34:G34">
    <cfRule type="expression" dxfId="432" priority="5">
      <formula>AND($R34="X",OR($B34&lt;&gt;"",$C34&lt;&gt;"",$D34&lt;&gt;"",$E34&lt;&gt;"",$F34&lt;&gt;""))</formula>
    </cfRule>
    <cfRule type="expression" dxfId="431" priority="6">
      <formula>AND($AD34=1,$AC34=1)</formula>
    </cfRule>
    <cfRule type="expression" dxfId="430" priority="7">
      <formula>$AD34=1</formula>
    </cfRule>
    <cfRule type="expression" dxfId="429" priority="8">
      <formula>OR($AD34="X",$AC34="X")</formula>
    </cfRule>
  </conditionalFormatting>
  <conditionalFormatting sqref="D118:G118">
    <cfRule type="expression" dxfId="428" priority="116">
      <formula>AND($R118="X",$B118&lt;&gt;"")</formula>
    </cfRule>
  </conditionalFormatting>
  <conditionalFormatting sqref="D120:G120">
    <cfRule type="expression" dxfId="427" priority="114">
      <formula>AND($R120="X",$B120&lt;&gt;"")</formula>
    </cfRule>
  </conditionalFormatting>
  <conditionalFormatting sqref="D159:G159">
    <cfRule type="expression" dxfId="426" priority="66">
      <formula>AND($R159="X",OR($B159&lt;&gt;"",$C159&lt;&gt;""))</formula>
    </cfRule>
  </conditionalFormatting>
  <conditionalFormatting sqref="E9:E33">
    <cfRule type="expression" dxfId="425" priority="36">
      <formula>AND($R9="X",OR($B9&lt;&gt;"",$C9&lt;&gt;"",$D9&lt;&gt;""))</formula>
    </cfRule>
  </conditionalFormatting>
  <conditionalFormatting sqref="E35:E36">
    <cfRule type="expression" dxfId="424" priority="9">
      <formula>OR($AD35="X",$AC35="X")</formula>
    </cfRule>
    <cfRule type="expression" dxfId="423" priority="10">
      <formula>AND($AD35=1,$AC35=1)</formula>
    </cfRule>
    <cfRule type="expression" dxfId="422" priority="11">
      <formula>$AD35=1</formula>
    </cfRule>
    <cfRule type="expression" dxfId="421" priority="12">
      <formula>$AC35=1</formula>
    </cfRule>
    <cfRule type="expression" dxfId="420" priority="13">
      <formula>AND(NOT(ISBLANK($W35)),ISBLANK($AC35),ISBLANK($AD35))</formula>
    </cfRule>
    <cfRule type="expression" dxfId="419" priority="14">
      <formula>AND($R35="X",OR($B35&lt;&gt;"",#REF!&lt;&gt;"",$D35&lt;&gt;"",#REF!&lt;&gt;""))</formula>
    </cfRule>
  </conditionalFormatting>
  <conditionalFormatting sqref="E82">
    <cfRule type="expression" dxfId="418" priority="185">
      <formula>AND($R82="X",OR($B82&lt;&gt;"",$C82&lt;&gt;"",$D82&lt;&gt;"",$E82&lt;&gt;""))</formula>
    </cfRule>
    <cfRule type="expression" dxfId="417" priority="186">
      <formula>AND($AD82=1,$AC82=1)</formula>
    </cfRule>
    <cfRule type="expression" dxfId="416" priority="187">
      <formula>$AD82=1</formula>
    </cfRule>
    <cfRule type="expression" dxfId="415" priority="188">
      <formula>AND($R82="X",OR($B82&lt;&gt;"",$C82&lt;&gt;"",$E82&lt;&gt;"",#REF!&lt;&gt;""))</formula>
    </cfRule>
  </conditionalFormatting>
  <conditionalFormatting sqref="E85">
    <cfRule type="expression" dxfId="414" priority="179">
      <formula>AND($R85="X",OR($B85&lt;&gt;"",$C85&lt;&gt;"",$D85&lt;&gt;"",$E85&lt;&gt;""))</formula>
    </cfRule>
    <cfRule type="expression" dxfId="413" priority="180">
      <formula>AND($AD85=1,$AC85=1)</formula>
    </cfRule>
    <cfRule type="expression" dxfId="412" priority="181">
      <formula>$AD85=1</formula>
    </cfRule>
    <cfRule type="expression" dxfId="411" priority="182">
      <formula>$AC85=1</formula>
    </cfRule>
    <cfRule type="expression" dxfId="410" priority="183">
      <formula>AND($R85="X",OR($B85&lt;&gt;"",$C85&lt;&gt;"",$E85&lt;&gt;"",#REF!&lt;&gt;""))</formula>
    </cfRule>
    <cfRule type="expression" dxfId="409" priority="184">
      <formula>$AC85=1</formula>
    </cfRule>
  </conditionalFormatting>
  <conditionalFormatting sqref="E104">
    <cfRule type="expression" dxfId="408" priority="189">
      <formula>AND($R104="X",OR($B104&lt;&gt;"",$C104&lt;&gt;"",$D104&lt;&gt;"",$E104&lt;&gt;""))</formula>
    </cfRule>
    <cfRule type="expression" dxfId="407" priority="190">
      <formula>AND($AD104=1,$AC104=1)</formula>
    </cfRule>
    <cfRule type="expression" dxfId="406" priority="191">
      <formula>$AD104=1</formula>
    </cfRule>
    <cfRule type="expression" dxfId="405" priority="192">
      <formula>$AC104=1</formula>
    </cfRule>
    <cfRule type="expression" dxfId="404" priority="193">
      <formula>AND($R104="X",OR($B104&lt;&gt;"",$C104&lt;&gt;"",$E104&lt;&gt;"",#REF!&lt;&gt;""))</formula>
    </cfRule>
  </conditionalFormatting>
  <conditionalFormatting sqref="E115 E148:E152 E154:E157 E166 E178:E185">
    <cfRule type="expression" dxfId="403" priority="146">
      <formula>AND($R115="X",OR($B115&lt;&gt;"",$C115&lt;&gt;"",$D115&lt;&gt;""))</formula>
    </cfRule>
  </conditionalFormatting>
  <conditionalFormatting sqref="E115:E117">
    <cfRule type="expression" dxfId="402" priority="302">
      <formula>AND($R115="X",OR(#REF!&lt;&gt;"",$B115&lt;&gt;"",$C115&lt;&gt;""))</formula>
    </cfRule>
  </conditionalFormatting>
  <conditionalFormatting sqref="E118:E121">
    <cfRule type="expression" dxfId="401" priority="320">
      <formula>AND($R118="X",OR($B118&lt;&gt;"",$C118&lt;&gt;"",$D118&lt;&gt;""))</formula>
    </cfRule>
  </conditionalFormatting>
  <conditionalFormatting sqref="E119">
    <cfRule type="expression" dxfId="400" priority="106">
      <formula>AND($R119="X",OR($B119&lt;&gt;"",$C119&lt;&gt;"",$D119&lt;&gt;"",$E119&lt;&gt;""))</formula>
    </cfRule>
    <cfRule type="expression" dxfId="399" priority="107">
      <formula>AND($R119="X",OR($B119&lt;&gt;"",$C119&lt;&gt;"",$E119&lt;&gt;"",#REF!&lt;&gt;""))</formula>
    </cfRule>
    <cfRule type="expression" dxfId="398" priority="108">
      <formula>$AC119=1</formula>
    </cfRule>
    <cfRule type="expression" dxfId="397" priority="109">
      <formula>AND($R119="X",OR($B119&lt;&gt;"",$C119&lt;&gt;"",$D119&lt;&gt;""))</formula>
    </cfRule>
  </conditionalFormatting>
  <conditionalFormatting sqref="E124">
    <cfRule type="expression" dxfId="396" priority="194">
      <formula>AND($R124="X",OR($B124&lt;&gt;"",$C124&lt;&gt;"",$D124&lt;&gt;"",$E124&lt;&gt;""))</formula>
    </cfRule>
    <cfRule type="expression" dxfId="395" priority="195">
      <formula>AND($R124="X",OR($B124&lt;&gt;"",$C124&lt;&gt;"",$E124&lt;&gt;"",#REF!&lt;&gt;""))</formula>
    </cfRule>
    <cfRule type="expression" dxfId="394" priority="196">
      <formula>$AC124=1</formula>
    </cfRule>
  </conditionalFormatting>
  <conditionalFormatting sqref="E124:E125 E37:E113 F126:F127 E128:E131">
    <cfRule type="expression" dxfId="393" priority="276">
      <formula>AND($R37="X",OR($B37&lt;&gt;"",$C37&lt;&gt;"",$D37&lt;&gt;""))</formula>
    </cfRule>
  </conditionalFormatting>
  <conditionalFormatting sqref="E126:E127">
    <cfRule type="expression" dxfId="392" priority="125">
      <formula>AND($R126="X",$B126&lt;&gt;"")</formula>
    </cfRule>
    <cfRule type="expression" dxfId="391" priority="126">
      <formula>AND($AD126=1,$AC126=1)</formula>
    </cfRule>
    <cfRule type="expression" dxfId="390" priority="127">
      <formula>$AD126=1</formula>
    </cfRule>
    <cfRule type="expression" dxfId="389" priority="128">
      <formula>OR($AD126="X",$AC126="X")</formula>
    </cfRule>
    <cfRule type="expression" dxfId="388" priority="129">
      <formula>$AC126=1</formula>
    </cfRule>
    <cfRule type="expression" dxfId="387" priority="130">
      <formula>AND(NOT(ISBLANK($W126)),ISBLANK($AC126),ISBLANK($AD126))</formula>
    </cfRule>
  </conditionalFormatting>
  <conditionalFormatting sqref="E133:E147">
    <cfRule type="expression" dxfId="386" priority="168">
      <formula>AND($R133="X",OR($B133&lt;&gt;"",$C133&lt;&gt;"",$D133&lt;&gt;""))</formula>
    </cfRule>
  </conditionalFormatting>
  <conditionalFormatting sqref="E153">
    <cfRule type="expression" dxfId="385" priority="854">
      <formula>AND($R153="X",OR($B153&lt;&gt;"",#REF!&lt;&gt;"",$D153&lt;&gt;""))</formula>
    </cfRule>
  </conditionalFormatting>
  <conditionalFormatting sqref="E156">
    <cfRule type="expression" dxfId="384" priority="208">
      <formula>$AC156=1</formula>
    </cfRule>
    <cfRule type="expression" dxfId="383" priority="209">
      <formula>AND($R156="X",OR($B156&lt;&gt;"",$C156&lt;&gt;"",$D156&lt;&gt;"",$E156&lt;&gt;""))</formula>
    </cfRule>
    <cfRule type="expression" dxfId="382" priority="210">
      <formula>AND($AD156=1,$AC156=1)</formula>
    </cfRule>
    <cfRule type="expression" dxfId="381" priority="211">
      <formula>$AD156=1</formula>
    </cfRule>
  </conditionalFormatting>
  <conditionalFormatting sqref="E159">
    <cfRule type="expression" dxfId="380" priority="65">
      <formula>AND($R159="X",OR($B159&lt;&gt;"",$C159&lt;&gt;"",$D159&lt;&gt;""))</formula>
    </cfRule>
  </conditionalFormatting>
  <conditionalFormatting sqref="E161:E165">
    <cfRule type="expression" dxfId="379" priority="42">
      <formula>OR($AD161="X",$AC161="X")</formula>
    </cfRule>
    <cfRule type="expression" dxfId="378" priority="43">
      <formula>AND($AD161=1,$AC161=1)</formula>
    </cfRule>
    <cfRule type="expression" dxfId="377" priority="44">
      <formula>$AD161=1</formula>
    </cfRule>
    <cfRule type="expression" dxfId="376" priority="45">
      <formula>$AC161=1</formula>
    </cfRule>
    <cfRule type="expression" dxfId="375" priority="46">
      <formula>AND(NOT(ISBLANK($W161)),ISBLANK($AC161),ISBLANK($AD161))</formula>
    </cfRule>
    <cfRule type="expression" dxfId="374" priority="47">
      <formula>AND($R161="X",OR(#REF!&lt;&gt;"",$B161&lt;&gt;"",$C161&lt;&gt;"",$D161&lt;&gt;""))</formula>
    </cfRule>
  </conditionalFormatting>
  <conditionalFormatting sqref="E168:E177">
    <cfRule type="expression" dxfId="373" priority="117">
      <formula>AND($R168="X",OR($B168&lt;&gt;"",#REF!&lt;&gt;"",$C168&lt;&gt;"",$D168&lt;&gt;""))</formula>
    </cfRule>
  </conditionalFormatting>
  <conditionalFormatting sqref="E159:F159">
    <cfRule type="expression" dxfId="372" priority="76">
      <formula>AND($R159="X",OR($B159&lt;&gt;"",$C159&lt;&gt;"",$D159&lt;&gt;"",#REF!&lt;&gt;""))</formula>
    </cfRule>
  </conditionalFormatting>
  <conditionalFormatting sqref="E167:F167">
    <cfRule type="expression" dxfId="371" priority="1019">
      <formula>AND($R167="X",OR($B167&lt;&gt;"",$C167&lt;&gt;"",$D167&lt;&gt;"",#REF!&lt;&gt;""))</formula>
    </cfRule>
  </conditionalFormatting>
  <conditionalFormatting sqref="E119:G119">
    <cfRule type="expression" dxfId="370" priority="112">
      <formula>AND($AD119=1,$AC119=1)</formula>
    </cfRule>
    <cfRule type="expression" dxfId="369" priority="113">
      <formula>$AD119=1</formula>
    </cfRule>
  </conditionalFormatting>
  <conditionalFormatting sqref="E121:G121">
    <cfRule type="expression" dxfId="368" priority="83">
      <formula>AND($R121="X",OR($B121&lt;&gt;"",$C121&lt;&gt;"",$D121&lt;&gt;"",$E121&lt;&gt;""))</formula>
    </cfRule>
    <cfRule type="expression" dxfId="367" priority="84">
      <formula>AND($R121="X",OR($B121&lt;&gt;"",$C121&lt;&gt;"",$E121&lt;&gt;"",#REF!&lt;&gt;""))</formula>
    </cfRule>
    <cfRule type="expression" dxfId="366" priority="85">
      <formula>$AC121=1</formula>
    </cfRule>
    <cfRule type="expression" dxfId="365" priority="86">
      <formula>AND($R121="X",OR($B121&lt;&gt;"",$C121&lt;&gt;"",$D121&lt;&gt;""))</formula>
    </cfRule>
    <cfRule type="expression" dxfId="364" priority="87">
      <formula>AND($AD121=1,$AC121=1)</formula>
    </cfRule>
    <cfRule type="expression" dxfId="363" priority="88">
      <formula>$AD121=1</formula>
    </cfRule>
    <cfRule type="expression" dxfId="362" priority="89">
      <formula>AND($R121="X",$B121&lt;&gt;"")</formula>
    </cfRule>
    <cfRule type="expression" dxfId="361" priority="91">
      <formula>AND($R121="X",OR($B121&lt;&gt;"",$C121&lt;&gt;""))</formula>
    </cfRule>
  </conditionalFormatting>
  <conditionalFormatting sqref="E133:G133 B133:C147">
    <cfRule type="expression" dxfId="360" priority="172">
      <formula>AND($AD133=1,$AC133=1)</formula>
    </cfRule>
    <cfRule type="expression" dxfId="359" priority="173">
      <formula>$AD133=1</formula>
    </cfRule>
    <cfRule type="expression" dxfId="358"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357" priority="39">
      <formula>AND($R9="X",OR($B9&lt;&gt;"",$C9&lt;&gt;"",$D9&lt;&gt;"",$E9&lt;&gt;""))</formula>
    </cfRule>
  </conditionalFormatting>
  <conditionalFormatting sqref="F35:F36">
    <cfRule type="expression" dxfId="356" priority="1102">
      <formula>AND($R35="X",OR($B35&lt;&gt;"",#REF!&lt;&gt;"",$D35&lt;&gt;"",#REF!&lt;&gt;""))</formula>
    </cfRule>
  </conditionalFormatting>
  <conditionalFormatting sqref="F115 F154:F157 F166 F178:F185">
    <cfRule type="expression" dxfId="355" priority="147">
      <formula>AND($R115="X",OR($B115&lt;&gt;"",$C115&lt;&gt;"",$D115&lt;&gt;"",$E115&lt;&gt;""))</formula>
    </cfRule>
  </conditionalFormatting>
  <conditionalFormatting sqref="F115:F117">
    <cfRule type="expression" dxfId="354" priority="303">
      <formula>AND($R115="X",OR(#REF!&lt;&gt;"",$B115&lt;&gt;"",$C115&lt;&gt;"",$E115&lt;&gt;""))</formula>
    </cfRule>
  </conditionalFormatting>
  <conditionalFormatting sqref="F118:F121">
    <cfRule type="expression" dxfId="353" priority="321">
      <formula>AND($R118="X",OR($B118&lt;&gt;"",$C118&lt;&gt;"",$D118&lt;&gt;"",$E118&lt;&gt;""))</formula>
    </cfRule>
  </conditionalFormatting>
  <conditionalFormatting sqref="F119">
    <cfRule type="expression" dxfId="352" priority="110">
      <formula>AND($R119="X",OR($B119&lt;&gt;"",$C119&lt;&gt;"",$D119&lt;&gt;"",$E119&lt;&gt;""))</formula>
    </cfRule>
  </conditionalFormatting>
  <conditionalFormatting sqref="F120 G154:G157 G166">
    <cfRule type="expression" dxfId="351" priority="92">
      <formula>AND($R120="X",OR($B120&lt;&gt;"",$C120&lt;&gt;"",$D120&lt;&gt;"",$E120&lt;&gt;"",$F120&lt;&gt;""))</formula>
    </cfRule>
  </conditionalFormatting>
  <conditionalFormatting sqref="F121:F123 F132:G132">
    <cfRule type="expression" dxfId="350" priority="306">
      <formula>AND($R121="X",OR($B121&lt;&gt;"",$C121&lt;&gt;"",$E121&lt;&gt;"",#REF!&lt;&gt;""))</formula>
    </cfRule>
  </conditionalFormatting>
  <conditionalFormatting sqref="F124:F152 F37:F113">
    <cfRule type="expression" dxfId="349" priority="277">
      <formula>AND($R37="X",OR($B37&lt;&gt;"",$C37&lt;&gt;"",$D37&lt;&gt;"",$E37&lt;&gt;""))</formula>
    </cfRule>
  </conditionalFormatting>
  <conditionalFormatting sqref="F131">
    <cfRule type="expression" dxfId="348" priority="178">
      <formula>AND($R131="X",OR($B131&lt;&gt;"",$C131&lt;&gt;"",$E131&lt;&gt;"",#REF!&lt;&gt;""))</formula>
    </cfRule>
  </conditionalFormatting>
  <conditionalFormatting sqref="F153">
    <cfRule type="expression" dxfId="347" priority="855">
      <formula>AND($R153="X",OR($B153&lt;&gt;"",#REF!&lt;&gt;"",$D153&lt;&gt;"",$E153&lt;&gt;""))</formula>
    </cfRule>
  </conditionalFormatting>
  <conditionalFormatting sqref="F161:F165">
    <cfRule type="expression" dxfId="346" priority="1043">
      <formula>AND($R161="X",OR(#REF!&lt;&gt;"",$B161&lt;&gt;"",$C161&lt;&gt;"",$D161&lt;&gt;""))</formula>
    </cfRule>
  </conditionalFormatting>
  <conditionalFormatting sqref="F168:F177">
    <cfRule type="expression" dxfId="345" priority="118">
      <formula>AND($R168="X",OR($B168&lt;&gt;"",#REF!&lt;&gt;"",$C168&lt;&gt;"",$D168&lt;&gt;"",$F168&lt;&gt;""))</formula>
    </cfRule>
    <cfRule type="expression" dxfId="344" priority="1009">
      <formula>AND($R168="X",OR($B168&lt;&gt;"",#REF!&lt;&gt;"",$C168&lt;&gt;"",$D168&lt;&gt;""))</formula>
    </cfRule>
  </conditionalFormatting>
  <conditionalFormatting sqref="F177">
    <cfRule type="expression" dxfId="343" priority="40">
      <formula>AND($R177="X",OR($B177&lt;&gt;"",$C177&lt;&gt;"",$D177&lt;&gt;"",$E177&lt;&gt;"",$F177&lt;&gt;""))</formula>
    </cfRule>
  </conditionalFormatting>
  <conditionalFormatting sqref="F120:G120">
    <cfRule type="expression" dxfId="342" priority="93">
      <formula>AND($R120="X",OR($B120&lt;&gt;"",$C120&lt;&gt;"",$D120&lt;&gt;"",$E120&lt;&gt;""))</formula>
    </cfRule>
    <cfRule type="expression" dxfId="341" priority="94">
      <formula>AND($R120="X",OR($B120&lt;&gt;"",$C120&lt;&gt;"",$E120&lt;&gt;"",#REF!&lt;&gt;""))</formula>
    </cfRule>
    <cfRule type="expression" dxfId="340" priority="95">
      <formula>$AC120=1</formula>
    </cfRule>
    <cfRule type="expression" dxfId="339" priority="96">
      <formula>AND($R120="X",OR($B120&lt;&gt;"",$C120&lt;&gt;"",$D120&lt;&gt;""))</formula>
    </cfRule>
    <cfRule type="expression" dxfId="338" priority="97">
      <formula>AND($AD120=1,$AC120=1)</formula>
    </cfRule>
    <cfRule type="expression" dxfId="337" priority="98">
      <formula>$AD120=1</formula>
    </cfRule>
    <cfRule type="expression" dxfId="336" priority="99">
      <formula>AND($R120="X",OR($B120&lt;&gt;"",$C120&lt;&gt;"",$D120&lt;&gt;""))</formula>
    </cfRule>
  </conditionalFormatting>
  <conditionalFormatting sqref="F121:G121">
    <cfRule type="expression" dxfId="335" priority="81">
      <formula>AND($R121="X",OR($B121&lt;&gt;"",$C121&lt;&gt;""))</formula>
    </cfRule>
    <cfRule type="expression" dxfId="334" priority="82">
      <formula>AND($R121="X",OR($B121&lt;&gt;"",$C121&lt;&gt;"",$D121&lt;&gt;""))</formula>
    </cfRule>
  </conditionalFormatting>
  <conditionalFormatting sqref="F159:G159">
    <cfRule type="expression" dxfId="333" priority="77">
      <formula>AND($R159="X",OR($B159&lt;&gt;"",$C159&lt;&gt;"",$D159&lt;&gt;"",#REF!&lt;&gt;"",$F159&lt;&gt;""))</formula>
    </cfRule>
  </conditionalFormatting>
  <conditionalFormatting sqref="F167:G167">
    <cfRule type="expression" dxfId="332" priority="1020">
      <formula>AND($R167="X",OR($B167&lt;&gt;"",$C167&lt;&gt;"",$D167&lt;&gt;"",#REF!&lt;&gt;"",$F167&lt;&gt;""))</formula>
    </cfRule>
  </conditionalFormatting>
  <conditionalFormatting sqref="G9:G33 D160:G160">
    <cfRule type="expression" dxfId="331" priority="41">
      <formula>AND($R9="X",OR($B9&lt;&gt;"",$C9&lt;&gt;"",$D9&lt;&gt;"",$E9&lt;&gt;"",$F9&lt;&gt;""))</formula>
    </cfRule>
  </conditionalFormatting>
  <conditionalFormatting sqref="G35:G36">
    <cfRule type="expression" dxfId="330" priority="1109">
      <formula>AND($R35="X",OR($B35&lt;&gt;"",#REF!&lt;&gt;"",$D35&lt;&gt;"",#REF!&lt;&gt;"",$F35&lt;&gt;""))</formula>
    </cfRule>
  </conditionalFormatting>
  <conditionalFormatting sqref="G115">
    <cfRule type="expression" dxfId="329" priority="148">
      <formula>AND($R115="X",OR($B115&lt;&gt;"",$C115&lt;&gt;"",$D115&lt;&gt;"",$E115&lt;&gt;"",$F115&lt;&gt;""))</formula>
    </cfRule>
  </conditionalFormatting>
  <conditionalFormatting sqref="G115:G117">
    <cfRule type="expression" dxfId="328" priority="304">
      <formula>AND($R115="X",OR(#REF!&lt;&gt;"",$B115&lt;&gt;"",$C115&lt;&gt;"",$E115&lt;&gt;"",$F115&lt;&gt;""))</formula>
    </cfRule>
  </conditionalFormatting>
  <conditionalFormatting sqref="G118:G121">
    <cfRule type="expression" dxfId="327" priority="322">
      <formula>AND($R118="X",OR($B118&lt;&gt;"",$C118&lt;&gt;"",$D118&lt;&gt;"",$E118&lt;&gt;"",$F118&lt;&gt;""))</formula>
    </cfRule>
  </conditionalFormatting>
  <conditionalFormatting sqref="G119">
    <cfRule type="expression" dxfId="326" priority="111">
      <formula>AND($R119="X",OR($B119&lt;&gt;"",$C119&lt;&gt;"",$D119&lt;&gt;"",$E119&lt;&gt;"",$F119&lt;&gt;""))</formula>
    </cfRule>
  </conditionalFormatting>
  <conditionalFormatting sqref="G121">
    <cfRule type="expression" dxfId="325" priority="79">
      <formula>AND($R121="X",OR($B121&lt;&gt;"",$C121&lt;&gt;"",$E121&lt;&gt;"",#REF!&lt;&gt;""))</formula>
    </cfRule>
    <cfRule type="expression" dxfId="324" priority="80">
      <formula>AND($R121="X",OR($B121&lt;&gt;"",$C121&lt;&gt;"",$D121&lt;&gt;"",$E121&lt;&gt;""))</formula>
    </cfRule>
  </conditionalFormatting>
  <conditionalFormatting sqref="G121:G123">
    <cfRule type="expression" dxfId="323" priority="307">
      <formula>AND($R121="X",OR($B121&lt;&gt;"",$C121&lt;&gt;"",$E121&lt;&gt;"",#REF!&lt;&gt;"",$F121&lt;&gt;""))</formula>
    </cfRule>
  </conditionalFormatting>
  <conditionalFormatting sqref="G132">
    <cfRule type="expression" dxfId="322" priority="216">
      <formula>AND($R132="X",OR($B132&lt;&gt;"",$C132&lt;&gt;"",$D132&lt;&gt;"",$E132&lt;&gt;""))</formula>
    </cfRule>
    <cfRule type="expression" dxfId="321" priority="878">
      <formula>AND($R132="X",OR($B132&lt;&gt;"",$C132&lt;&gt;"",$E132&lt;&gt;"",#REF!&lt;&gt;"",$F132&lt;&gt;""))</formula>
    </cfRule>
  </conditionalFormatting>
  <conditionalFormatting sqref="G133:G152">
    <cfRule type="expression" dxfId="320" priority="170">
      <formula>AND($R133="X",OR($B133&lt;&gt;"",$C133&lt;&gt;"",$D133&lt;&gt;"",$E133&lt;&gt;"",$F133&lt;&gt;""))</formula>
    </cfRule>
  </conditionalFormatting>
  <conditionalFormatting sqref="G153">
    <cfRule type="expression" dxfId="319" priority="856">
      <formula>AND($R153="X",OR($B153&lt;&gt;"",#REF!&lt;&gt;"",$D153&lt;&gt;"",$E153&lt;&gt;"",$F153&lt;&gt;""))</formula>
    </cfRule>
  </conditionalFormatting>
  <conditionalFormatting sqref="G161:G165">
    <cfRule type="expression" dxfId="318" priority="1045">
      <formula>AND($R161="X",OR(#REF!&lt;&gt;"",$B161&lt;&gt;"",$C161&lt;&gt;"",$D161&lt;&gt;"",$F161&lt;&gt;""))</formula>
    </cfRule>
  </conditionalFormatting>
  <conditionalFormatting sqref="G168:G177">
    <cfRule type="expression" dxfId="317" priority="1013">
      <formula>AND($R168="X",OR($B168&lt;&gt;"",#REF!&lt;&gt;"",$C168&lt;&gt;"",$D168&lt;&gt;"",$F168&lt;&gt;""))</formula>
    </cfRule>
  </conditionalFormatting>
  <conditionalFormatting sqref="G178:G185 G37:G113 G124:G131">
    <cfRule type="expression" dxfId="316" priority="278">
      <formula>AND($R37="X",OR($B37&lt;&gt;"",$C37&lt;&gt;"",$D37&lt;&gt;"",$E37&lt;&gt;"",$F37&lt;&gt;""))</formula>
    </cfRule>
  </conditionalFormatting>
  <conditionalFormatting sqref="H187:H188 H208:H1048">
    <cfRule type="expression" dxfId="315" priority="437">
      <formula>$Q187="X"</formula>
    </cfRule>
  </conditionalFormatting>
  <conditionalFormatting sqref="I11:I23 I25:I185">
    <cfRule type="expression" dxfId="314" priority="274">
      <formula>$R11="X"</formula>
    </cfRule>
  </conditionalFormatting>
  <conditionalFormatting sqref="Q9:Q185">
    <cfRule type="cellIs" dxfId="313" priority="158" operator="equal">
      <formula>"1..1"</formula>
    </cfRule>
    <cfRule type="cellIs" dxfId="312" priority="159" operator="equal">
      <formula>"0..n"</formula>
    </cfRule>
    <cfRule type="cellIs" dxfId="311"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topRight" activeCell="H1" sqref="H1"/>
      <selection pane="bottomLeft" activeCell="A9" sqref="A9"/>
      <selection pane="bottomRight" activeCell="F101" sqref="F10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635" t="s">
        <v>1592</v>
      </c>
      <c r="I1" s="635"/>
      <c r="J1" s="635"/>
      <c r="K1" s="635"/>
      <c r="L1" s="635"/>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5"/>
      <c r="I2" s="635"/>
      <c r="J2" s="635"/>
      <c r="K2" s="635"/>
      <c r="L2" s="635"/>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636" t="s">
        <v>1593</v>
      </c>
      <c r="P7" s="636"/>
      <c r="Q7" s="636"/>
      <c r="R7" s="636"/>
      <c r="S7" s="305"/>
      <c r="T7" s="96"/>
      <c r="U7" s="96"/>
      <c r="V7" s="96"/>
      <c r="W7" s="96"/>
      <c r="X7" s="96"/>
      <c r="Y7" s="96"/>
      <c r="Z7" s="96"/>
      <c r="AA7" s="637" t="s">
        <v>829</v>
      </c>
      <c r="AB7" s="637"/>
      <c r="AD7" s="96"/>
      <c r="AE7" s="96"/>
      <c r="AF7" s="96"/>
      <c r="AG7" s="638" t="s">
        <v>830</v>
      </c>
      <c r="AH7" s="6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345"/>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2"/>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19"/>
  <sheetViews>
    <sheetView workbookViewId="0">
      <selection activeCell="C16" sqref="C16"/>
    </sheetView>
  </sheetViews>
  <sheetFormatPr baseColWidth="10" defaultColWidth="9.5" defaultRowHeight="15"/>
  <cols>
    <col min="1" max="1" width="4.625" style="128" customWidth="1"/>
    <col min="2" max="3" width="39.625" style="128" bestFit="1" customWidth="1"/>
    <col min="4" max="4" width="27.375" style="128" customWidth="1"/>
    <col min="5" max="5" width="10.5" style="128" customWidth="1"/>
    <col min="6" max="6" width="11" style="128" bestFit="1" customWidth="1"/>
    <col min="7" max="7" width="9.625" style="96" customWidth="1"/>
    <col min="8" max="8" width="53.125" style="96" customWidth="1"/>
    <col min="9" max="9" width="33.5" style="225" customWidth="1"/>
    <col min="10" max="10" width="12" style="96" customWidth="1"/>
    <col min="11" max="11" width="17.875" style="159"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2380</v>
      </c>
      <c r="X8" s="230" t="s">
        <v>852</v>
      </c>
      <c r="Y8" s="235" t="s">
        <v>853</v>
      </c>
      <c r="Z8" s="235" t="s">
        <v>854</v>
      </c>
      <c r="AA8" s="236" t="s">
        <v>855</v>
      </c>
      <c r="AB8" s="235" t="s">
        <v>856</v>
      </c>
      <c r="AC8" s="235" t="s">
        <v>857</v>
      </c>
      <c r="AD8" s="237" t="s">
        <v>915</v>
      </c>
    </row>
    <row r="9" spans="1:1014" s="224" customFormat="1" ht="13.5" customHeight="1">
      <c r="A9" s="225">
        <v>1</v>
      </c>
      <c r="B9" s="217" t="s">
        <v>2378</v>
      </c>
      <c r="C9" s="219"/>
      <c r="D9" s="512"/>
      <c r="E9" s="512"/>
      <c r="F9" s="512"/>
      <c r="G9" s="512"/>
      <c r="H9" s="504" t="s">
        <v>943</v>
      </c>
      <c r="I9" s="317" t="s">
        <v>944</v>
      </c>
      <c r="J9" s="504"/>
      <c r="K9" s="503" t="s">
        <v>919</v>
      </c>
      <c r="L9" s="504" t="s">
        <v>946</v>
      </c>
      <c r="M9" s="504" t="s">
        <v>947</v>
      </c>
      <c r="N9" s="504"/>
      <c r="O9" s="504"/>
      <c r="P9" s="505">
        <v>1</v>
      </c>
      <c r="Q9" s="504" t="s">
        <v>820</v>
      </c>
      <c r="R9" s="504"/>
      <c r="S9" s="504" t="s">
        <v>863</v>
      </c>
      <c r="T9" s="506"/>
      <c r="U9" s="504"/>
      <c r="V9" s="507"/>
      <c r="W9" s="507"/>
      <c r="X9" s="232"/>
      <c r="Y9" s="513"/>
      <c r="Z9" s="504"/>
      <c r="AA9" s="508"/>
      <c r="AB9" s="504"/>
      <c r="AC9" s="506"/>
      <c r="AD9" s="506"/>
    </row>
    <row r="10" spans="1:1014" s="224" customFormat="1" ht="13.5" customHeight="1">
      <c r="A10" s="225">
        <v>2</v>
      </c>
      <c r="B10" s="253" t="s">
        <v>948</v>
      </c>
      <c r="C10" s="219"/>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c r="W10" s="507"/>
      <c r="X10" s="232"/>
      <c r="Y10" s="513"/>
      <c r="Z10" s="504"/>
      <c r="AA10" s="508"/>
      <c r="AB10" s="504"/>
      <c r="AC10" s="506"/>
      <c r="AD10" s="506"/>
    </row>
    <row r="11" spans="1:1014" s="224" customFormat="1" ht="13.5" customHeight="1">
      <c r="A11" s="225">
        <v>3</v>
      </c>
      <c r="B11" s="217" t="s">
        <v>2413</v>
      </c>
      <c r="C11" s="658"/>
      <c r="D11" s="653"/>
      <c r="E11" s="653"/>
      <c r="F11" s="653"/>
      <c r="G11" s="653"/>
      <c r="H11" s="657"/>
      <c r="I11" s="529" t="s">
        <v>930</v>
      </c>
      <c r="J11" s="657"/>
      <c r="K11" s="654" t="s">
        <v>931</v>
      </c>
      <c r="L11" s="657"/>
      <c r="M11" s="657"/>
      <c r="N11" s="657"/>
      <c r="O11" s="657"/>
      <c r="P11" s="655"/>
      <c r="Q11" s="504" t="s">
        <v>820</v>
      </c>
      <c r="R11" s="504"/>
      <c r="S11" s="504" t="s">
        <v>879</v>
      </c>
      <c r="T11" s="656"/>
      <c r="U11" s="657"/>
      <c r="V11" s="659"/>
      <c r="W11" s="659"/>
      <c r="X11" s="232"/>
      <c r="Y11" s="660"/>
      <c r="Z11" s="657"/>
      <c r="AA11" s="661"/>
      <c r="AB11" s="657"/>
      <c r="AC11" s="656"/>
      <c r="AD11" s="656"/>
    </row>
    <row r="12" spans="1:1014" s="224" customFormat="1" ht="13.5" customHeight="1">
      <c r="A12" s="225">
        <v>4</v>
      </c>
      <c r="B12" s="216" t="s">
        <v>2376</v>
      </c>
      <c r="C12" s="219"/>
      <c r="D12" s="512"/>
      <c r="E12" s="512"/>
      <c r="F12" s="512"/>
      <c r="G12" s="512"/>
      <c r="H12" s="504"/>
      <c r="I12" s="657"/>
      <c r="J12" s="504"/>
      <c r="K12" s="503"/>
      <c r="L12" s="504"/>
      <c r="M12" s="504"/>
      <c r="N12" s="504"/>
      <c r="O12" s="504"/>
      <c r="P12" s="505"/>
      <c r="Q12" s="504"/>
      <c r="R12" s="657" t="s">
        <v>864</v>
      </c>
      <c r="S12" s="504"/>
      <c r="T12" s="506"/>
      <c r="U12" s="504"/>
      <c r="V12" s="507"/>
      <c r="W12" s="507"/>
      <c r="X12" s="232"/>
      <c r="Y12" s="513"/>
      <c r="Z12" s="504"/>
      <c r="AA12" s="508"/>
      <c r="AB12" s="504"/>
      <c r="AC12" s="506"/>
      <c r="AD12" s="506"/>
    </row>
    <row r="13" spans="1:1014" s="224" customFormat="1" ht="13.5" customHeight="1">
      <c r="A13" s="225">
        <v>5</v>
      </c>
      <c r="B13" s="217"/>
      <c r="C13" s="658" t="s">
        <v>1387</v>
      </c>
      <c r="D13" s="653"/>
      <c r="E13" s="653"/>
      <c r="F13" s="653"/>
      <c r="G13" s="653"/>
      <c r="H13" s="657"/>
      <c r="I13" s="504"/>
      <c r="J13" s="657"/>
      <c r="K13" s="654"/>
      <c r="L13" s="657"/>
      <c r="M13" s="657"/>
      <c r="N13" s="657"/>
      <c r="O13" s="657"/>
      <c r="P13" s="655"/>
      <c r="Q13" s="504" t="s">
        <v>820</v>
      </c>
      <c r="R13" s="504"/>
      <c r="S13" s="503" t="s">
        <v>863</v>
      </c>
      <c r="T13" s="656"/>
      <c r="U13" s="657"/>
      <c r="V13" s="659"/>
      <c r="W13" s="659"/>
      <c r="X13" s="232"/>
      <c r="Y13" s="660"/>
      <c r="Z13" s="657"/>
      <c r="AA13" s="661"/>
      <c r="AB13" s="657"/>
      <c r="AC13" s="656"/>
      <c r="AD13" s="656"/>
    </row>
    <row r="14" spans="1:1014" s="224" customFormat="1" ht="13.5" customHeight="1">
      <c r="A14" s="225">
        <v>6</v>
      </c>
      <c r="B14" s="217"/>
      <c r="C14" s="658" t="s">
        <v>2379</v>
      </c>
      <c r="D14" s="653"/>
      <c r="E14" s="653"/>
      <c r="F14" s="653"/>
      <c r="G14" s="653"/>
      <c r="H14" s="657"/>
      <c r="I14" s="504"/>
      <c r="J14" s="657"/>
      <c r="K14" s="654"/>
      <c r="L14" s="657"/>
      <c r="M14" s="657"/>
      <c r="N14" s="657"/>
      <c r="O14" s="657"/>
      <c r="P14" s="655"/>
      <c r="Q14" s="657"/>
      <c r="R14" s="657"/>
      <c r="S14" s="657"/>
      <c r="T14" s="656"/>
      <c r="U14" s="657"/>
      <c r="V14" s="659"/>
      <c r="W14" s="659"/>
      <c r="X14" s="232"/>
      <c r="Y14" s="660"/>
      <c r="Z14" s="657"/>
      <c r="AA14" s="661"/>
      <c r="AB14" s="657"/>
      <c r="AC14" s="656"/>
      <c r="AD14" s="656"/>
    </row>
    <row r="15" spans="1:1014" s="224" customFormat="1" ht="13.5" customHeight="1">
      <c r="A15" s="225">
        <v>7</v>
      </c>
      <c r="B15" s="253"/>
      <c r="C15" s="219" t="s">
        <v>1085</v>
      </c>
      <c r="D15" s="221"/>
      <c r="E15" s="221"/>
      <c r="F15" s="221"/>
      <c r="G15" s="221"/>
      <c r="H15" s="504"/>
      <c r="I15" s="504" t="s">
        <v>1115</v>
      </c>
      <c r="J15" s="504"/>
      <c r="K15" s="503" t="s">
        <v>1292</v>
      </c>
      <c r="L15" s="504"/>
      <c r="M15" s="504"/>
      <c r="N15" s="504"/>
      <c r="O15" s="504"/>
      <c r="P15" s="505"/>
      <c r="Q15" s="504" t="s">
        <v>817</v>
      </c>
      <c r="R15" s="504"/>
      <c r="S15" s="504" t="s">
        <v>863</v>
      </c>
      <c r="T15" s="506"/>
      <c r="U15" s="504"/>
      <c r="V15" s="507"/>
      <c r="W15" s="507"/>
      <c r="X15" s="232"/>
      <c r="Y15" s="513"/>
      <c r="Z15" s="504"/>
      <c r="AA15" s="508"/>
      <c r="AB15" s="504"/>
      <c r="AC15" s="506"/>
      <c r="AD15" s="506"/>
    </row>
    <row r="16" spans="1:1014" s="224" customFormat="1" ht="13.5" customHeight="1">
      <c r="A16" s="225">
        <v>8</v>
      </c>
      <c r="B16" s="217"/>
      <c r="C16" s="219" t="s">
        <v>1293</v>
      </c>
      <c r="D16" s="241"/>
      <c r="E16" s="241"/>
      <c r="F16" s="241"/>
      <c r="G16" s="241"/>
      <c r="H16" s="504"/>
      <c r="I16" s="503" t="s">
        <v>1295</v>
      </c>
      <c r="J16" s="503"/>
      <c r="K16" s="503" t="s">
        <v>1296</v>
      </c>
      <c r="L16" s="504"/>
      <c r="M16" s="504"/>
      <c r="N16" s="504"/>
      <c r="O16" s="504"/>
      <c r="P16" s="505"/>
      <c r="Q16" s="504" t="s">
        <v>817</v>
      </c>
      <c r="R16" s="504"/>
      <c r="S16" s="504" t="s">
        <v>863</v>
      </c>
      <c r="T16" s="506"/>
      <c r="U16" s="504"/>
      <c r="V16" s="507"/>
      <c r="W16" s="507"/>
      <c r="X16" s="232"/>
      <c r="Y16" s="513"/>
      <c r="Z16" s="504"/>
      <c r="AA16" s="508"/>
      <c r="AB16" s="504"/>
      <c r="AC16" s="506"/>
      <c r="AD16" s="506"/>
    </row>
    <row r="17" spans="1:30" s="224" customFormat="1" ht="13.5" customHeight="1">
      <c r="A17" s="225">
        <v>9</v>
      </c>
      <c r="B17" s="217"/>
      <c r="C17" s="219" t="s">
        <v>1458</v>
      </c>
      <c r="D17" s="241"/>
      <c r="E17" s="241"/>
      <c r="F17" s="241"/>
      <c r="G17" s="241"/>
      <c r="H17" s="504"/>
      <c r="I17" s="504"/>
      <c r="J17" s="504"/>
      <c r="K17" s="503" t="s">
        <v>1460</v>
      </c>
      <c r="L17" s="504"/>
      <c r="M17" s="504"/>
      <c r="N17" s="504"/>
      <c r="O17" s="504"/>
      <c r="P17" s="505"/>
      <c r="Q17" s="504" t="s">
        <v>817</v>
      </c>
      <c r="R17" s="504"/>
      <c r="S17" s="504" t="s">
        <v>1461</v>
      </c>
      <c r="T17" s="506"/>
      <c r="U17" s="504"/>
      <c r="V17" s="507"/>
      <c r="W17" s="507"/>
      <c r="X17" s="232"/>
      <c r="Y17" s="513"/>
      <c r="Z17" s="504"/>
      <c r="AA17" s="508"/>
      <c r="AB17" s="504"/>
      <c r="AC17" s="506"/>
      <c r="AD17" s="506"/>
    </row>
    <row r="18" spans="1:30" s="224" customFormat="1" ht="13.5" customHeight="1">
      <c r="A18" s="225">
        <v>10</v>
      </c>
      <c r="B18" s="217"/>
      <c r="C18" s="662" t="s">
        <v>2377</v>
      </c>
      <c r="D18" s="241"/>
      <c r="E18" s="241"/>
      <c r="F18" s="241"/>
      <c r="G18" s="241"/>
      <c r="H18" s="504"/>
      <c r="I18" s="503">
        <v>69</v>
      </c>
      <c r="J18" s="503"/>
      <c r="K18" s="654" t="s">
        <v>1489</v>
      </c>
      <c r="L18" s="504"/>
      <c r="M18" s="504"/>
      <c r="N18" s="504"/>
      <c r="O18" s="504"/>
      <c r="P18" s="505"/>
      <c r="Q18" s="504" t="s">
        <v>817</v>
      </c>
      <c r="R18" s="504"/>
      <c r="S18" s="515" t="s">
        <v>863</v>
      </c>
      <c r="T18" s="506"/>
      <c r="U18" s="504"/>
      <c r="V18" s="507"/>
      <c r="W18" s="507"/>
      <c r="X18" s="232"/>
      <c r="Y18" s="513"/>
      <c r="Z18" s="504"/>
      <c r="AA18" s="508"/>
      <c r="AB18" s="504"/>
      <c r="AC18" s="506"/>
      <c r="AD18" s="506"/>
    </row>
    <row r="19" spans="1:30" s="224" customFormat="1" ht="13.5" customHeight="1">
      <c r="A19" s="225">
        <v>11</v>
      </c>
      <c r="B19" s="217"/>
      <c r="C19" s="662" t="s">
        <v>2054</v>
      </c>
      <c r="D19" s="241"/>
      <c r="E19" s="241"/>
      <c r="F19" s="241"/>
      <c r="G19" s="241"/>
      <c r="H19" s="504"/>
      <c r="I19" s="503"/>
      <c r="J19" s="504"/>
      <c r="K19" s="503"/>
      <c r="L19" s="504"/>
      <c r="M19" s="504"/>
      <c r="N19" s="504"/>
      <c r="O19" s="504"/>
      <c r="P19" s="505"/>
      <c r="Q19" s="504"/>
      <c r="R19" s="504"/>
      <c r="S19" s="504"/>
      <c r="T19" s="506"/>
      <c r="U19" s="504"/>
      <c r="V19" s="507"/>
      <c r="W19" s="507"/>
      <c r="X19" s="232"/>
      <c r="Y19" s="513"/>
      <c r="Z19" s="504"/>
      <c r="AA19" s="508"/>
      <c r="AB19" s="504"/>
      <c r="AC19" s="506"/>
      <c r="AD19" s="506"/>
    </row>
    <row r="20" spans="1:30" s="224" customFormat="1" ht="13.5" customHeight="1">
      <c r="A20" s="225">
        <v>12</v>
      </c>
      <c r="B20" s="217"/>
      <c r="C20" s="662" t="s">
        <v>2056</v>
      </c>
      <c r="D20" s="241"/>
      <c r="E20" s="241"/>
      <c r="F20" s="241"/>
      <c r="G20" s="241"/>
      <c r="H20" s="504"/>
      <c r="I20" s="503"/>
      <c r="J20" s="504"/>
      <c r="K20" s="503"/>
      <c r="L20" s="504"/>
      <c r="M20" s="504"/>
      <c r="N20" s="504"/>
      <c r="O20" s="504"/>
      <c r="P20" s="505"/>
      <c r="Q20" s="504"/>
      <c r="R20" s="504"/>
      <c r="S20" s="504"/>
      <c r="T20" s="506"/>
      <c r="U20" s="504"/>
      <c r="V20" s="507"/>
      <c r="W20" s="507"/>
      <c r="X20" s="232"/>
      <c r="Y20" s="513"/>
      <c r="Z20" s="504"/>
      <c r="AA20" s="508"/>
      <c r="AB20" s="504"/>
      <c r="AC20" s="506"/>
      <c r="AD20" s="506"/>
    </row>
    <row r="21" spans="1:30" s="224" customFormat="1" ht="13.5" customHeight="1">
      <c r="A21" s="225">
        <v>13</v>
      </c>
      <c r="B21" s="216"/>
      <c r="C21" s="535" t="s">
        <v>2248</v>
      </c>
      <c r="D21" s="557"/>
      <c r="E21" s="557"/>
      <c r="F21" s="557"/>
      <c r="G21" s="557"/>
      <c r="H21" s="555"/>
      <c r="I21" s="558"/>
      <c r="J21" s="528"/>
      <c r="K21" s="529" t="s">
        <v>2249</v>
      </c>
      <c r="L21" s="528"/>
      <c r="M21" s="528"/>
      <c r="N21" s="528"/>
      <c r="O21" s="528"/>
      <c r="P21" s="530"/>
      <c r="Q21" s="504" t="s">
        <v>817</v>
      </c>
      <c r="R21" s="567" t="s">
        <v>864</v>
      </c>
      <c r="S21" s="379" t="s">
        <v>2249</v>
      </c>
      <c r="T21" s="531"/>
      <c r="U21" s="528"/>
      <c r="V21" s="532"/>
      <c r="W21" s="568"/>
      <c r="X21" s="232"/>
      <c r="Y21" s="533"/>
      <c r="Z21" s="528"/>
      <c r="AA21" s="534"/>
      <c r="AB21" s="528"/>
      <c r="AC21" s="531"/>
      <c r="AD21" s="531"/>
    </row>
    <row r="22" spans="1:30" s="224" customFormat="1" ht="13.5" customHeight="1">
      <c r="A22" s="225">
        <v>14</v>
      </c>
      <c r="B22" s="216"/>
      <c r="C22" s="535"/>
      <c r="D22" s="241" t="s">
        <v>2259</v>
      </c>
      <c r="E22" s="241"/>
      <c r="F22" s="241"/>
      <c r="G22" s="241"/>
      <c r="H22" s="566" t="s">
        <v>2334</v>
      </c>
      <c r="I22" s="529">
        <v>92300</v>
      </c>
      <c r="J22" s="528"/>
      <c r="K22" s="529" t="s">
        <v>1088</v>
      </c>
      <c r="L22" s="528"/>
      <c r="M22" s="528"/>
      <c r="N22" s="528"/>
      <c r="O22" s="528"/>
      <c r="P22" s="530"/>
      <c r="Q22" s="566" t="s">
        <v>820</v>
      </c>
      <c r="R22" s="531"/>
      <c r="S22" s="528" t="s">
        <v>863</v>
      </c>
      <c r="T22" s="531"/>
      <c r="U22" s="528"/>
      <c r="V22" s="532"/>
      <c r="W22" s="568"/>
      <c r="X22" s="232"/>
      <c r="Y22" s="533"/>
      <c r="Z22" s="528"/>
      <c r="AA22" s="534"/>
      <c r="AB22" s="528"/>
      <c r="AC22" s="531"/>
      <c r="AD22" s="531"/>
    </row>
    <row r="23" spans="1:30" s="224" customFormat="1" ht="13.5" customHeight="1">
      <c r="A23" s="225">
        <v>15</v>
      </c>
      <c r="B23" s="216"/>
      <c r="C23" s="535"/>
      <c r="D23" s="241" t="s">
        <v>388</v>
      </c>
      <c r="E23" s="241"/>
      <c r="F23" s="241"/>
      <c r="G23" s="241"/>
      <c r="H23" s="528" t="s">
        <v>1089</v>
      </c>
      <c r="I23" s="529" t="s">
        <v>2257</v>
      </c>
      <c r="J23" s="528"/>
      <c r="K23" s="529" t="s">
        <v>2247</v>
      </c>
      <c r="L23" s="528"/>
      <c r="M23" s="528"/>
      <c r="N23" s="528"/>
      <c r="O23" s="528"/>
      <c r="P23" s="530"/>
      <c r="Q23" s="566" t="s">
        <v>820</v>
      </c>
      <c r="R23" s="531"/>
      <c r="S23" s="528" t="s">
        <v>863</v>
      </c>
      <c r="T23" s="531"/>
      <c r="U23" s="528"/>
      <c r="V23" s="532"/>
      <c r="W23" s="568"/>
      <c r="X23" s="232"/>
      <c r="Y23" s="533"/>
      <c r="Z23" s="528"/>
      <c r="AA23" s="534"/>
      <c r="AB23" s="528"/>
      <c r="AC23" s="531"/>
      <c r="AD23" s="531"/>
    </row>
    <row r="24" spans="1:30" ht="15" customHeight="1">
      <c r="A24" s="225">
        <v>16</v>
      </c>
      <c r="B24" s="216" t="s">
        <v>2381</v>
      </c>
      <c r="C24" s="658"/>
      <c r="D24" s="653"/>
      <c r="E24" s="653"/>
      <c r="F24" s="653"/>
      <c r="G24" s="653"/>
      <c r="H24" s="657"/>
      <c r="I24" s="654"/>
      <c r="J24" s="657"/>
      <c r="K24" s="654"/>
      <c r="L24" s="657"/>
      <c r="M24" s="657"/>
      <c r="N24" s="657"/>
      <c r="O24" s="657"/>
      <c r="P24" s="655"/>
      <c r="Q24" s="657"/>
      <c r="R24" s="567" t="s">
        <v>864</v>
      </c>
      <c r="S24" s="657"/>
      <c r="T24" s="656"/>
      <c r="U24" s="657"/>
      <c r="V24" s="659"/>
      <c r="W24" s="659"/>
      <c r="X24" s="232"/>
      <c r="Y24" s="660"/>
      <c r="Z24" s="657"/>
      <c r="AA24" s="661"/>
      <c r="AB24" s="657"/>
      <c r="AC24" s="656"/>
      <c r="AD24" s="656"/>
    </row>
    <row r="25" spans="1:30" ht="15" customHeight="1">
      <c r="A25" s="225">
        <v>17</v>
      </c>
      <c r="B25" s="217"/>
      <c r="C25" s="658" t="s">
        <v>1519</v>
      </c>
      <c r="D25" s="653"/>
      <c r="E25" s="653"/>
      <c r="F25" s="653"/>
      <c r="G25" s="653"/>
      <c r="H25" s="504" t="s">
        <v>1520</v>
      </c>
      <c r="I25" s="654"/>
      <c r="J25" s="657"/>
      <c r="K25" s="503" t="s">
        <v>1521</v>
      </c>
      <c r="L25" s="657"/>
      <c r="M25" s="657"/>
      <c r="N25" s="657"/>
      <c r="O25" s="657"/>
      <c r="P25" s="655"/>
      <c r="Q25" s="504" t="s">
        <v>817</v>
      </c>
      <c r="R25" s="657"/>
      <c r="S25" s="504" t="s">
        <v>863</v>
      </c>
      <c r="T25" s="656"/>
      <c r="U25" s="657"/>
      <c r="V25" s="659"/>
      <c r="W25" s="659"/>
      <c r="X25" s="232"/>
      <c r="Y25" s="660"/>
      <c r="Z25" s="657"/>
      <c r="AA25" s="661"/>
      <c r="AB25" s="657"/>
      <c r="AC25" s="656"/>
      <c r="AD25" s="656"/>
    </row>
    <row r="26" spans="1:30" ht="15" customHeight="1">
      <c r="A26" s="225">
        <v>18</v>
      </c>
      <c r="B26" s="217"/>
      <c r="C26" s="658" t="s">
        <v>1522</v>
      </c>
      <c r="D26" s="653"/>
      <c r="E26" s="653"/>
      <c r="F26" s="653"/>
      <c r="G26" s="653"/>
      <c r="H26" s="504" t="s">
        <v>1523</v>
      </c>
      <c r="I26" s="654"/>
      <c r="J26" s="657"/>
      <c r="K26" s="503" t="s">
        <v>1524</v>
      </c>
      <c r="L26" s="657"/>
      <c r="M26" s="657"/>
      <c r="N26" s="657"/>
      <c r="O26" s="657"/>
      <c r="P26" s="655"/>
      <c r="Q26" s="504" t="s">
        <v>817</v>
      </c>
      <c r="R26" s="657"/>
      <c r="S26" s="504" t="s">
        <v>863</v>
      </c>
      <c r="T26" s="656"/>
      <c r="U26" s="657"/>
      <c r="V26" s="659"/>
      <c r="W26" s="659"/>
      <c r="X26" s="232"/>
      <c r="Y26" s="660"/>
      <c r="Z26" s="657"/>
      <c r="AA26" s="661"/>
      <c r="AB26" s="657"/>
      <c r="AC26" s="656"/>
      <c r="AD26" s="656"/>
    </row>
    <row r="27" spans="1:30" ht="15" customHeight="1">
      <c r="A27" s="225">
        <v>19</v>
      </c>
      <c r="B27" s="217"/>
      <c r="C27" s="658" t="s">
        <v>1525</v>
      </c>
      <c r="D27" s="653"/>
      <c r="E27" s="653"/>
      <c r="F27" s="653"/>
      <c r="G27" s="653"/>
      <c r="H27" s="504" t="s">
        <v>1526</v>
      </c>
      <c r="I27" s="654"/>
      <c r="J27" s="657"/>
      <c r="K27" s="503" t="s">
        <v>1527</v>
      </c>
      <c r="L27" s="657"/>
      <c r="M27" s="657"/>
      <c r="N27" s="657"/>
      <c r="O27" s="657"/>
      <c r="P27" s="655"/>
      <c r="Q27" s="504" t="s">
        <v>817</v>
      </c>
      <c r="R27" s="657"/>
      <c r="S27" s="504" t="s">
        <v>863</v>
      </c>
      <c r="T27" s="656"/>
      <c r="U27" s="657"/>
      <c r="V27" s="659"/>
      <c r="W27" s="659"/>
      <c r="X27" s="232"/>
      <c r="Y27" s="660"/>
      <c r="Z27" s="657"/>
      <c r="AA27" s="661"/>
      <c r="AB27" s="657"/>
      <c r="AC27" s="656"/>
      <c r="AD27" s="656"/>
    </row>
    <row r="28" spans="1:30" ht="15" customHeight="1">
      <c r="A28" s="225">
        <v>20</v>
      </c>
      <c r="B28" s="217"/>
      <c r="C28" s="658" t="s">
        <v>2382</v>
      </c>
      <c r="D28" s="653"/>
      <c r="E28" s="653"/>
      <c r="F28" s="653"/>
      <c r="G28" s="653"/>
      <c r="H28" s="657"/>
      <c r="I28" s="654"/>
      <c r="J28" s="657"/>
      <c r="K28" s="654"/>
      <c r="L28" s="657"/>
      <c r="M28" s="657"/>
      <c r="N28" s="657"/>
      <c r="O28" s="657"/>
      <c r="P28" s="655"/>
      <c r="Q28" s="657"/>
      <c r="R28" s="657"/>
      <c r="S28" s="657"/>
      <c r="T28" s="656"/>
      <c r="U28" s="657"/>
      <c r="V28" s="659"/>
      <c r="W28" s="659"/>
      <c r="X28" s="232"/>
      <c r="Y28" s="660"/>
      <c r="Z28" s="657"/>
      <c r="AA28" s="661"/>
      <c r="AB28" s="657"/>
      <c r="AC28" s="656"/>
      <c r="AD28" s="656"/>
    </row>
    <row r="29" spans="1:30" ht="15" customHeight="1">
      <c r="A29" s="225">
        <v>21</v>
      </c>
      <c r="B29" s="217"/>
      <c r="C29" s="658" t="s">
        <v>2383</v>
      </c>
      <c r="D29" s="653"/>
      <c r="E29" s="653"/>
      <c r="F29" s="653"/>
      <c r="G29" s="653"/>
      <c r="H29" s="657"/>
      <c r="I29" s="654"/>
      <c r="J29" s="657"/>
      <c r="K29" s="654"/>
      <c r="L29" s="657"/>
      <c r="M29" s="657"/>
      <c r="N29" s="657"/>
      <c r="O29" s="657"/>
      <c r="P29" s="655"/>
      <c r="Q29" s="657"/>
      <c r="R29" s="657"/>
      <c r="S29" s="657"/>
      <c r="T29" s="656"/>
      <c r="U29" s="657"/>
      <c r="V29" s="659"/>
      <c r="W29" s="659"/>
      <c r="X29" s="232"/>
      <c r="Y29" s="660"/>
      <c r="Z29" s="657"/>
      <c r="AA29" s="661"/>
      <c r="AB29" s="657"/>
      <c r="AC29" s="656"/>
      <c r="AD29" s="656"/>
    </row>
    <row r="30" spans="1:30" ht="15" customHeight="1">
      <c r="A30" s="225">
        <v>22</v>
      </c>
      <c r="B30" s="217"/>
      <c r="C30" s="658" t="s">
        <v>2384</v>
      </c>
      <c r="D30" s="653"/>
      <c r="E30" s="653"/>
      <c r="F30" s="653"/>
      <c r="G30" s="653"/>
      <c r="H30" s="657" t="s">
        <v>2385</v>
      </c>
      <c r="I30" s="654"/>
      <c r="J30" s="657"/>
      <c r="K30" s="654"/>
      <c r="L30" s="657"/>
      <c r="M30" s="657"/>
      <c r="N30" s="657"/>
      <c r="O30" s="657"/>
      <c r="P30" s="655"/>
      <c r="Q30" s="657"/>
      <c r="R30" s="657"/>
      <c r="S30" s="657"/>
      <c r="T30" s="656"/>
      <c r="U30" s="657"/>
      <c r="V30" s="659"/>
      <c r="W30" s="659"/>
      <c r="X30" s="232"/>
      <c r="Y30" s="660"/>
      <c r="Z30" s="657"/>
      <c r="AA30" s="661"/>
      <c r="AB30" s="657"/>
      <c r="AC30" s="656"/>
      <c r="AD30" s="656"/>
    </row>
    <row r="31" spans="1:30" ht="15" customHeight="1">
      <c r="A31" s="225">
        <v>23</v>
      </c>
      <c r="B31" s="217"/>
      <c r="C31" s="658" t="s">
        <v>2418</v>
      </c>
      <c r="D31" s="653"/>
      <c r="E31" s="653"/>
      <c r="F31" s="653"/>
      <c r="G31" s="653"/>
      <c r="H31" s="657"/>
      <c r="I31" s="654"/>
      <c r="J31" s="657"/>
      <c r="K31" s="654"/>
      <c r="L31" s="657"/>
      <c r="M31" s="657"/>
      <c r="N31" s="657"/>
      <c r="O31" s="657"/>
      <c r="P31" s="655"/>
      <c r="Q31" s="657"/>
      <c r="R31" s="657"/>
      <c r="S31" s="657"/>
      <c r="T31" s="656"/>
      <c r="U31" s="657"/>
      <c r="V31" s="659"/>
      <c r="W31" s="659"/>
      <c r="X31" s="232"/>
      <c r="Y31" s="660"/>
      <c r="Z31" s="657"/>
      <c r="AA31" s="661"/>
      <c r="AB31" s="657"/>
      <c r="AC31" s="656"/>
      <c r="AD31" s="656"/>
    </row>
    <row r="32" spans="1:30" ht="15" customHeight="1">
      <c r="A32" s="225">
        <v>24</v>
      </c>
      <c r="B32" s="217"/>
      <c r="C32" s="658" t="s">
        <v>2386</v>
      </c>
      <c r="D32" s="653"/>
      <c r="E32" s="653"/>
      <c r="F32" s="653"/>
      <c r="G32" s="653"/>
      <c r="H32" s="657"/>
      <c r="I32" s="654"/>
      <c r="J32" s="657"/>
      <c r="K32" s="654"/>
      <c r="L32" s="657"/>
      <c r="M32" s="657"/>
      <c r="N32" s="657"/>
      <c r="O32" s="657"/>
      <c r="P32" s="655"/>
      <c r="Q32" s="657"/>
      <c r="R32" s="657"/>
      <c r="S32" s="657"/>
      <c r="T32" s="656"/>
      <c r="U32" s="657"/>
      <c r="V32" s="659"/>
      <c r="W32" s="659"/>
      <c r="X32" s="232"/>
      <c r="Y32" s="660"/>
      <c r="Z32" s="657"/>
      <c r="AA32" s="661"/>
      <c r="AB32" s="657"/>
      <c r="AC32" s="656"/>
      <c r="AD32" s="656"/>
    </row>
    <row r="33" spans="1:30" ht="15" customHeight="1">
      <c r="A33" s="225">
        <v>25</v>
      </c>
      <c r="B33" s="217"/>
      <c r="C33" s="658" t="s">
        <v>2387</v>
      </c>
      <c r="D33" s="653"/>
      <c r="E33" s="653"/>
      <c r="F33" s="653"/>
      <c r="G33" s="653"/>
      <c r="H33" s="657"/>
      <c r="I33" s="654"/>
      <c r="J33" s="657"/>
      <c r="K33" s="654"/>
      <c r="L33" s="657"/>
      <c r="M33" s="657"/>
      <c r="N33" s="657"/>
      <c r="O33" s="657"/>
      <c r="P33" s="655"/>
      <c r="Q33" s="657"/>
      <c r="R33" s="657"/>
      <c r="S33" s="657"/>
      <c r="T33" s="656"/>
      <c r="U33" s="657"/>
      <c r="V33" s="659"/>
      <c r="W33" s="659"/>
      <c r="X33" s="232"/>
      <c r="Y33" s="660"/>
      <c r="Z33" s="657"/>
      <c r="AA33" s="661"/>
      <c r="AB33" s="657"/>
      <c r="AC33" s="656"/>
      <c r="AD33" s="656"/>
    </row>
    <row r="34" spans="1:30" ht="15" customHeight="1">
      <c r="A34" s="225">
        <v>26</v>
      </c>
      <c r="B34" s="217"/>
      <c r="C34" s="658" t="s">
        <v>2388</v>
      </c>
      <c r="D34" s="653"/>
      <c r="E34" s="653"/>
      <c r="F34" s="653"/>
      <c r="G34" s="653"/>
      <c r="H34" s="657"/>
      <c r="I34" s="654"/>
      <c r="J34" s="657"/>
      <c r="K34" s="654"/>
      <c r="L34" s="657"/>
      <c r="M34" s="657"/>
      <c r="N34" s="657"/>
      <c r="O34" s="657"/>
      <c r="P34" s="655"/>
      <c r="Q34" s="657"/>
      <c r="R34" s="657"/>
      <c r="S34" s="657"/>
      <c r="T34" s="656"/>
      <c r="U34" s="657"/>
      <c r="V34" s="659"/>
      <c r="W34" s="659"/>
      <c r="X34" s="232"/>
      <c r="Y34" s="660"/>
      <c r="Z34" s="657"/>
      <c r="AA34" s="661"/>
      <c r="AB34" s="657"/>
      <c r="AC34" s="656"/>
      <c r="AD34" s="656"/>
    </row>
    <row r="35" spans="1:30" ht="15" customHeight="1">
      <c r="A35" s="225">
        <v>27</v>
      </c>
      <c r="B35" s="217"/>
      <c r="C35" s="658" t="s">
        <v>2389</v>
      </c>
      <c r="D35" s="653"/>
      <c r="E35" s="653"/>
      <c r="F35" s="653"/>
      <c r="G35" s="653"/>
      <c r="H35" s="657"/>
      <c r="I35" s="654"/>
      <c r="J35" s="657"/>
      <c r="K35" s="654"/>
      <c r="L35" s="657"/>
      <c r="M35" s="657"/>
      <c r="N35" s="657"/>
      <c r="O35" s="657"/>
      <c r="P35" s="655"/>
      <c r="Q35" s="657"/>
      <c r="R35" s="657"/>
      <c r="S35" s="657"/>
      <c r="T35" s="656"/>
      <c r="U35" s="657"/>
      <c r="V35" s="659"/>
      <c r="W35" s="659"/>
      <c r="X35" s="232"/>
      <c r="Y35" s="660"/>
      <c r="Z35" s="657"/>
      <c r="AA35" s="661"/>
      <c r="AB35" s="657"/>
      <c r="AC35" s="656"/>
      <c r="AD35" s="656"/>
    </row>
    <row r="36" spans="1:30" ht="15" customHeight="1">
      <c r="A36" s="225">
        <v>28</v>
      </c>
      <c r="B36" s="217"/>
      <c r="C36" s="658" t="s">
        <v>2390</v>
      </c>
      <c r="D36" s="653"/>
      <c r="E36" s="653"/>
      <c r="F36" s="653"/>
      <c r="G36" s="653"/>
      <c r="H36" s="657"/>
      <c r="I36" s="654"/>
      <c r="J36" s="657"/>
      <c r="K36" s="654"/>
      <c r="L36" s="657"/>
      <c r="M36" s="657"/>
      <c r="N36" s="657"/>
      <c r="O36" s="657"/>
      <c r="P36" s="655"/>
      <c r="Q36" s="657"/>
      <c r="R36" s="657"/>
      <c r="S36" s="657"/>
      <c r="T36" s="656"/>
      <c r="U36" s="657"/>
      <c r="V36" s="659"/>
      <c r="W36" s="659"/>
      <c r="X36" s="232"/>
      <c r="Y36" s="660"/>
      <c r="Z36" s="657"/>
      <c r="AA36" s="661"/>
      <c r="AB36" s="657"/>
      <c r="AC36" s="656"/>
      <c r="AD36" s="656"/>
    </row>
    <row r="37" spans="1:30" ht="15" customHeight="1">
      <c r="A37" s="225">
        <v>29</v>
      </c>
      <c r="B37" s="217"/>
      <c r="C37" s="658" t="s">
        <v>2391</v>
      </c>
      <c r="D37" s="653"/>
      <c r="E37" s="653"/>
      <c r="F37" s="653"/>
      <c r="G37" s="653"/>
      <c r="H37" s="657" t="s">
        <v>2392</v>
      </c>
      <c r="I37" s="654"/>
      <c r="J37" s="657"/>
      <c r="K37" s="654"/>
      <c r="L37" s="657"/>
      <c r="M37" s="657"/>
      <c r="N37" s="657"/>
      <c r="O37" s="657"/>
      <c r="P37" s="655"/>
      <c r="Q37" s="657"/>
      <c r="R37" s="657"/>
      <c r="S37" s="657"/>
      <c r="T37" s="656"/>
      <c r="U37" s="657"/>
      <c r="V37" s="659"/>
      <c r="W37" s="659"/>
      <c r="X37" s="232"/>
      <c r="Y37" s="660"/>
      <c r="Z37" s="657"/>
      <c r="AA37" s="661"/>
      <c r="AB37" s="657"/>
      <c r="AC37" s="656"/>
      <c r="AD37" s="656"/>
    </row>
    <row r="38" spans="1:30" ht="15" customHeight="1">
      <c r="A38" s="225">
        <v>30</v>
      </c>
      <c r="B38" s="217"/>
      <c r="C38" s="658" t="s">
        <v>2393</v>
      </c>
      <c r="D38" s="653"/>
      <c r="E38" s="653"/>
      <c r="F38" s="653"/>
      <c r="G38" s="653"/>
      <c r="H38" s="657" t="s">
        <v>2395</v>
      </c>
      <c r="I38" s="654"/>
      <c r="J38" s="657"/>
      <c r="K38" s="654"/>
      <c r="L38" s="657"/>
      <c r="M38" s="657"/>
      <c r="N38" s="657"/>
      <c r="O38" s="657"/>
      <c r="P38" s="655"/>
      <c r="Q38" s="657"/>
      <c r="R38" s="657"/>
      <c r="S38" s="657"/>
      <c r="T38" s="656"/>
      <c r="U38" s="657"/>
      <c r="V38" s="659"/>
      <c r="W38" s="659"/>
      <c r="X38" s="232"/>
      <c r="Y38" s="660"/>
      <c r="Z38" s="657"/>
      <c r="AA38" s="661"/>
      <c r="AB38" s="657"/>
      <c r="AC38" s="656"/>
      <c r="AD38" s="656"/>
    </row>
    <row r="39" spans="1:30" ht="15" customHeight="1">
      <c r="A39" s="225">
        <v>31</v>
      </c>
      <c r="B39" s="217"/>
      <c r="C39" s="658" t="s">
        <v>2394</v>
      </c>
      <c r="D39" s="653"/>
      <c r="E39" s="653"/>
      <c r="F39" s="653"/>
      <c r="G39" s="653"/>
      <c r="H39" s="657"/>
      <c r="I39" s="654"/>
      <c r="J39" s="657"/>
      <c r="K39" s="654"/>
      <c r="L39" s="657"/>
      <c r="M39" s="657"/>
      <c r="N39" s="657"/>
      <c r="O39" s="657"/>
      <c r="P39" s="655"/>
      <c r="Q39" s="657"/>
      <c r="R39" s="657"/>
      <c r="S39" s="657"/>
      <c r="T39" s="656"/>
      <c r="U39" s="657"/>
      <c r="V39" s="659"/>
      <c r="W39" s="659"/>
      <c r="X39" s="232"/>
      <c r="Y39" s="660"/>
      <c r="Z39" s="657"/>
      <c r="AA39" s="661"/>
      <c r="AB39" s="657"/>
      <c r="AC39" s="656"/>
      <c r="AD39" s="656"/>
    </row>
    <row r="40" spans="1:30" ht="15" customHeight="1">
      <c r="A40" s="225">
        <v>32</v>
      </c>
      <c r="B40" s="217"/>
      <c r="C40" s="658" t="s">
        <v>2396</v>
      </c>
      <c r="D40" s="653"/>
      <c r="E40" s="653"/>
      <c r="F40" s="653"/>
      <c r="G40" s="653"/>
      <c r="H40" s="657"/>
      <c r="I40" s="654"/>
      <c r="J40" s="657"/>
      <c r="K40" s="654"/>
      <c r="L40" s="657"/>
      <c r="M40" s="657"/>
      <c r="N40" s="657"/>
      <c r="O40" s="657"/>
      <c r="P40" s="655"/>
      <c r="Q40" s="657"/>
      <c r="R40" s="657"/>
      <c r="S40" s="657"/>
      <c r="T40" s="656"/>
      <c r="U40" s="657"/>
      <c r="V40" s="659"/>
      <c r="W40" s="659"/>
      <c r="X40" s="232"/>
      <c r="Y40" s="660"/>
      <c r="Z40" s="657"/>
      <c r="AA40" s="661"/>
      <c r="AB40" s="657"/>
      <c r="AC40" s="656"/>
      <c r="AD40" s="656"/>
    </row>
    <row r="41" spans="1:30" ht="15" customHeight="1">
      <c r="A41" s="225">
        <v>33</v>
      </c>
      <c r="B41" s="216" t="s">
        <v>2397</v>
      </c>
      <c r="C41" s="658"/>
      <c r="D41" s="653"/>
      <c r="E41" s="653"/>
      <c r="F41" s="653"/>
      <c r="G41" s="653"/>
      <c r="H41" s="657"/>
      <c r="I41" s="654"/>
      <c r="J41" s="657"/>
      <c r="K41" s="654"/>
      <c r="L41" s="657"/>
      <c r="M41" s="657"/>
      <c r="N41" s="657"/>
      <c r="O41" s="657"/>
      <c r="P41" s="655"/>
      <c r="Q41" s="657"/>
      <c r="R41" s="657"/>
      <c r="S41" s="657"/>
      <c r="T41" s="656"/>
      <c r="U41" s="657"/>
      <c r="V41" s="659"/>
      <c r="W41" s="659"/>
      <c r="X41" s="232"/>
      <c r="Y41" s="660"/>
      <c r="Z41" s="657"/>
      <c r="AA41" s="661"/>
      <c r="AB41" s="657"/>
      <c r="AC41" s="656"/>
      <c r="AD41" s="656"/>
    </row>
    <row r="42" spans="1:30" ht="15" customHeight="1">
      <c r="A42" s="225">
        <v>34</v>
      </c>
      <c r="B42" s="217"/>
      <c r="C42" s="658" t="s">
        <v>2398</v>
      </c>
      <c r="D42" s="653"/>
      <c r="E42" s="653"/>
      <c r="F42" s="653"/>
      <c r="G42" s="653"/>
      <c r="H42" s="657" t="s">
        <v>2399</v>
      </c>
      <c r="I42" s="654"/>
      <c r="J42" s="657"/>
      <c r="K42" s="654"/>
      <c r="L42" s="657"/>
      <c r="M42" s="657"/>
      <c r="N42" s="657"/>
      <c r="O42" s="657"/>
      <c r="P42" s="655"/>
      <c r="Q42" s="657"/>
      <c r="R42" s="657"/>
      <c r="S42" s="657"/>
      <c r="T42" s="656"/>
      <c r="U42" s="657"/>
      <c r="V42" s="659"/>
      <c r="W42" s="659"/>
      <c r="X42" s="232"/>
      <c r="Y42" s="660"/>
      <c r="Z42" s="657"/>
      <c r="AA42" s="661"/>
      <c r="AB42" s="657"/>
      <c r="AC42" s="656"/>
      <c r="AD42" s="656"/>
    </row>
    <row r="43" spans="1:30" ht="15" customHeight="1">
      <c r="A43" s="225">
        <v>35</v>
      </c>
      <c r="B43" s="217"/>
      <c r="C43" s="658" t="s">
        <v>2400</v>
      </c>
      <c r="D43" s="653"/>
      <c r="E43" s="653"/>
      <c r="F43" s="653"/>
      <c r="G43" s="653"/>
      <c r="H43" s="657" t="s">
        <v>2401</v>
      </c>
      <c r="I43" s="654"/>
      <c r="J43" s="657"/>
      <c r="K43" s="654"/>
      <c r="L43" s="657"/>
      <c r="M43" s="657"/>
      <c r="N43" s="657"/>
      <c r="O43" s="657"/>
      <c r="P43" s="655"/>
      <c r="Q43" s="657"/>
      <c r="R43" s="657"/>
      <c r="S43" s="657"/>
      <c r="T43" s="656"/>
      <c r="U43" s="657"/>
      <c r="V43" s="659"/>
      <c r="W43" s="659"/>
      <c r="X43" s="232"/>
      <c r="Y43" s="660"/>
      <c r="Z43" s="657"/>
      <c r="AA43" s="661"/>
      <c r="AB43" s="657"/>
      <c r="AC43" s="656"/>
      <c r="AD43" s="656"/>
    </row>
    <row r="44" spans="1:30" ht="15" customHeight="1">
      <c r="A44" s="225">
        <v>36</v>
      </c>
      <c r="B44" s="217"/>
      <c r="C44" s="658" t="s">
        <v>2402</v>
      </c>
      <c r="D44" s="653"/>
      <c r="E44" s="653"/>
      <c r="F44" s="653"/>
      <c r="G44" s="653"/>
      <c r="H44" s="657"/>
      <c r="I44" s="654"/>
      <c r="J44" s="657"/>
      <c r="K44" s="654"/>
      <c r="L44" s="657"/>
      <c r="M44" s="657"/>
      <c r="N44" s="657"/>
      <c r="O44" s="657"/>
      <c r="P44" s="655"/>
      <c r="Q44" s="657"/>
      <c r="R44" s="657"/>
      <c r="S44" s="657"/>
      <c r="T44" s="656"/>
      <c r="U44" s="657"/>
      <c r="V44" s="659"/>
      <c r="W44" s="659"/>
      <c r="X44" s="232"/>
      <c r="Y44" s="660"/>
      <c r="Z44" s="657"/>
      <c r="AA44" s="661"/>
      <c r="AB44" s="657"/>
      <c r="AC44" s="656"/>
      <c r="AD44" s="656"/>
    </row>
    <row r="45" spans="1:30" ht="15" customHeight="1">
      <c r="A45" s="225">
        <v>37</v>
      </c>
      <c r="B45" s="217"/>
      <c r="C45" s="658" t="s">
        <v>2403</v>
      </c>
      <c r="D45" s="653"/>
      <c r="E45" s="653"/>
      <c r="F45" s="653"/>
      <c r="G45" s="653"/>
      <c r="H45" s="657"/>
      <c r="I45" s="654"/>
      <c r="J45" s="657"/>
      <c r="K45" s="654"/>
      <c r="L45" s="657"/>
      <c r="M45" s="657"/>
      <c r="N45" s="657"/>
      <c r="O45" s="657"/>
      <c r="P45" s="655"/>
      <c r="Q45" s="657"/>
      <c r="R45" s="657"/>
      <c r="S45" s="657"/>
      <c r="T45" s="656"/>
      <c r="U45" s="657"/>
      <c r="V45" s="659"/>
      <c r="W45" s="659"/>
      <c r="X45" s="232"/>
      <c r="Y45" s="660"/>
      <c r="Z45" s="657"/>
      <c r="AA45" s="661"/>
      <c r="AB45" s="657"/>
      <c r="AC45" s="656"/>
      <c r="AD45" s="656"/>
    </row>
    <row r="46" spans="1:30" ht="15" customHeight="1">
      <c r="A46" s="225">
        <v>38</v>
      </c>
      <c r="B46" s="217"/>
      <c r="C46" s="658" t="s">
        <v>2404</v>
      </c>
      <c r="D46" s="653"/>
      <c r="E46" s="653"/>
      <c r="F46" s="653"/>
      <c r="G46" s="653"/>
      <c r="H46" s="657"/>
      <c r="I46" s="654"/>
      <c r="J46" s="657"/>
      <c r="K46" s="654"/>
      <c r="L46" s="657"/>
      <c r="M46" s="657"/>
      <c r="N46" s="657"/>
      <c r="O46" s="657"/>
      <c r="P46" s="655"/>
      <c r="Q46" s="657"/>
      <c r="R46" s="657"/>
      <c r="S46" s="657"/>
      <c r="T46" s="656"/>
      <c r="U46" s="657"/>
      <c r="V46" s="659"/>
      <c r="W46" s="659"/>
      <c r="X46" s="232"/>
      <c r="Y46" s="660"/>
      <c r="Z46" s="657"/>
      <c r="AA46" s="661"/>
      <c r="AB46" s="657"/>
      <c r="AC46" s="656"/>
      <c r="AD46" s="656"/>
    </row>
    <row r="47" spans="1:30" ht="15" customHeight="1">
      <c r="A47" s="225">
        <v>39</v>
      </c>
      <c r="B47" s="217"/>
      <c r="C47" s="658" t="s">
        <v>2405</v>
      </c>
      <c r="D47" s="653"/>
      <c r="E47" s="653"/>
      <c r="F47" s="653"/>
      <c r="G47" s="653"/>
      <c r="H47" s="657"/>
      <c r="I47" s="654"/>
      <c r="J47" s="657"/>
      <c r="K47" s="654"/>
      <c r="L47" s="657"/>
      <c r="M47" s="657"/>
      <c r="N47" s="657"/>
      <c r="O47" s="657"/>
      <c r="P47" s="655"/>
      <c r="Q47" s="657"/>
      <c r="R47" s="657"/>
      <c r="S47" s="657"/>
      <c r="T47" s="656"/>
      <c r="U47" s="657"/>
      <c r="V47" s="659"/>
      <c r="W47" s="659"/>
      <c r="X47" s="232"/>
      <c r="Y47" s="660"/>
      <c r="Z47" s="657"/>
      <c r="AA47" s="661"/>
      <c r="AB47" s="657"/>
      <c r="AC47" s="656"/>
      <c r="AD47" s="656"/>
    </row>
    <row r="48" spans="1:30" ht="15" customHeight="1">
      <c r="A48" s="225">
        <v>40</v>
      </c>
      <c r="B48" s="216" t="s">
        <v>1558</v>
      </c>
      <c r="C48" s="658"/>
      <c r="D48" s="653"/>
      <c r="E48" s="653"/>
      <c r="F48" s="653"/>
      <c r="G48" s="653"/>
      <c r="H48" s="657"/>
      <c r="I48" s="654"/>
      <c r="J48" s="657"/>
      <c r="K48" s="654"/>
      <c r="L48" s="657"/>
      <c r="M48" s="657"/>
      <c r="N48" s="657"/>
      <c r="O48" s="657"/>
      <c r="P48" s="655"/>
      <c r="Q48" s="657"/>
      <c r="R48" s="657"/>
      <c r="S48" s="657"/>
      <c r="T48" s="656"/>
      <c r="U48" s="657"/>
      <c r="V48" s="659"/>
      <c r="W48" s="659"/>
      <c r="X48" s="232"/>
      <c r="Y48" s="660"/>
      <c r="Z48" s="657"/>
      <c r="AA48" s="661"/>
      <c r="AB48" s="657"/>
      <c r="AC48" s="656"/>
      <c r="AD48" s="656"/>
    </row>
    <row r="49" spans="1:30" ht="15" customHeight="1">
      <c r="A49" s="225">
        <v>41</v>
      </c>
      <c r="B49" s="217"/>
      <c r="C49" s="658" t="s">
        <v>2408</v>
      </c>
      <c r="D49" s="653"/>
      <c r="E49" s="653"/>
      <c r="F49" s="653"/>
      <c r="G49" s="653"/>
      <c r="H49" s="657" t="s">
        <v>2410</v>
      </c>
      <c r="I49" s="654"/>
      <c r="J49" s="657"/>
      <c r="K49" s="654"/>
      <c r="L49" s="657"/>
      <c r="M49" s="657"/>
      <c r="N49" s="657"/>
      <c r="O49" s="657"/>
      <c r="P49" s="655"/>
      <c r="Q49" s="657"/>
      <c r="R49" s="657"/>
      <c r="S49" s="657"/>
      <c r="T49" s="656"/>
      <c r="U49" s="657"/>
      <c r="V49" s="659"/>
      <c r="W49" s="659"/>
      <c r="X49" s="232"/>
      <c r="Y49" s="660"/>
      <c r="Z49" s="657"/>
      <c r="AA49" s="661"/>
      <c r="AB49" s="657"/>
      <c r="AC49" s="656"/>
      <c r="AD49" s="656"/>
    </row>
    <row r="50" spans="1:30" ht="15" customHeight="1">
      <c r="A50" s="225">
        <v>42</v>
      </c>
      <c r="B50" s="217"/>
      <c r="C50" s="658" t="s">
        <v>2409</v>
      </c>
      <c r="D50" s="653"/>
      <c r="E50" s="653"/>
      <c r="F50" s="653"/>
      <c r="G50" s="653"/>
      <c r="H50" s="657" t="s">
        <v>2411</v>
      </c>
      <c r="I50" s="654"/>
      <c r="J50" s="657"/>
      <c r="K50" s="654"/>
      <c r="L50" s="657"/>
      <c r="M50" s="657"/>
      <c r="N50" s="657"/>
      <c r="O50" s="657"/>
      <c r="P50" s="655"/>
      <c r="Q50" s="657"/>
      <c r="R50" s="657"/>
      <c r="S50" s="657"/>
      <c r="T50" s="656"/>
      <c r="U50" s="657"/>
      <c r="V50" s="659"/>
      <c r="W50" s="659"/>
      <c r="X50" s="232"/>
      <c r="Y50" s="660"/>
      <c r="Z50" s="657"/>
      <c r="AA50" s="661"/>
      <c r="AB50" s="657"/>
      <c r="AC50" s="656"/>
      <c r="AD50" s="656"/>
    </row>
    <row r="51" spans="1:30" ht="15" customHeight="1">
      <c r="A51" s="225">
        <v>43</v>
      </c>
      <c r="B51" s="217"/>
      <c r="C51" s="219" t="s">
        <v>2251</v>
      </c>
      <c r="D51" s="653"/>
      <c r="E51" s="653"/>
      <c r="F51" s="653"/>
      <c r="G51" s="653"/>
      <c r="H51" s="657"/>
      <c r="I51" s="654"/>
      <c r="J51" s="657"/>
      <c r="K51" s="654"/>
      <c r="L51" s="657"/>
      <c r="M51" s="657"/>
      <c r="N51" s="657"/>
      <c r="O51" s="657"/>
      <c r="P51" s="655"/>
      <c r="Q51" s="657"/>
      <c r="R51" s="657"/>
      <c r="S51" s="657"/>
      <c r="T51" s="656"/>
      <c r="U51" s="657"/>
      <c r="V51" s="659"/>
      <c r="W51" s="659"/>
      <c r="X51" s="232"/>
      <c r="Y51" s="660"/>
      <c r="Z51" s="657"/>
      <c r="AA51" s="661"/>
      <c r="AB51" s="657"/>
      <c r="AC51" s="656"/>
      <c r="AD51" s="656"/>
    </row>
    <row r="52" spans="1:30" ht="15" customHeight="1">
      <c r="A52" s="225">
        <v>44</v>
      </c>
      <c r="B52" s="217"/>
      <c r="C52" s="535" t="s">
        <v>2269</v>
      </c>
      <c r="D52" s="653"/>
      <c r="E52" s="653"/>
      <c r="F52" s="653"/>
      <c r="G52" s="653"/>
      <c r="H52" s="269" t="s">
        <v>2412</v>
      </c>
      <c r="I52" s="654"/>
      <c r="J52" s="657"/>
      <c r="K52" s="654"/>
      <c r="L52" s="657"/>
      <c r="M52" s="657"/>
      <c r="N52" s="657"/>
      <c r="O52" s="657"/>
      <c r="P52" s="655"/>
      <c r="Q52" s="657"/>
      <c r="R52" s="657"/>
      <c r="S52" s="657"/>
      <c r="T52" s="656"/>
      <c r="U52" s="657"/>
      <c r="V52" s="659"/>
      <c r="W52" s="659"/>
      <c r="X52" s="232"/>
      <c r="Y52" s="660"/>
      <c r="Z52" s="657"/>
      <c r="AA52" s="661"/>
      <c r="AB52" s="657"/>
      <c r="AC52" s="656"/>
      <c r="AD52" s="656"/>
    </row>
    <row r="53" spans="1:30" ht="15" customHeight="1">
      <c r="A53" s="225">
        <v>45</v>
      </c>
      <c r="B53" s="217"/>
      <c r="C53" s="217"/>
      <c r="D53" s="653"/>
      <c r="E53" s="653"/>
      <c r="F53" s="653"/>
      <c r="G53" s="653"/>
      <c r="H53" s="657"/>
      <c r="I53" s="654"/>
      <c r="J53" s="657"/>
      <c r="K53" s="654"/>
      <c r="L53" s="657"/>
      <c r="M53" s="657"/>
      <c r="N53" s="657"/>
      <c r="O53" s="657"/>
      <c r="P53" s="655"/>
      <c r="Q53" s="657"/>
      <c r="R53" s="657"/>
      <c r="S53" s="657"/>
      <c r="T53" s="656"/>
      <c r="U53" s="657"/>
      <c r="V53" s="659"/>
      <c r="W53" s="659"/>
      <c r="X53" s="232"/>
      <c r="Y53" s="660"/>
      <c r="Z53" s="657"/>
      <c r="AA53" s="661"/>
      <c r="AB53" s="657"/>
      <c r="AC53" s="656"/>
      <c r="AD53" s="656"/>
    </row>
    <row r="54" spans="1:30" ht="15" customHeight="1">
      <c r="A54" s="225">
        <v>46</v>
      </c>
      <c r="B54" s="217"/>
      <c r="C54" s="658"/>
      <c r="D54" s="653"/>
      <c r="E54" s="653"/>
      <c r="F54" s="653"/>
      <c r="G54" s="653"/>
      <c r="H54" s="657"/>
      <c r="I54" s="654"/>
      <c r="J54" s="657"/>
      <c r="K54" s="654"/>
      <c r="L54" s="657"/>
      <c r="M54" s="657"/>
      <c r="N54" s="657"/>
      <c r="O54" s="657"/>
      <c r="P54" s="655"/>
      <c r="Q54" s="657"/>
      <c r="R54" s="657"/>
      <c r="S54" s="657"/>
      <c r="T54" s="656"/>
      <c r="U54" s="657"/>
      <c r="V54" s="659"/>
      <c r="W54" s="659"/>
      <c r="X54" s="232"/>
      <c r="Y54" s="660"/>
      <c r="Z54" s="657"/>
      <c r="AA54" s="661"/>
      <c r="AB54" s="657"/>
      <c r="AC54" s="656"/>
      <c r="AD54" s="656"/>
    </row>
    <row r="55" spans="1:30" ht="15" customHeight="1">
      <c r="A55" s="225">
        <v>47</v>
      </c>
      <c r="B55" s="217"/>
      <c r="C55" s="217" t="s">
        <v>2406</v>
      </c>
      <c r="D55" s="653"/>
      <c r="E55" s="653"/>
      <c r="F55" s="653"/>
      <c r="G55" s="653"/>
      <c r="H55" s="657"/>
      <c r="I55" s="654"/>
      <c r="J55" s="657"/>
      <c r="K55" s="654"/>
      <c r="L55" s="657"/>
      <c r="M55" s="657"/>
      <c r="N55" s="657"/>
      <c r="O55" s="657"/>
      <c r="P55" s="655"/>
      <c r="Q55" s="657"/>
      <c r="R55" s="657"/>
      <c r="S55" s="657"/>
      <c r="T55" s="656"/>
      <c r="U55" s="657"/>
      <c r="V55" s="659"/>
      <c r="W55" s="659"/>
      <c r="X55" s="232"/>
      <c r="Y55" s="660"/>
      <c r="Z55" s="657"/>
      <c r="AA55" s="661"/>
      <c r="AB55" s="657"/>
      <c r="AC55" s="656"/>
      <c r="AD55" s="656"/>
    </row>
    <row r="56" spans="1:30" ht="15" customHeight="1">
      <c r="A56" s="225">
        <v>48</v>
      </c>
      <c r="B56" s="217"/>
      <c r="C56" s="217" t="s">
        <v>2407</v>
      </c>
      <c r="D56" s="653"/>
      <c r="E56" s="653"/>
      <c r="F56" s="653"/>
      <c r="G56" s="653"/>
      <c r="H56" s="657"/>
      <c r="I56" s="654"/>
      <c r="J56" s="657"/>
      <c r="K56" s="654"/>
      <c r="L56" s="657"/>
      <c r="M56" s="657"/>
      <c r="N56" s="657"/>
      <c r="O56" s="657"/>
      <c r="P56" s="655"/>
      <c r="Q56" s="657"/>
      <c r="R56" s="657"/>
      <c r="S56" s="657"/>
      <c r="T56" s="656"/>
      <c r="U56" s="657"/>
      <c r="V56" s="659"/>
      <c r="W56" s="659"/>
      <c r="X56" s="232"/>
      <c r="Y56" s="660"/>
      <c r="Z56" s="657"/>
      <c r="AA56" s="661"/>
      <c r="AB56" s="657"/>
      <c r="AC56" s="656"/>
      <c r="AD56" s="656"/>
    </row>
    <row r="57" spans="1:30" ht="15" customHeight="1">
      <c r="A57" s="225">
        <v>49</v>
      </c>
      <c r="B57" s="242" t="s">
        <v>2116</v>
      </c>
      <c r="C57" s="241"/>
      <c r="D57" s="241"/>
      <c r="E57" s="241"/>
      <c r="F57" s="241"/>
      <c r="G57" s="653"/>
      <c r="H57" s="657"/>
      <c r="I57" s="529"/>
      <c r="J57" s="529"/>
      <c r="K57" s="529"/>
      <c r="L57" s="528"/>
      <c r="M57" s="528"/>
      <c r="N57" s="528"/>
      <c r="O57" s="528"/>
      <c r="P57" s="530"/>
      <c r="Q57" s="566"/>
      <c r="R57" s="531"/>
      <c r="S57" s="528"/>
      <c r="T57" s="567"/>
      <c r="U57" s="657"/>
      <c r="V57" s="659"/>
      <c r="W57" s="659"/>
      <c r="X57" s="232"/>
      <c r="Y57" s="660"/>
      <c r="Z57" s="657"/>
      <c r="AA57" s="661"/>
      <c r="AB57" s="657"/>
      <c r="AC57" s="656"/>
      <c r="AD57" s="656"/>
    </row>
    <row r="58" spans="1:30" ht="15" customHeight="1">
      <c r="A58" s="225">
        <v>50</v>
      </c>
      <c r="B58" s="217"/>
      <c r="C58" s="217" t="s">
        <v>1062</v>
      </c>
      <c r="D58" s="653"/>
      <c r="E58" s="653"/>
      <c r="F58" s="653"/>
      <c r="G58" s="653"/>
      <c r="H58" s="657"/>
      <c r="I58" s="654"/>
      <c r="J58" s="657"/>
      <c r="K58" s="654" t="s">
        <v>1063</v>
      </c>
      <c r="L58" s="657"/>
      <c r="M58" s="657"/>
      <c r="N58" s="657"/>
      <c r="O58" s="657"/>
      <c r="P58" s="655"/>
      <c r="Q58" s="504" t="s">
        <v>817</v>
      </c>
      <c r="R58" s="657" t="s">
        <v>864</v>
      </c>
      <c r="S58" s="657" t="s">
        <v>1063</v>
      </c>
      <c r="T58" s="656"/>
      <c r="U58" s="657"/>
      <c r="V58" s="659"/>
      <c r="W58" s="659"/>
      <c r="X58" s="232"/>
      <c r="Y58" s="660"/>
      <c r="Z58" s="657"/>
      <c r="AA58" s="661"/>
      <c r="AB58" s="657"/>
      <c r="AC58" s="656"/>
      <c r="AD58" s="656"/>
    </row>
    <row r="59" spans="1:30" ht="15" customHeight="1">
      <c r="A59" s="225">
        <v>51</v>
      </c>
      <c r="B59" s="241"/>
      <c r="C59" s="217"/>
      <c r="D59" s="512" t="s">
        <v>1064</v>
      </c>
      <c r="E59" s="253"/>
      <c r="F59" s="241"/>
      <c r="G59" s="566"/>
      <c r="H59" s="504" t="s">
        <v>1065</v>
      </c>
      <c r="I59" s="503" t="s">
        <v>1066</v>
      </c>
      <c r="J59" s="504" t="s">
        <v>1067</v>
      </c>
      <c r="K59" s="503" t="s">
        <v>1068</v>
      </c>
      <c r="L59" s="504"/>
      <c r="M59" s="504"/>
      <c r="N59" s="504"/>
      <c r="O59" s="504"/>
      <c r="P59" s="505"/>
      <c r="Q59" s="504" t="s">
        <v>820</v>
      </c>
      <c r="R59" s="504"/>
      <c r="S59" s="504" t="s">
        <v>863</v>
      </c>
      <c r="T59" s="506"/>
      <c r="U59" s="504" t="s">
        <v>1069</v>
      </c>
      <c r="V59" s="659"/>
      <c r="W59" s="659"/>
      <c r="X59" s="232"/>
      <c r="Y59" s="660"/>
      <c r="Z59" s="657"/>
      <c r="AA59" s="661"/>
      <c r="AB59" s="657"/>
      <c r="AC59" s="656"/>
      <c r="AD59" s="656"/>
    </row>
    <row r="60" spans="1:30" ht="15" customHeight="1">
      <c r="A60" s="225">
        <v>52</v>
      </c>
      <c r="B60" s="241"/>
      <c r="C60" s="222"/>
      <c r="D60" s="512" t="s">
        <v>1070</v>
      </c>
      <c r="E60" s="221"/>
      <c r="F60" s="241"/>
      <c r="G60" s="528"/>
      <c r="H60" s="504" t="s">
        <v>1071</v>
      </c>
      <c r="I60" s="503" t="s">
        <v>1072</v>
      </c>
      <c r="J60" s="504"/>
      <c r="K60" s="503" t="s">
        <v>1073</v>
      </c>
      <c r="L60" s="504" t="s">
        <v>1074</v>
      </c>
      <c r="M60" s="504" t="s">
        <v>254</v>
      </c>
      <c r="N60" s="504"/>
      <c r="O60" s="504"/>
      <c r="P60" s="505"/>
      <c r="Q60" s="504" t="s">
        <v>817</v>
      </c>
      <c r="R60" s="504"/>
      <c r="S60" s="504" t="s">
        <v>863</v>
      </c>
      <c r="T60" s="506"/>
      <c r="U60" s="504"/>
      <c r="V60" s="659"/>
      <c r="W60" s="659"/>
      <c r="X60" s="232"/>
      <c r="Y60" s="660"/>
      <c r="Z60" s="657"/>
      <c r="AA60" s="661"/>
      <c r="AB60" s="657"/>
      <c r="AC60" s="656"/>
      <c r="AD60" s="656"/>
    </row>
    <row r="61" spans="1:30" ht="15" customHeight="1">
      <c r="A61" s="225">
        <v>53</v>
      </c>
      <c r="B61" s="217"/>
      <c r="C61" s="222"/>
      <c r="D61" s="512" t="s">
        <v>1075</v>
      </c>
      <c r="E61" s="221"/>
      <c r="F61" s="653"/>
      <c r="G61" s="653"/>
      <c r="H61" s="504"/>
      <c r="I61" s="503"/>
      <c r="J61" s="504"/>
      <c r="K61" s="503" t="s">
        <v>1076</v>
      </c>
      <c r="L61" s="504" t="s">
        <v>1077</v>
      </c>
      <c r="M61" s="504" t="s">
        <v>1078</v>
      </c>
      <c r="N61" s="504"/>
      <c r="O61" s="504"/>
      <c r="P61" s="505"/>
      <c r="Q61" s="504" t="s">
        <v>817</v>
      </c>
      <c r="R61" s="504" t="s">
        <v>864</v>
      </c>
      <c r="S61" s="243" t="s">
        <v>1076</v>
      </c>
      <c r="T61" s="506"/>
      <c r="U61" s="504"/>
      <c r="V61" s="659"/>
      <c r="W61" s="659"/>
      <c r="X61" s="232"/>
      <c r="Y61" s="660"/>
      <c r="Z61" s="657"/>
      <c r="AA61" s="661"/>
      <c r="AB61" s="657"/>
      <c r="AC61" s="656"/>
      <c r="AD61" s="656"/>
    </row>
    <row r="62" spans="1:30" ht="15" customHeight="1">
      <c r="A62" s="225">
        <v>54</v>
      </c>
      <c r="B62" s="217"/>
      <c r="C62" s="222"/>
      <c r="D62" s="241"/>
      <c r="E62" s="241" t="s">
        <v>1079</v>
      </c>
      <c r="F62" s="653"/>
      <c r="G62" s="653"/>
      <c r="H62" s="504" t="s">
        <v>1080</v>
      </c>
      <c r="I62" s="503" t="s">
        <v>1081</v>
      </c>
      <c r="J62" s="504"/>
      <c r="K62" s="503" t="s">
        <v>1068</v>
      </c>
      <c r="L62" s="504"/>
      <c r="M62" s="504"/>
      <c r="N62" s="504"/>
      <c r="O62" s="504"/>
      <c r="P62" s="505"/>
      <c r="Q62" s="504" t="s">
        <v>820</v>
      </c>
      <c r="R62" s="504"/>
      <c r="S62" s="504" t="s">
        <v>863</v>
      </c>
      <c r="T62" s="506"/>
      <c r="U62" s="504" t="s">
        <v>1082</v>
      </c>
      <c r="V62" s="659"/>
      <c r="W62" s="659"/>
      <c r="X62" s="232"/>
      <c r="Y62" s="660"/>
      <c r="Z62" s="657"/>
      <c r="AA62" s="661"/>
      <c r="AB62" s="657"/>
      <c r="AC62" s="656"/>
      <c r="AD62" s="656"/>
    </row>
    <row r="63" spans="1:30" ht="15" customHeight="1">
      <c r="A63" s="225">
        <v>55</v>
      </c>
      <c r="B63" s="217"/>
      <c r="C63" s="217"/>
      <c r="D63" s="241"/>
      <c r="E63" s="241" t="s">
        <v>1083</v>
      </c>
      <c r="F63" s="653"/>
      <c r="G63" s="653"/>
      <c r="H63" s="504"/>
      <c r="I63" s="503" t="s">
        <v>1084</v>
      </c>
      <c r="J63" s="504"/>
      <c r="K63" s="503" t="s">
        <v>999</v>
      </c>
      <c r="L63" s="504"/>
      <c r="M63" s="504"/>
      <c r="N63" s="504"/>
      <c r="O63" s="504"/>
      <c r="P63" s="505"/>
      <c r="Q63" s="504" t="s">
        <v>817</v>
      </c>
      <c r="R63" s="504"/>
      <c r="S63" s="504" t="s">
        <v>863</v>
      </c>
      <c r="T63" s="506"/>
      <c r="U63" s="504"/>
      <c r="V63" s="659"/>
      <c r="W63" s="659"/>
      <c r="X63" s="232"/>
      <c r="Y63" s="660"/>
      <c r="Z63" s="657"/>
      <c r="AA63" s="661"/>
      <c r="AB63" s="657"/>
      <c r="AC63" s="656"/>
      <c r="AD63" s="656"/>
    </row>
    <row r="64" spans="1:30" ht="15" customHeight="1">
      <c r="A64" s="225">
        <v>56</v>
      </c>
      <c r="B64" s="217"/>
      <c r="C64" s="217"/>
      <c r="D64" s="241"/>
      <c r="E64" s="241" t="s">
        <v>1085</v>
      </c>
      <c r="F64" s="653"/>
      <c r="G64" s="653"/>
      <c r="H64" s="504"/>
      <c r="I64" s="503" t="s">
        <v>1086</v>
      </c>
      <c r="J64" s="504"/>
      <c r="K64" s="503" t="s">
        <v>871</v>
      </c>
      <c r="L64" s="504"/>
      <c r="M64" s="504"/>
      <c r="N64" s="504"/>
      <c r="O64" s="504"/>
      <c r="P64" s="505"/>
      <c r="Q64" s="504" t="s">
        <v>817</v>
      </c>
      <c r="R64" s="504"/>
      <c r="S64" s="504" t="s">
        <v>863</v>
      </c>
      <c r="T64" s="506"/>
      <c r="U64" s="504"/>
      <c r="V64" s="659"/>
      <c r="W64" s="659"/>
      <c r="X64" s="232"/>
      <c r="Y64" s="660"/>
      <c r="Z64" s="657"/>
      <c r="AA64" s="661"/>
      <c r="AB64" s="657"/>
      <c r="AC64" s="656"/>
      <c r="AD64" s="656"/>
    </row>
    <row r="65" spans="1:30" ht="15" customHeight="1">
      <c r="A65" s="225">
        <v>57</v>
      </c>
      <c r="B65" s="217"/>
      <c r="C65" s="217" t="s">
        <v>1087</v>
      </c>
      <c r="D65" s="221"/>
      <c r="E65" s="221"/>
      <c r="F65" s="653"/>
      <c r="G65" s="653"/>
      <c r="H65" s="504"/>
      <c r="I65" s="503"/>
      <c r="J65" s="504"/>
      <c r="K65" s="503" t="s">
        <v>1088</v>
      </c>
      <c r="L65" s="504"/>
      <c r="M65" s="504"/>
      <c r="N65" s="504"/>
      <c r="O65" s="504"/>
      <c r="P65" s="505"/>
      <c r="Q65" s="504" t="s">
        <v>817</v>
      </c>
      <c r="R65" s="504" t="s">
        <v>864</v>
      </c>
      <c r="S65" s="243" t="s">
        <v>1088</v>
      </c>
      <c r="T65" s="506"/>
      <c r="U65" s="504"/>
      <c r="V65" s="659"/>
      <c r="W65" s="659"/>
      <c r="X65" s="232"/>
      <c r="Y65" s="660"/>
      <c r="Z65" s="657"/>
      <c r="AA65" s="661"/>
      <c r="AB65" s="657"/>
      <c r="AC65" s="656"/>
      <c r="AD65" s="656"/>
    </row>
    <row r="66" spans="1:30" ht="15" customHeight="1">
      <c r="A66" s="225">
        <v>58</v>
      </c>
      <c r="B66" s="217"/>
      <c r="C66" s="217"/>
      <c r="D66" s="241" t="s">
        <v>388</v>
      </c>
      <c r="E66" s="217"/>
      <c r="F66" s="653"/>
      <c r="G66" s="653"/>
      <c r="H66" s="528" t="s">
        <v>1089</v>
      </c>
      <c r="I66" s="503" t="s">
        <v>1090</v>
      </c>
      <c r="J66" s="504" t="s">
        <v>1088</v>
      </c>
      <c r="K66" s="503" t="s">
        <v>871</v>
      </c>
      <c r="L66" s="504" t="s">
        <v>1091</v>
      </c>
      <c r="M66" s="504" t="s">
        <v>388</v>
      </c>
      <c r="N66" s="504"/>
      <c r="O66" s="504"/>
      <c r="P66" s="252"/>
      <c r="Q66" s="504" t="s">
        <v>817</v>
      </c>
      <c r="R66" s="504"/>
      <c r="S66" s="504" t="s">
        <v>863</v>
      </c>
      <c r="T66" s="506"/>
      <c r="U66" s="504"/>
      <c r="V66" s="659"/>
      <c r="W66" s="659"/>
      <c r="X66" s="232"/>
      <c r="Y66" s="660"/>
      <c r="Z66" s="657"/>
      <c r="AA66" s="661"/>
      <c r="AB66" s="657"/>
      <c r="AC66" s="656"/>
      <c r="AD66" s="656"/>
    </row>
    <row r="67" spans="1:30" ht="15" customHeight="1">
      <c r="A67" s="225">
        <v>59</v>
      </c>
      <c r="B67" s="217"/>
      <c r="C67" s="217"/>
      <c r="D67" s="241" t="s">
        <v>392</v>
      </c>
      <c r="E67" s="217"/>
      <c r="F67" s="653"/>
      <c r="G67" s="653"/>
      <c r="H67" s="528" t="s">
        <v>1093</v>
      </c>
      <c r="I67" s="503">
        <v>59350</v>
      </c>
      <c r="J67" s="504" t="s">
        <v>1094</v>
      </c>
      <c r="K67" s="503" t="s">
        <v>1095</v>
      </c>
      <c r="L67" s="504" t="s">
        <v>1096</v>
      </c>
      <c r="M67" s="504" t="s">
        <v>392</v>
      </c>
      <c r="N67" s="504"/>
      <c r="O67" s="504"/>
      <c r="P67" s="252"/>
      <c r="Q67" s="504" t="s">
        <v>817</v>
      </c>
      <c r="R67" s="504"/>
      <c r="S67" s="504" t="s">
        <v>863</v>
      </c>
      <c r="T67" s="506"/>
      <c r="U67" s="504" t="s">
        <v>1097</v>
      </c>
      <c r="V67" s="659"/>
      <c r="W67" s="659"/>
      <c r="X67" s="232"/>
      <c r="Y67" s="660"/>
      <c r="Z67" s="657"/>
      <c r="AA67" s="661"/>
      <c r="AB67" s="657"/>
      <c r="AC67" s="656"/>
      <c r="AD67" s="656"/>
    </row>
    <row r="68" spans="1:30" ht="15" customHeight="1">
      <c r="A68" s="225">
        <v>60</v>
      </c>
      <c r="B68" s="217"/>
      <c r="C68" s="217"/>
      <c r="D68" s="241" t="s">
        <v>1098</v>
      </c>
      <c r="E68" s="241"/>
      <c r="F68" s="653"/>
      <c r="G68" s="653"/>
      <c r="H68" s="263" t="s">
        <v>1099</v>
      </c>
      <c r="I68" s="503" t="s">
        <v>1100</v>
      </c>
      <c r="J68" s="504"/>
      <c r="K68" s="503" t="s">
        <v>1101</v>
      </c>
      <c r="L68" s="504"/>
      <c r="M68" s="504"/>
      <c r="N68" s="504"/>
      <c r="O68" s="504"/>
      <c r="P68" s="505"/>
      <c r="Q68" s="504" t="s">
        <v>817</v>
      </c>
      <c r="R68" s="504"/>
      <c r="S68" s="504" t="s">
        <v>863</v>
      </c>
      <c r="T68" s="282"/>
      <c r="U68" s="504"/>
      <c r="V68" s="504"/>
      <c r="W68" s="504"/>
      <c r="X68" s="232"/>
      <c r="Y68" s="660"/>
      <c r="Z68" s="657"/>
      <c r="AA68" s="661"/>
      <c r="AB68" s="657"/>
      <c r="AC68" s="656"/>
      <c r="AD68" s="656"/>
    </row>
    <row r="69" spans="1:30" ht="16.5" customHeight="1">
      <c r="A69" s="225">
        <f>SUBTOTAL(103,createCase215[ID])</f>
        <v>60</v>
      </c>
      <c r="B69" s="224"/>
      <c r="C69" s="225">
        <f>SUBTOTAL(103,createCase215[Donnée (Niveau 2)])</f>
        <v>39</v>
      </c>
      <c r="D69" s="225">
        <f>SUBTOTAL(103,createCase215[Donnée (Niveau 3)])</f>
        <v>8</v>
      </c>
      <c r="E69" s="225">
        <f>SUBTOTAL(103,createCase215[Donnée (Niveau 4)])</f>
        <v>3</v>
      </c>
      <c r="F69" s="225">
        <f>SUBTOTAL(103,createCase215[Donnée (Niveau 5)])</f>
        <v>0</v>
      </c>
      <c r="G69" s="225">
        <f>SUBTOTAL(103,createCase215[Donnée (Niveau 6)])</f>
        <v>0</v>
      </c>
      <c r="H69" s="225">
        <f>SUBTOTAL(103,createCase215[Description])</f>
        <v>21</v>
      </c>
      <c r="I69" s="225">
        <f>SUBTOTAL(103,createCase215[Exemples])</f>
        <v>16</v>
      </c>
      <c r="J69" s="225">
        <f>SUBTOTAL(103,createCase215[Balise NexSIS])</f>
        <v>3</v>
      </c>
      <c r="K69" s="239">
        <f>SUBTOTAL(103,createCase215[Nouvelle balise])</f>
        <v>24</v>
      </c>
      <c r="L69" s="225">
        <f>SUBTOTAL(103,createCase215[Nantes - balise])</f>
        <v>6</v>
      </c>
      <c r="M69" s="225">
        <f>SUBTOTAL(103,createCase215[Nantes - description])</f>
        <v>6</v>
      </c>
      <c r="N69" s="225">
        <f>SUBTOTAL(103,createCase215[GT399])</f>
        <v>0</v>
      </c>
      <c r="O69" s="225">
        <f>SUBTOTAL(103,createCase215[GT399 description])</f>
        <v>0</v>
      </c>
      <c r="P69" s="234">
        <f>SUBTOTAL(103,createCase215[Priorisation])</f>
        <v>1</v>
      </c>
      <c r="Q69" s="225"/>
      <c r="R69" s="225">
        <f>SUBTOTAL(103,createCase215[Objet])</f>
        <v>6</v>
      </c>
      <c r="S69" s="225">
        <f>SUBTOTAL(103,createCase215[Format (ou type)])</f>
        <v>25</v>
      </c>
      <c r="T69" s="274"/>
      <c r="U69" s="225"/>
      <c r="V69" s="225"/>
      <c r="W69" s="225"/>
      <c r="X69" s="224"/>
      <c r="Y69" s="271">
        <f>SUBTOTAL(103,createCase215[Commentaire Hub Santé])</f>
        <v>0</v>
      </c>
      <c r="Z69" s="225">
        <f>SUBTOTAL(103,createCase215[Commentaire Philippe Dreyfus])</f>
        <v>0</v>
      </c>
      <c r="AA69" s="239"/>
      <c r="AB69" s="225">
        <f>SUBTOTAL(103,createCase215[Commentaire Yann Penverne])</f>
        <v>0</v>
      </c>
      <c r="AC69" s="225">
        <f>SUBTOTAL(103,createCase215[NexSIS])-COUNTIFS(createCase215[NexSIS],"=X")</f>
        <v>0</v>
      </c>
      <c r="AD69" s="225">
        <f>SUBTOTAL(103,createCase215[Métier])-COUNTIFS(createCase215[Métier],"=X")</f>
        <v>0</v>
      </c>
    </row>
    <row r="70" spans="1:30" ht="12" customHeight="1">
      <c r="A70" s="3"/>
      <c r="B70" s="3"/>
      <c r="C70" s="131"/>
      <c r="D70" s="131"/>
      <c r="E70" s="131"/>
      <c r="F70" s="131"/>
      <c r="G70" s="5"/>
      <c r="H70" s="155"/>
      <c r="J70" s="5"/>
      <c r="K70" s="155"/>
      <c r="L70" s="5"/>
      <c r="M70" s="5"/>
      <c r="N70" s="5"/>
      <c r="O70" s="5"/>
      <c r="P70" s="188"/>
      <c r="Q70" s="5"/>
      <c r="R70" s="5"/>
      <c r="S70" s="5"/>
      <c r="T70" s="56"/>
      <c r="U70" s="56"/>
      <c r="V70" s="56"/>
      <c r="W70" s="56"/>
      <c r="Y70" s="178"/>
      <c r="Z70" s="5"/>
      <c r="AB70" s="56"/>
      <c r="AC70" s="128"/>
      <c r="AD70" s="56"/>
    </row>
    <row r="71" spans="1:30" ht="12" customHeight="1">
      <c r="A71" s="129"/>
      <c r="B71" s="129"/>
      <c r="C71" s="129"/>
      <c r="D71" s="129"/>
      <c r="E71" s="129"/>
      <c r="F71" s="129"/>
      <c r="AC71" s="128"/>
    </row>
    <row r="72" spans="1:30" ht="12" customHeight="1">
      <c r="G72" s="128"/>
      <c r="H72" s="128"/>
      <c r="I72" s="224"/>
      <c r="J72" s="128"/>
      <c r="K72" s="128"/>
      <c r="L72" s="128"/>
      <c r="M72" s="128"/>
      <c r="N72" s="128"/>
      <c r="O72" s="128"/>
      <c r="P72" s="174"/>
      <c r="Q72" s="128"/>
      <c r="AC72" s="128"/>
    </row>
    <row r="73" spans="1:30" ht="12" customHeight="1">
      <c r="G73" s="128"/>
      <c r="H73" s="128"/>
      <c r="I73" s="224"/>
      <c r="J73" s="128"/>
      <c r="K73" s="128"/>
      <c r="L73" s="128"/>
      <c r="M73" s="128"/>
      <c r="N73" s="128"/>
      <c r="O73" s="128"/>
      <c r="P73" s="174"/>
      <c r="Q73" s="128"/>
      <c r="AC73" s="128"/>
    </row>
    <row r="74" spans="1:30" ht="12" customHeight="1">
      <c r="G74" s="128"/>
      <c r="H74" s="128"/>
      <c r="I74" s="224"/>
      <c r="J74" s="128"/>
      <c r="K74" s="128"/>
      <c r="L74" s="128"/>
      <c r="M74" s="128"/>
      <c r="N74" s="128"/>
      <c r="O74" s="128"/>
      <c r="P74" s="174"/>
      <c r="Q74" s="128"/>
      <c r="AC74" s="128"/>
    </row>
    <row r="75" spans="1:30" ht="12" customHeight="1">
      <c r="G75" s="128"/>
      <c r="H75" s="128"/>
      <c r="I75" s="224"/>
      <c r="J75" s="128"/>
      <c r="K75" s="128"/>
      <c r="L75" s="128"/>
      <c r="M75" s="128"/>
      <c r="N75" s="128"/>
      <c r="O75" s="128"/>
      <c r="P75" s="174"/>
      <c r="Q75" s="128"/>
      <c r="AC75" s="128"/>
    </row>
    <row r="76" spans="1:30" ht="12" customHeight="1">
      <c r="G76" s="128"/>
      <c r="H76" s="128"/>
      <c r="I76" s="224"/>
      <c r="J76" s="128"/>
      <c r="K76" s="128"/>
      <c r="L76" s="128"/>
      <c r="M76" s="128"/>
      <c r="N76" s="128"/>
      <c r="O76" s="128"/>
      <c r="P76" s="174"/>
      <c r="Q76" s="128"/>
    </row>
    <row r="77" spans="1:30" ht="12" customHeight="1">
      <c r="AA77" s="161"/>
      <c r="AC77" s="117"/>
    </row>
    <row r="78" spans="1:30" ht="12" customHeight="1">
      <c r="A78" s="117"/>
      <c r="B78" s="117"/>
      <c r="C78" s="117"/>
      <c r="D78" s="117"/>
      <c r="E78" s="117"/>
      <c r="F78" s="117"/>
      <c r="G78" s="117"/>
      <c r="H78" s="117"/>
      <c r="I78" s="251"/>
      <c r="J78" s="117"/>
      <c r="K78" s="117"/>
      <c r="L78" s="117"/>
      <c r="M78" s="117"/>
      <c r="N78" s="117"/>
      <c r="O78" s="117"/>
      <c r="P78" s="189"/>
      <c r="Q78" s="117"/>
    </row>
    <row r="79" spans="1:30" ht="12" customHeight="1">
      <c r="R79" s="112"/>
      <c r="S79" s="112"/>
      <c r="T79" s="125"/>
      <c r="U79" s="112"/>
      <c r="V79" s="112"/>
      <c r="W79" s="112"/>
      <c r="Y79" s="180"/>
      <c r="Z79" s="112"/>
      <c r="AB79" s="112"/>
      <c r="AD79" s="112"/>
    </row>
    <row r="80" spans="1:30" ht="12" customHeight="1"/>
    <row r="81" spans="1:1016" ht="12" customHeight="1"/>
    <row r="82" spans="1:1016" ht="12" customHeight="1"/>
    <row r="83" spans="1:1016" ht="12" customHeight="1"/>
    <row r="84" spans="1:1016" s="117" customFormat="1" ht="12" customHeight="1">
      <c r="A84" s="128"/>
      <c r="B84" s="128"/>
      <c r="C84" s="128"/>
      <c r="D84" s="128"/>
      <c r="E84" s="128"/>
      <c r="F84" s="128"/>
      <c r="G84" s="96"/>
      <c r="H84" s="96"/>
      <c r="I84" s="225"/>
      <c r="J84" s="96"/>
      <c r="K84" s="159"/>
      <c r="L84" s="96"/>
      <c r="M84" s="96"/>
      <c r="N84" s="96"/>
      <c r="O84" s="96"/>
      <c r="P84" s="173"/>
      <c r="Q84" s="96"/>
      <c r="R84" s="96"/>
      <c r="S84" s="96"/>
      <c r="T84" s="278"/>
      <c r="U84" s="96"/>
      <c r="V84" s="96"/>
      <c r="W84" s="96"/>
      <c r="X84"/>
      <c r="Y84" s="179"/>
      <c r="Z84" s="96"/>
      <c r="AA84" s="159"/>
      <c r="AB84" s="96"/>
      <c r="AC84"/>
      <c r="AD84" s="96"/>
      <c r="AMB84"/>
    </row>
    <row r="85" spans="1:1016" s="117" customFormat="1" ht="12" customHeight="1">
      <c r="A85" s="128"/>
      <c r="B85" s="128"/>
      <c r="C85" s="128"/>
      <c r="D85" s="128"/>
      <c r="E85" s="128"/>
      <c r="F85" s="128"/>
      <c r="G85" s="96"/>
      <c r="H85" s="96"/>
      <c r="I85" s="225"/>
      <c r="J85" s="96"/>
      <c r="K85" s="159"/>
      <c r="L85" s="96"/>
      <c r="M85" s="96"/>
      <c r="N85" s="96"/>
      <c r="O85" s="96"/>
      <c r="P85" s="173"/>
      <c r="Q85" s="96"/>
      <c r="R85" s="96"/>
      <c r="S85" s="96"/>
      <c r="T85" s="278"/>
      <c r="U85" s="96"/>
      <c r="V85" s="96"/>
      <c r="W85" s="96"/>
      <c r="X85"/>
      <c r="Y85" s="179"/>
      <c r="Z85" s="96"/>
      <c r="AA85" s="159"/>
      <c r="AB85" s="96"/>
      <c r="AC85"/>
      <c r="AD85" s="96"/>
      <c r="AMB85"/>
    </row>
    <row r="86" spans="1:1016" s="117" customFormat="1" ht="12" customHeight="1">
      <c r="A86" s="128"/>
      <c r="B86" s="128"/>
      <c r="C86" s="128"/>
      <c r="D86" s="128"/>
      <c r="E86" s="128"/>
      <c r="F86" s="128"/>
      <c r="G86" s="96"/>
      <c r="H86" s="96"/>
      <c r="I86" s="225"/>
      <c r="J86" s="96"/>
      <c r="K86" s="159"/>
      <c r="L86" s="96"/>
      <c r="M86" s="96"/>
      <c r="N86" s="96"/>
      <c r="O86" s="96"/>
      <c r="P86" s="173"/>
      <c r="Q86" s="96"/>
      <c r="R86" s="96"/>
      <c r="S86" s="96"/>
      <c r="T86" s="278"/>
      <c r="U86" s="96"/>
      <c r="V86" s="96"/>
      <c r="W86" s="96"/>
      <c r="X86"/>
      <c r="Y86" s="179"/>
      <c r="Z86" s="96"/>
      <c r="AA86" s="159"/>
      <c r="AB86" s="96"/>
      <c r="AC86"/>
      <c r="AD86" s="96"/>
      <c r="AMB86"/>
    </row>
    <row r="87" spans="1:1016" s="117" customFormat="1" ht="12" customHeight="1">
      <c r="A87" s="128"/>
      <c r="B87" s="128"/>
      <c r="C87" s="128"/>
      <c r="D87" s="128"/>
      <c r="E87" s="128"/>
      <c r="F87" s="128"/>
      <c r="G87" s="96"/>
      <c r="H87" s="96"/>
      <c r="I87" s="225"/>
      <c r="J87" s="96"/>
      <c r="K87" s="159"/>
      <c r="L87" s="96"/>
      <c r="M87" s="96"/>
      <c r="N87" s="96"/>
      <c r="O87" s="96"/>
      <c r="P87" s="173"/>
      <c r="Q87" s="96"/>
      <c r="R87" s="96"/>
      <c r="S87" s="96"/>
      <c r="T87" s="278"/>
      <c r="U87" s="96"/>
      <c r="V87" s="96"/>
      <c r="W87" s="96"/>
      <c r="X87"/>
      <c r="Y87" s="179"/>
      <c r="Z87" s="96"/>
      <c r="AA87" s="159"/>
      <c r="AB87" s="96"/>
      <c r="AC87"/>
      <c r="AD87" s="96"/>
      <c r="AMB87"/>
    </row>
    <row r="88" spans="1:1016" s="117" customFormat="1" ht="12" customHeight="1">
      <c r="A88" s="128"/>
      <c r="B88" s="128"/>
      <c r="C88" s="128"/>
      <c r="D88" s="128"/>
      <c r="E88" s="128"/>
      <c r="F88" s="128"/>
      <c r="G88" s="96"/>
      <c r="H88" s="96"/>
      <c r="I88" s="225"/>
      <c r="J88" s="96"/>
      <c r="K88" s="159"/>
      <c r="L88" s="96"/>
      <c r="M88" s="96"/>
      <c r="N88" s="96"/>
      <c r="O88" s="96"/>
      <c r="P88" s="173"/>
      <c r="Q88" s="96"/>
      <c r="R88" s="96"/>
      <c r="S88" s="96"/>
      <c r="T88" s="278"/>
      <c r="U88" s="96"/>
      <c r="V88" s="96"/>
      <c r="W88" s="96"/>
      <c r="X88"/>
      <c r="Y88" s="179"/>
      <c r="Z88" s="96"/>
      <c r="AA88" s="159"/>
      <c r="AB88" s="96"/>
      <c r="AC88"/>
      <c r="AD88" s="96"/>
      <c r="AMB88"/>
    </row>
    <row r="89" spans="1:1016" s="117" customFormat="1" ht="12" customHeight="1">
      <c r="A89" s="128"/>
      <c r="B89" s="128"/>
      <c r="C89" s="128"/>
      <c r="D89" s="128"/>
      <c r="E89" s="128"/>
      <c r="F89" s="128"/>
      <c r="G89" s="96"/>
      <c r="H89" s="96"/>
      <c r="I89" s="225"/>
      <c r="J89" s="96"/>
      <c r="K89" s="159"/>
      <c r="L89" s="96"/>
      <c r="M89" s="96"/>
      <c r="N89" s="96"/>
      <c r="O89" s="96"/>
      <c r="P89" s="173"/>
      <c r="Q89" s="96"/>
      <c r="R89" s="96"/>
      <c r="S89" s="96"/>
      <c r="T89" s="278"/>
      <c r="U89" s="96"/>
      <c r="V89" s="96"/>
      <c r="W89" s="96"/>
      <c r="X89"/>
      <c r="Y89" s="179"/>
      <c r="Z89" s="96"/>
      <c r="AA89" s="159"/>
      <c r="AB89" s="96"/>
      <c r="AC89"/>
      <c r="AD89" s="96"/>
      <c r="AMB89"/>
    </row>
    <row r="90" spans="1:1016" s="117" customFormat="1" ht="12" customHeight="1">
      <c r="A90" s="128"/>
      <c r="B90" s="128"/>
      <c r="C90" s="128"/>
      <c r="D90" s="128"/>
      <c r="E90" s="128"/>
      <c r="F90" s="128"/>
      <c r="G90" s="96"/>
      <c r="H90" s="96"/>
      <c r="I90" s="225"/>
      <c r="J90" s="96"/>
      <c r="K90" s="159"/>
      <c r="L90" s="96"/>
      <c r="M90" s="96"/>
      <c r="N90" s="96"/>
      <c r="O90" s="96"/>
      <c r="P90" s="173"/>
      <c r="Q90" s="96"/>
      <c r="R90" s="96"/>
      <c r="S90" s="96"/>
      <c r="T90" s="278"/>
      <c r="U90" s="96"/>
      <c r="V90" s="96"/>
      <c r="W90" s="96"/>
      <c r="X90"/>
      <c r="Y90" s="179"/>
      <c r="Z90" s="96"/>
      <c r="AA90" s="159"/>
      <c r="AB90" s="96"/>
      <c r="AC90"/>
      <c r="AD90" s="96"/>
      <c r="AMB90"/>
    </row>
    <row r="91" spans="1:1016" ht="12" customHeight="1">
      <c r="A91" s="130"/>
      <c r="B91" s="130"/>
      <c r="C91" s="130"/>
      <c r="D91" s="130"/>
      <c r="E91" s="130"/>
      <c r="F91" s="130"/>
    </row>
    <row r="92" spans="1:1016" ht="12" customHeight="1">
      <c r="A92" s="130"/>
      <c r="B92" s="130"/>
      <c r="C92" s="130"/>
      <c r="D92" s="130"/>
      <c r="E92" s="130"/>
      <c r="F92" s="130"/>
    </row>
    <row r="93" spans="1:1016" ht="12" customHeight="1">
      <c r="A93" s="130"/>
      <c r="B93" s="130"/>
      <c r="C93" s="130"/>
      <c r="D93" s="130"/>
      <c r="E93" s="130"/>
      <c r="F93" s="130"/>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30" ht="12" customHeight="1">
      <c r="A97" s="130"/>
      <c r="B97" s="130"/>
      <c r="C97" s="130"/>
      <c r="D97" s="130"/>
      <c r="E97" s="130"/>
      <c r="F97" s="130"/>
    </row>
    <row r="98" spans="1:30">
      <c r="A98" s="130"/>
      <c r="B98" s="130"/>
      <c r="C98" s="130"/>
      <c r="D98" s="130"/>
      <c r="E98" s="130"/>
      <c r="F98" s="130"/>
    </row>
    <row r="99" spans="1:30">
      <c r="A99" s="129"/>
      <c r="B99" s="129"/>
      <c r="C99" s="129"/>
      <c r="D99" s="129"/>
      <c r="E99" s="129"/>
      <c r="F99" s="129"/>
    </row>
    <row r="100" spans="1:30">
      <c r="A100" s="129"/>
      <c r="B100" s="129"/>
      <c r="C100" s="129"/>
      <c r="D100" s="129"/>
      <c r="E100" s="129"/>
      <c r="F100" s="129"/>
    </row>
    <row r="101" spans="1:30">
      <c r="A101" s="129"/>
      <c r="B101" s="129"/>
      <c r="C101" s="129"/>
      <c r="D101" s="129"/>
      <c r="E101" s="129"/>
      <c r="F101" s="129"/>
    </row>
    <row r="102" spans="1:30">
      <c r="A102" s="129"/>
      <c r="B102" s="129"/>
      <c r="C102" s="129"/>
      <c r="D102" s="129"/>
      <c r="E102" s="129"/>
      <c r="F102" s="129"/>
    </row>
    <row r="103" spans="1:30">
      <c r="A103" s="129"/>
      <c r="B103" s="129"/>
      <c r="C103" s="129"/>
      <c r="D103" s="129"/>
      <c r="E103" s="129"/>
      <c r="F103" s="129"/>
    </row>
    <row r="104" spans="1:30">
      <c r="A104" s="129"/>
      <c r="B104" s="129"/>
      <c r="C104" s="129"/>
      <c r="D104" s="129"/>
      <c r="E104" s="129"/>
      <c r="F104" s="129"/>
    </row>
    <row r="105" spans="1:30">
      <c r="A105" s="129"/>
      <c r="B105" s="129"/>
      <c r="C105" s="129"/>
      <c r="D105" s="129"/>
      <c r="E105" s="129"/>
      <c r="F105" s="129"/>
    </row>
    <row r="106" spans="1:30">
      <c r="A106" s="129"/>
      <c r="B106" s="129"/>
      <c r="C106" s="129"/>
      <c r="D106" s="129"/>
      <c r="E106" s="129"/>
      <c r="F106" s="129"/>
      <c r="AA106" s="161"/>
      <c r="AC106" s="117"/>
    </row>
    <row r="107" spans="1:30">
      <c r="A107" s="130"/>
      <c r="B107" s="130"/>
      <c r="C107" s="130"/>
      <c r="D107" s="130"/>
      <c r="E107" s="130"/>
      <c r="F107" s="130"/>
      <c r="AA107" s="161"/>
      <c r="AC107" s="117"/>
    </row>
    <row r="108" spans="1:30">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Y108" s="180"/>
      <c r="Z108" s="112"/>
      <c r="AA108" s="161"/>
      <c r="AB108" s="112"/>
      <c r="AC108" s="117"/>
      <c r="AD108" s="112"/>
    </row>
    <row r="109" spans="1:30">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Y109" s="180"/>
      <c r="Z109" s="112"/>
      <c r="AA109" s="161"/>
      <c r="AB109" s="112"/>
      <c r="AC109" s="117"/>
      <c r="AD109" s="112"/>
    </row>
    <row r="110" spans="1:30">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Y110" s="180"/>
      <c r="Z110" s="112"/>
      <c r="AA110" s="161"/>
      <c r="AB110" s="112"/>
      <c r="AC110" s="117"/>
      <c r="AD110" s="112"/>
    </row>
    <row r="111" spans="1:30">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Y111" s="180"/>
      <c r="Z111" s="112"/>
      <c r="AA111" s="161"/>
      <c r="AB111" s="112"/>
      <c r="AC111" s="117"/>
      <c r="AD111" s="112"/>
    </row>
    <row r="112" spans="1:30">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Y112" s="180"/>
      <c r="Z112" s="112"/>
      <c r="AA112" s="161"/>
      <c r="AB112" s="112"/>
      <c r="AC112" s="117"/>
      <c r="AD112" s="112"/>
    </row>
    <row r="113" spans="1:30">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c r="A114" s="123"/>
      <c r="B114" s="123"/>
      <c r="C114" s="123"/>
      <c r="D114" s="123"/>
      <c r="E114" s="123"/>
      <c r="F114" s="123"/>
      <c r="G114" s="112"/>
      <c r="H114" s="112"/>
      <c r="I114" s="277"/>
      <c r="J114" s="112"/>
      <c r="K114" s="161"/>
      <c r="L114" s="112"/>
      <c r="M114" s="112"/>
      <c r="N114" s="112"/>
      <c r="O114" s="112"/>
      <c r="P114" s="190"/>
      <c r="Q114" s="112"/>
      <c r="R114" s="112"/>
      <c r="S114" s="112"/>
      <c r="T114" s="125"/>
      <c r="U114" s="112"/>
      <c r="V114" s="112"/>
      <c r="W114" s="112"/>
      <c r="Y114" s="180"/>
      <c r="Z114" s="112"/>
      <c r="AB114" s="112"/>
      <c r="AD114" s="112"/>
    </row>
    <row r="115" spans="1:30">
      <c r="A115" s="130"/>
      <c r="B115" s="130"/>
      <c r="C115" s="130"/>
      <c r="D115" s="130"/>
      <c r="E115" s="130"/>
      <c r="F115" s="130"/>
    </row>
    <row r="116" spans="1:30">
      <c r="A116" s="130"/>
      <c r="B116" s="130"/>
      <c r="C116" s="130"/>
      <c r="D116" s="130"/>
      <c r="E116" s="130"/>
      <c r="F116" s="130"/>
    </row>
    <row r="117" spans="1:30">
      <c r="A117" s="130"/>
      <c r="B117" s="130"/>
      <c r="C117" s="130"/>
      <c r="D117" s="130"/>
      <c r="E117" s="130"/>
      <c r="F117" s="130"/>
    </row>
    <row r="118" spans="1:30">
      <c r="A118" s="136"/>
      <c r="B118" s="136"/>
      <c r="C118" s="136"/>
      <c r="D118" s="136"/>
      <c r="E118" s="136"/>
      <c r="F118" s="136"/>
    </row>
    <row r="119" spans="1:30">
      <c r="A119" s="136"/>
      <c r="B119" s="136"/>
      <c r="C119" s="136"/>
      <c r="D119" s="136"/>
      <c r="E119" s="136"/>
      <c r="F119" s="136"/>
    </row>
  </sheetData>
  <mergeCells count="3">
    <mergeCell ref="L7:O7"/>
    <mergeCell ref="V7:W7"/>
    <mergeCell ref="AC7:AD7"/>
  </mergeCells>
  <conditionalFormatting sqref="A70:F71 A91:F931">
    <cfRule type="expression" dxfId="310" priority="227">
      <formula>OR($AD70="X",$AB70="X")</formula>
    </cfRule>
    <cfRule type="expression" dxfId="309" priority="228">
      <formula>AND($AD70=1,$AB70=1)</formula>
    </cfRule>
    <cfRule type="expression" dxfId="308" priority="229">
      <formula>$AD70=1</formula>
    </cfRule>
    <cfRule type="expression" dxfId="307" priority="230">
      <formula>$AB70=1</formula>
    </cfRule>
  </conditionalFormatting>
  <conditionalFormatting sqref="B12:G14 C10:G11 A10 A12 A14 A16 A18 A20 A22 A24 A26 A28 A30 A32 A34 A36 A38 A40 A42 A44 A46 A48 A50 A52 A54 A56 A60 A62 A64 A66 A68 A58">
    <cfRule type="expression" dxfId="306" priority="232">
      <formula>AND($AD10=1,$AC10=1)</formula>
    </cfRule>
    <cfRule type="expression" dxfId="305" priority="233">
      <formula>$AD10=1</formula>
    </cfRule>
    <cfRule type="expression" dxfId="304" priority="234">
      <formula>$AC10=1</formula>
    </cfRule>
  </conditionalFormatting>
  <conditionalFormatting sqref="B12:G14 C10:G11 A10 A12 A14 A16 A18 A20 A22 A24 A26 A28 A30 A32 A34 A36 A38 A40 A42 A44 A46 A48 A50 A52 A54 A56 A60 A62 A64 A66 A68 A58">
    <cfRule type="expression" dxfId="303" priority="231">
      <formula>OR($AD10="X",$AC10="X")</formula>
    </cfRule>
  </conditionalFormatting>
  <conditionalFormatting sqref="A9:G10 B11:G20 A11:A68">
    <cfRule type="expression" dxfId="302" priority="235">
      <formula>AND(NOT(ISBLANK($W9)),ISBLANK($AC9),ISBLANK($AD9))</formula>
    </cfRule>
  </conditionalFormatting>
  <conditionalFormatting sqref="B15:G20">
    <cfRule type="expression" dxfId="301" priority="221">
      <formula>OR($AD15="X",$AC15="X")</formula>
    </cfRule>
  </conditionalFormatting>
  <conditionalFormatting sqref="B15:G20">
    <cfRule type="expression" dxfId="300" priority="222">
      <formula>AND($AD15=1,$AC15=1)</formula>
    </cfRule>
    <cfRule type="expression" dxfId="299" priority="223">
      <formula>$AD15=1</formula>
    </cfRule>
    <cfRule type="expression" dxfId="298" priority="224">
      <formula>$AC15=1</formula>
    </cfRule>
  </conditionalFormatting>
  <conditionalFormatting sqref="C9:C20">
    <cfRule type="expression" dxfId="297" priority="220">
      <formula>AND($R9="X",$B9&lt;&gt;"")</formula>
    </cfRule>
  </conditionalFormatting>
  <conditionalFormatting sqref="D9:D20">
    <cfRule type="expression" dxfId="296" priority="211">
      <formula>AND($R9="X",OR($B9&lt;&gt;"",$C9&lt;&gt;""))</formula>
    </cfRule>
  </conditionalFormatting>
  <conditionalFormatting sqref="E9:E20">
    <cfRule type="expression" dxfId="295" priority="212">
      <formula>AND($R9="X",OR($B9&lt;&gt;"",$C9&lt;&gt;"",$D9&lt;&gt;""))</formula>
    </cfRule>
  </conditionalFormatting>
  <conditionalFormatting sqref="F1:F2">
    <cfRule type="dataBar" priority="225">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F9:F20">
    <cfRule type="expression" dxfId="294" priority="213">
      <formula>AND($R9="X",OR($B9&lt;&gt;"",$C9&lt;&gt;"",$D9&lt;&gt;"",$E9&lt;&gt;""))</formula>
    </cfRule>
  </conditionalFormatting>
  <conditionalFormatting sqref="G9:G20 G24:G54 G61:G67">
    <cfRule type="expression" dxfId="293" priority="210">
      <formula>AND($R9="X",OR($B9&lt;&gt;"",$C9&lt;&gt;"",$D9&lt;&gt;"",$E9&lt;&gt;"",$F9&lt;&gt;""))</formula>
    </cfRule>
  </conditionalFormatting>
  <conditionalFormatting sqref="H70:H71 H91:H931">
    <cfRule type="expression" dxfId="292" priority="226">
      <formula>$Q70="X"</formula>
    </cfRule>
  </conditionalFormatting>
  <conditionalFormatting sqref="I19:I20">
    <cfRule type="expression" dxfId="291" priority="219">
      <formula>$R19="X"</formula>
    </cfRule>
  </conditionalFormatting>
  <conditionalFormatting sqref="Q12 P57:Q57 Q14 Q19:Q20">
    <cfRule type="cellIs" dxfId="290" priority="214" operator="equal">
      <formula>"1..1"</formula>
    </cfRule>
    <cfRule type="cellIs" dxfId="289" priority="215" operator="equal">
      <formula>"0..n"</formula>
    </cfRule>
    <cfRule type="cellIs" dxfId="288" priority="216" operator="equal">
      <formula>"0..1"</formula>
    </cfRule>
  </conditionalFormatting>
  <conditionalFormatting sqref="A9 C9:G9 A11 A13 A15 A17 A19 A21 A23 A25 A27 A29 A31 A33 A35 A37 A39 A41 A43 A45 A47 A49 A51 A53 A55 A57 A59 A61 A63 A65 A67">
    <cfRule type="expression" dxfId="287" priority="207">
      <formula>AND($AD9=1,$AC9=1)</formula>
    </cfRule>
    <cfRule type="expression" dxfId="286" priority="208">
      <formula>$AD9=1</formula>
    </cfRule>
    <cfRule type="expression" dxfId="285" priority="209">
      <formula>$AC9=1</formula>
    </cfRule>
  </conditionalFormatting>
  <conditionalFormatting sqref="A9 C9:G9 A11 A13 A15 A17 A19 A21 A23 A25 A27 A29 A31 A33 A35 A37 A39 A41 A43 A45 A47 A49 A51 A53 A55 A57 A59 A61 A63 A65 A67">
    <cfRule type="expression" dxfId="284" priority="206">
      <formula>OR($AD9="X",$AC9="X")</formula>
    </cfRule>
  </conditionalFormatting>
  <conditionalFormatting sqref="B9">
    <cfRule type="expression" dxfId="283" priority="198">
      <formula>$AC9=1</formula>
    </cfRule>
  </conditionalFormatting>
  <conditionalFormatting sqref="B9:B11">
    <cfRule type="expression" dxfId="282" priority="197">
      <formula>$AD9=1</formula>
    </cfRule>
  </conditionalFormatting>
  <conditionalFormatting sqref="B9:B11">
    <cfRule type="expression" dxfId="281" priority="196">
      <formula>AND($AD9=1,$AC9=1)</formula>
    </cfRule>
  </conditionalFormatting>
  <conditionalFormatting sqref="B10:B11">
    <cfRule type="expression" dxfId="280" priority="191">
      <formula>OR($AD10="X",$AC10="X")</formula>
    </cfRule>
    <cfRule type="expression" dxfId="279" priority="194">
      <formula>$AC10=1</formula>
    </cfRule>
  </conditionalFormatting>
  <conditionalFormatting sqref="B9">
    <cfRule type="expression" dxfId="278" priority="195">
      <formula>OR($AD9="X",$AC9="X")</formula>
    </cfRule>
  </conditionalFormatting>
  <conditionalFormatting sqref="A9 A11 A13 A15 A17 A19 A21 A23 A25 A27 A29 A31 A33 A35 A37 A39 A41 A43 A45 A47 A49 A51 A53 A55 A57 A59 A61 A63 A65 A67">
    <cfRule type="expression" dxfId="277" priority="188">
      <formula>AND($AD9=1,$AC9=1)</formula>
    </cfRule>
    <cfRule type="expression" dxfId="276" priority="189">
      <formula>$AD9=1</formula>
    </cfRule>
    <cfRule type="expression" dxfId="275" priority="190">
      <formula>$AC9=1</formula>
    </cfRule>
  </conditionalFormatting>
  <conditionalFormatting sqref="A9 A11 A13 A15 A17 A19 A21 A23 A25 A27 A29 A31 A33 A35 A37 A39 A41 A43 A45 A47 A49 A51 A53 A55 A57 A59 A61 A63 A65 A67">
    <cfRule type="expression" dxfId="274" priority="187">
      <formula>OR($AD9="X",$AC9="X")</formula>
    </cfRule>
  </conditionalFormatting>
  <conditionalFormatting sqref="C51">
    <cfRule type="expression" dxfId="269" priority="129">
      <formula>$AC51=1</formula>
    </cfRule>
  </conditionalFormatting>
  <conditionalFormatting sqref="C51">
    <cfRule type="expression" dxfId="268" priority="128">
      <formula>$AD51=1</formula>
    </cfRule>
  </conditionalFormatting>
  <conditionalFormatting sqref="C51">
    <cfRule type="expression" dxfId="267" priority="127">
      <formula>AND($AD51=1,$AC51=1)</formula>
    </cfRule>
  </conditionalFormatting>
  <conditionalFormatting sqref="C51">
    <cfRule type="expression" dxfId="266" priority="130">
      <formula>AND(NOT(ISBLANK($W51)),ISBLANK($AC51),ISBLANK($AD51))</formula>
    </cfRule>
  </conditionalFormatting>
  <conditionalFormatting sqref="C51">
    <cfRule type="expression" dxfId="265" priority="126">
      <formula>OR($AD51="X",$AC51="X")</formula>
    </cfRule>
  </conditionalFormatting>
  <conditionalFormatting sqref="C51">
    <cfRule type="expression" dxfId="264" priority="131">
      <formula>AND($R51="X",OR($B51&lt;&gt;"",#REF!&lt;&gt;""))</formula>
    </cfRule>
  </conditionalFormatting>
  <conditionalFormatting sqref="C51">
    <cfRule type="expression" dxfId="263" priority="122">
      <formula>OR($AD51="X",$AC51="X")</formula>
    </cfRule>
    <cfRule type="expression" dxfId="262" priority="123">
      <formula>AND($AD51=1,$AC51=1)</formula>
    </cfRule>
    <cfRule type="expression" dxfId="261" priority="124">
      <formula>$AD51=1</formula>
    </cfRule>
    <cfRule type="expression" dxfId="260" priority="125">
      <formula>AND($R51="X",$B51&lt;&gt;"")</formula>
    </cfRule>
  </conditionalFormatting>
  <conditionalFormatting sqref="C53">
    <cfRule type="expression" dxfId="259" priority="121">
      <formula>AND(NOT(ISBLANK($W53)),ISBLANK($AC53),ISBLANK($AD53))</formula>
    </cfRule>
  </conditionalFormatting>
  <conditionalFormatting sqref="C53">
    <cfRule type="expression" dxfId="258" priority="117">
      <formula>OR($AD53="X",$AC53="X")</formula>
    </cfRule>
  </conditionalFormatting>
  <conditionalFormatting sqref="C53">
    <cfRule type="expression" dxfId="257" priority="118">
      <formula>AND($AD53=1,$AC53=1)</formula>
    </cfRule>
    <cfRule type="expression" dxfId="256" priority="119">
      <formula>$AD53=1</formula>
    </cfRule>
    <cfRule type="expression" dxfId="255" priority="120">
      <formula>$AC53=1</formula>
    </cfRule>
  </conditionalFormatting>
  <conditionalFormatting sqref="C52">
    <cfRule type="expression" dxfId="254" priority="100">
      <formula>OR($AD52="X",$AC52="X")</formula>
    </cfRule>
  </conditionalFormatting>
  <conditionalFormatting sqref="C52">
    <cfRule type="expression" dxfId="253" priority="104">
      <formula>AND(NOT(ISBLANK($W52)),ISBLANK($AC52),ISBLANK($AD52))</formula>
    </cfRule>
  </conditionalFormatting>
  <conditionalFormatting sqref="C52">
    <cfRule type="expression" dxfId="252" priority="101">
      <formula>AND($AD52=1,$AC52=1)</formula>
    </cfRule>
    <cfRule type="expression" dxfId="251" priority="102">
      <formula>$AD52=1</formula>
    </cfRule>
    <cfRule type="expression" dxfId="250" priority="103">
      <formula>$AC52=1</formula>
    </cfRule>
  </conditionalFormatting>
  <conditionalFormatting sqref="C52">
    <cfRule type="expression" dxfId="249" priority="105">
      <formula>AND($R52="X",$C52&lt;&gt;"")</formula>
    </cfRule>
  </conditionalFormatting>
  <conditionalFormatting sqref="C21:C23">
    <cfRule type="expression" dxfId="243" priority="94">
      <formula>AND($R21="X",$B21&lt;&gt;"")</formula>
    </cfRule>
  </conditionalFormatting>
  <conditionalFormatting sqref="B22:C23 E22:G23">
    <cfRule type="expression" dxfId="242" priority="95">
      <formula>OR($AD22="X",$AC22="X")</formula>
    </cfRule>
  </conditionalFormatting>
  <conditionalFormatting sqref="B22:C23 E22:G23 B21:G21">
    <cfRule type="expression" dxfId="241" priority="99">
      <formula>AND(NOT(ISBLANK($W21)),ISBLANK($AC21),ISBLANK($AD21))</formula>
    </cfRule>
  </conditionalFormatting>
  <conditionalFormatting sqref="B22:C23 E22:G23">
    <cfRule type="expression" dxfId="240" priority="96">
      <formula>AND($AD22=1,$AC22=1)</formula>
    </cfRule>
    <cfRule type="expression" dxfId="239" priority="97">
      <formula>$AD22=1</formula>
    </cfRule>
    <cfRule type="expression" dxfId="238" priority="98">
      <formula>$AC22=1</formula>
    </cfRule>
  </conditionalFormatting>
  <conditionalFormatting sqref="B21:G21">
    <cfRule type="expression" dxfId="237" priority="81">
      <formula>OR($AD21="X",$AC21="X")</formula>
    </cfRule>
    <cfRule type="expression" dxfId="236" priority="82">
      <formula>AND($AD21=1,$AC21=1)</formula>
    </cfRule>
    <cfRule type="expression" dxfId="235" priority="83">
      <formula>$AD21=1</formula>
    </cfRule>
    <cfRule type="expression" dxfId="234" priority="84">
      <formula>$AC21=1</formula>
    </cfRule>
  </conditionalFormatting>
  <conditionalFormatting sqref="D21:D23">
    <cfRule type="expression" dxfId="233" priority="75">
      <formula>AND($R21="X",OR($B21&lt;&gt;"",$C21&lt;&gt;""))</formula>
    </cfRule>
  </conditionalFormatting>
  <conditionalFormatting sqref="D22">
    <cfRule type="expression" dxfId="232" priority="76">
      <formula>AND($AD22=1,$AC22=1)</formula>
    </cfRule>
    <cfRule type="expression" dxfId="231" priority="77">
      <formula>$AD22=1</formula>
    </cfRule>
    <cfRule type="expression" dxfId="230" priority="78">
      <formula>OR($AD22="X",$AC22="X")</formula>
    </cfRule>
    <cfRule type="expression" dxfId="229" priority="79">
      <formula>$AC22=1</formula>
    </cfRule>
    <cfRule type="expression" dxfId="228" priority="80">
      <formula>AND(NOT(ISBLANK($W22)),ISBLANK($AC22),ISBLANK($AD22))</formula>
    </cfRule>
  </conditionalFormatting>
  <conditionalFormatting sqref="D23">
    <cfRule type="expression" dxfId="227" priority="68">
      <formula>AND($R23="X",OR($B23&lt;&gt;"",$C23&lt;&gt;""))</formula>
    </cfRule>
    <cfRule type="expression" dxfId="226" priority="69">
      <formula>AND($R23="X",$B23&lt;&gt;"")</formula>
    </cfRule>
    <cfRule type="expression" dxfId="225" priority="70">
      <formula>OR($AD23="X",$AC23="X")</formula>
    </cfRule>
    <cfRule type="expression" dxfId="224" priority="71">
      <formula>AND($AD23=1,$AC23=1)</formula>
    </cfRule>
    <cfRule type="expression" dxfId="223" priority="72">
      <formula>$AD23=1</formula>
    </cfRule>
    <cfRule type="expression" dxfId="222" priority="73">
      <formula>$AC23=1</formula>
    </cfRule>
    <cfRule type="expression" dxfId="221" priority="74">
      <formula>AND(NOT(ISBLANK($W23)),ISBLANK($AC23),ISBLANK($AD23))</formula>
    </cfRule>
  </conditionalFormatting>
  <conditionalFormatting sqref="E21:E23">
    <cfRule type="expression" dxfId="220" priority="92">
      <formula>AND($R21="X",OR($B21&lt;&gt;"",$C21&lt;&gt;"",$D21&lt;&gt;""))</formula>
    </cfRule>
  </conditionalFormatting>
  <conditionalFormatting sqref="F21:F23">
    <cfRule type="expression" dxfId="219" priority="93">
      <formula>AND($R21="X",OR($B21&lt;&gt;"",$C21&lt;&gt;"",$D21&lt;&gt;"",$E21&lt;&gt;""))</formula>
    </cfRule>
  </conditionalFormatting>
  <conditionalFormatting sqref="G21:G23">
    <cfRule type="expression" dxfId="218" priority="91">
      <formula>AND($R21="X",OR($B21&lt;&gt;"",$C21&lt;&gt;"",$D21&lt;&gt;"",$E21&lt;&gt;"",$F21&lt;&gt;""))</formula>
    </cfRule>
  </conditionalFormatting>
  <conditionalFormatting sqref="I21:I23">
    <cfRule type="expression" dxfId="217" priority="85">
      <formula>$R21="X"</formula>
    </cfRule>
  </conditionalFormatting>
  <conditionalFormatting sqref="Q21:Q23">
    <cfRule type="cellIs" dxfId="216" priority="65" operator="equal">
      <formula>"1..1"</formula>
    </cfRule>
    <cfRule type="cellIs" dxfId="215" priority="66" operator="equal">
      <formula>"0..n"</formula>
    </cfRule>
    <cfRule type="cellIs" dxfId="214" priority="67" operator="equal">
      <formula>"0..1"</formula>
    </cfRule>
  </conditionalFormatting>
  <conditionalFormatting sqref="Q25:Q27">
    <cfRule type="cellIs" dxfId="213" priority="62" operator="equal">
      <formula>"1..1"</formula>
    </cfRule>
    <cfRule type="cellIs" dxfId="212" priority="63" operator="equal">
      <formula>"0..n"</formula>
    </cfRule>
    <cfRule type="cellIs" dxfId="211" priority="64" operator="equal">
      <formula>"0..1"</formula>
    </cfRule>
  </conditionalFormatting>
  <conditionalFormatting sqref="C59:E68">
    <cfRule type="expression" dxfId="210" priority="32">
      <formula>$AC59=1</formula>
    </cfRule>
  </conditionalFormatting>
  <conditionalFormatting sqref="C59:E68">
    <cfRule type="expression" dxfId="209" priority="33">
      <formula>AND(NOT(ISBLANK($W59)),ISBLANK($AC59),ISBLANK($AD59))</formula>
    </cfRule>
  </conditionalFormatting>
  <conditionalFormatting sqref="C59:E68">
    <cfRule type="expression" dxfId="208" priority="31">
      <formula>OR($AD59="X",$AC59="X")</formula>
    </cfRule>
  </conditionalFormatting>
  <conditionalFormatting sqref="C59:E68">
    <cfRule type="expression" dxfId="207" priority="29">
      <formula>AND($AD59=1,$AC59=1)</formula>
    </cfRule>
    <cfRule type="expression" dxfId="206" priority="30">
      <formula>$AD59=1</formula>
    </cfRule>
  </conditionalFormatting>
  <conditionalFormatting sqref="C59:C68">
    <cfRule type="expression" dxfId="205" priority="27">
      <formula>AND($R59="X",$B59&lt;&gt;"")</formula>
    </cfRule>
  </conditionalFormatting>
  <conditionalFormatting sqref="D59:D68">
    <cfRule type="expression" dxfId="204" priority="26">
      <formula>AND($R59="X",OR($B59&lt;&gt;"",$C59&lt;&gt;""))</formula>
    </cfRule>
  </conditionalFormatting>
  <conditionalFormatting sqref="E59:E68">
    <cfRule type="expression" dxfId="203" priority="28">
      <formula>AND($R59="X",OR($B59&lt;&gt;"",$C59&lt;&gt;"",$D59&lt;&gt;""))</formula>
    </cfRule>
  </conditionalFormatting>
  <conditionalFormatting sqref="I59:I68">
    <cfRule type="expression" dxfId="202" priority="25">
      <formula>$R59="X"</formula>
    </cfRule>
  </conditionalFormatting>
  <conditionalFormatting sqref="Q58:Q68">
    <cfRule type="cellIs" dxfId="201" priority="22" operator="equal">
      <formula>"1..1"</formula>
    </cfRule>
    <cfRule type="cellIs" dxfId="200" priority="23" operator="equal">
      <formula>"0..n"</formula>
    </cfRule>
    <cfRule type="cellIs" dxfId="199" priority="24" operator="equal">
      <formula>"0..1"</formula>
    </cfRule>
  </conditionalFormatting>
  <conditionalFormatting sqref="Q15:Q16">
    <cfRule type="cellIs" dxfId="198" priority="19" operator="equal">
      <formula>"1..1"</formula>
    </cfRule>
    <cfRule type="cellIs" dxfId="197" priority="20" operator="equal">
      <formula>"0..n"</formula>
    </cfRule>
    <cfRule type="cellIs" dxfId="196" priority="21" operator="equal">
      <formula>"0..1"</formula>
    </cfRule>
  </conditionalFormatting>
  <conditionalFormatting sqref="Q13">
    <cfRule type="cellIs" dxfId="195" priority="16" operator="equal">
      <formula>"1..1"</formula>
    </cfRule>
    <cfRule type="cellIs" dxfId="194" priority="17" operator="equal">
      <formula>"0..n"</formula>
    </cfRule>
    <cfRule type="cellIs" dxfId="193" priority="18" operator="equal">
      <formula>"0..1"</formula>
    </cfRule>
  </conditionalFormatting>
  <conditionalFormatting sqref="Q18">
    <cfRule type="cellIs" dxfId="192" priority="13" operator="equal">
      <formula>"1..1"</formula>
    </cfRule>
    <cfRule type="cellIs" dxfId="191" priority="14" operator="equal">
      <formula>"0..n"</formula>
    </cfRule>
    <cfRule type="cellIs" dxfId="190" priority="15" operator="equal">
      <formula>"0..1"</formula>
    </cfRule>
  </conditionalFormatting>
  <conditionalFormatting sqref="Q17">
    <cfRule type="cellIs" dxfId="189" priority="10" operator="equal">
      <formula>"1..1"</formula>
    </cfRule>
    <cfRule type="cellIs" dxfId="188" priority="11" operator="equal">
      <formula>"0..n"</formula>
    </cfRule>
    <cfRule type="cellIs" dxfId="187" priority="12" operator="equal">
      <formula>"0..1"</formula>
    </cfRule>
  </conditionalFormatting>
  <conditionalFormatting sqref="J15:J16">
    <cfRule type="expression" dxfId="186" priority="9">
      <formula>$R15="X"</formula>
    </cfRule>
  </conditionalFormatting>
  <conditionalFormatting sqref="Q9:Q10">
    <cfRule type="cellIs" dxfId="185" priority="6" operator="equal">
      <formula>"1..1"</formula>
    </cfRule>
    <cfRule type="cellIs" dxfId="184" priority="7" operator="equal">
      <formula>"0..n"</formula>
    </cfRule>
    <cfRule type="cellIs" dxfId="183" priority="8" operator="equal">
      <formula>"0..1"</formula>
    </cfRule>
  </conditionalFormatting>
  <conditionalFormatting sqref="I11">
    <cfRule type="expression" dxfId="181" priority="5">
      <formula>$R11="X"</formula>
    </cfRule>
  </conditionalFormatting>
  <conditionalFormatting sqref="I15:I16">
    <cfRule type="expression" dxfId="180" priority="4">
      <formula>$R15="X"</formula>
    </cfRule>
  </conditionalFormatting>
  <conditionalFormatting sqref="Q11">
    <cfRule type="cellIs" dxfId="179" priority="1" operator="equal">
      <formula>"1..1"</formula>
    </cfRule>
    <cfRule type="cellIs" dxfId="178" priority="2" operator="equal">
      <formula>"0..n"</formula>
    </cfRule>
    <cfRule type="cellIs" dxfId="177" priority="3"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C28" sqref="C28"/>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651"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651"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651"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651"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651"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651"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651"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651"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651"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651"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76" priority="191">
      <formula>OR($AD42="X",$AB42="X")</formula>
    </cfRule>
    <cfRule type="expression" dxfId="175" priority="192">
      <formula>AND($AD42=1,$AB42=1)</formula>
    </cfRule>
    <cfRule type="expression" dxfId="174" priority="193">
      <formula>$AD42=1</formula>
    </cfRule>
    <cfRule type="expression" dxfId="173" priority="194">
      <formula>$AB42=1</formula>
    </cfRule>
  </conditionalFormatting>
  <conditionalFormatting sqref="A9:G9 A10:A40">
    <cfRule type="expression" dxfId="172" priority="196">
      <formula>AND($AD9=1,$AC9=1)</formula>
    </cfRule>
    <cfRule type="expression" dxfId="171" priority="197">
      <formula>$AD9=1</formula>
    </cfRule>
    <cfRule type="expression" dxfId="170" priority="198">
      <formula>$AC9=1</formula>
    </cfRule>
  </conditionalFormatting>
  <conditionalFormatting sqref="A9:G9">
    <cfRule type="expression" dxfId="169" priority="195">
      <formula>OR($AD9="X",$AC9="X")</formula>
    </cfRule>
  </conditionalFormatting>
  <conditionalFormatting sqref="A9:G40">
    <cfRule type="expression" dxfId="168" priority="199">
      <formula>AND(NOT(ISBLANK($W9)),ISBLANK($AC9),ISBLANK($AD9))</formula>
    </cfRule>
  </conditionalFormatting>
  <conditionalFormatting sqref="B10:G39">
    <cfRule type="expression" dxfId="167" priority="171">
      <formula>OR($AD10="X",$AC10="X")</formula>
    </cfRule>
  </conditionalFormatting>
  <conditionalFormatting sqref="B10:G40">
    <cfRule type="expression" dxfId="166" priority="172">
      <formula>AND($AD10=1,$AC10=1)</formula>
    </cfRule>
    <cfRule type="expression" dxfId="165" priority="173">
      <formula>$AD10=1</formula>
    </cfRule>
    <cfRule type="expression" dxfId="164" priority="174">
      <formula>$AC10=1</formula>
    </cfRule>
  </conditionalFormatting>
  <conditionalFormatting sqref="B40:G40 A10:A40">
    <cfRule type="expression" dxfId="163" priority="108">
      <formula>OR($AD10="X",$AC10="X")</formula>
    </cfRule>
  </conditionalFormatting>
  <conditionalFormatting sqref="C9:C40">
    <cfRule type="expression" dxfId="162" priority="167">
      <formula>AND($R9="X",$B9&lt;&gt;"")</formula>
    </cfRule>
  </conditionalFormatting>
  <conditionalFormatting sqref="D9:D40">
    <cfRule type="expression" dxfId="161" priority="35">
      <formula>AND($R9="X",OR($B9&lt;&gt;"",$C9&lt;&gt;""))</formula>
    </cfRule>
  </conditionalFormatting>
  <conditionalFormatting sqref="D38:D39">
    <cfRule type="expression" dxfId="160" priority="115">
      <formula>AND($R38="X",$B38&lt;&gt;"")</formula>
    </cfRule>
  </conditionalFormatting>
  <conditionalFormatting sqref="E9:E40">
    <cfRule type="expression" dxfId="15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58" priority="89">
      <formula>AND($R9="X",OR($B9&lt;&gt;"",$C9&lt;&gt;"",$D9&lt;&gt;"",$E9&lt;&gt;""))</formula>
    </cfRule>
  </conditionalFormatting>
  <conditionalFormatting sqref="G9:G40">
    <cfRule type="expression" dxfId="157" priority="1">
      <formula>AND($R9="X",OR($B9&lt;&gt;"",$C9&lt;&gt;"",$D9&lt;&gt;"",$E9&lt;&gt;"",$F9&lt;&gt;""))</formula>
    </cfRule>
  </conditionalFormatting>
  <conditionalFormatting sqref="H42:H43 H63:H903">
    <cfRule type="expression" dxfId="156" priority="190">
      <formula>$Q42="X"</formula>
    </cfRule>
  </conditionalFormatting>
  <conditionalFormatting sqref="I11:I40">
    <cfRule type="expression" dxfId="155" priority="166">
      <formula>$R11="X"</formula>
    </cfRule>
  </conditionalFormatting>
  <conditionalFormatting sqref="Q9:Q40">
    <cfRule type="cellIs" dxfId="154" priority="100" operator="equal">
      <formula>"1..1"</formula>
    </cfRule>
    <cfRule type="cellIs" dxfId="153" priority="101" operator="equal">
      <formula>"0..n"</formula>
    </cfRule>
    <cfRule type="cellIs" dxfId="15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abSelected="1" topLeftCell="D44" zoomScaleNormal="100" workbookViewId="0">
      <selection activeCell="K73" sqref="K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71" t="s">
        <v>2107</v>
      </c>
      <c r="C9" s="554"/>
      <c r="D9" s="554"/>
      <c r="E9" s="554"/>
      <c r="F9" s="554"/>
      <c r="G9" s="554"/>
      <c r="H9" s="555"/>
      <c r="I9" s="556"/>
      <c r="J9" s="528"/>
      <c r="K9" s="529" t="s">
        <v>1692</v>
      </c>
      <c r="L9" s="528"/>
      <c r="M9" s="528"/>
      <c r="N9" s="528"/>
      <c r="O9" s="528"/>
      <c r="P9" s="530"/>
      <c r="Q9" s="504" t="s">
        <v>820</v>
      </c>
      <c r="R9" s="567" t="s">
        <v>864</v>
      </c>
      <c r="S9" s="243" t="s">
        <v>1692</v>
      </c>
      <c r="T9" s="504"/>
      <c r="U9" s="528"/>
      <c r="V9" s="532"/>
      <c r="W9" s="568"/>
      <c r="X9" s="232"/>
      <c r="Y9" s="533"/>
      <c r="Z9" s="528"/>
      <c r="AA9" s="534"/>
      <c r="AB9" s="528"/>
      <c r="AC9" s="531"/>
      <c r="AD9" s="531"/>
    </row>
    <row r="10" spans="1:1014" s="224" customFormat="1" ht="13.5" customHeight="1">
      <c r="A10" s="225">
        <v>2</v>
      </c>
      <c r="B10" s="240"/>
      <c r="C10" s="241" t="s">
        <v>2323</v>
      </c>
      <c r="D10" s="241"/>
      <c r="E10" s="241"/>
      <c r="F10" s="241"/>
      <c r="G10" s="241"/>
      <c r="H10" s="566" t="s">
        <v>2329</v>
      </c>
      <c r="I10" s="565" t="s">
        <v>1323</v>
      </c>
      <c r="J10" s="528"/>
      <c r="K10" s="529" t="s">
        <v>2108</v>
      </c>
      <c r="L10" s="528"/>
      <c r="M10" s="528"/>
      <c r="N10" s="528"/>
      <c r="O10" s="528"/>
      <c r="P10" s="530"/>
      <c r="Q10" s="504" t="s">
        <v>820</v>
      </c>
      <c r="R10" s="531"/>
      <c r="S10" s="528" t="s">
        <v>863</v>
      </c>
      <c r="T10" s="504"/>
      <c r="U10" s="528"/>
      <c r="V10" s="532"/>
      <c r="W10" s="568"/>
      <c r="X10" s="232"/>
      <c r="Y10" s="533"/>
      <c r="Z10" s="528"/>
      <c r="AA10" s="534"/>
      <c r="AB10" s="528"/>
      <c r="AC10" s="531"/>
      <c r="AD10" s="531"/>
    </row>
    <row r="11" spans="1:1014" s="224" customFormat="1" ht="13.5" customHeight="1">
      <c r="A11" s="225">
        <v>3</v>
      </c>
      <c r="B11" s="240"/>
      <c r="C11" s="241" t="s">
        <v>2109</v>
      </c>
      <c r="D11" s="241"/>
      <c r="E11" s="241"/>
      <c r="F11" s="241"/>
      <c r="G11" s="241"/>
      <c r="H11" s="566" t="s">
        <v>2328</v>
      </c>
      <c r="I11" s="565" t="s">
        <v>2317</v>
      </c>
      <c r="J11" s="528"/>
      <c r="K11" s="529" t="s">
        <v>2110</v>
      </c>
      <c r="L11" s="528"/>
      <c r="M11" s="528"/>
      <c r="N11" s="528"/>
      <c r="O11" s="528"/>
      <c r="P11" s="530"/>
      <c r="Q11" s="504" t="s">
        <v>820</v>
      </c>
      <c r="R11" s="531"/>
      <c r="S11" s="528" t="s">
        <v>863</v>
      </c>
      <c r="T11" s="504"/>
      <c r="U11" s="528"/>
      <c r="V11" s="532"/>
      <c r="W11" s="568"/>
      <c r="X11" s="232"/>
      <c r="Y11" s="533"/>
      <c r="Z11" s="528"/>
      <c r="AA11" s="534"/>
      <c r="AB11" s="528"/>
      <c r="AC11" s="531"/>
      <c r="AD11" s="531"/>
    </row>
    <row r="12" spans="1:1014" s="224" customFormat="1" ht="13.5" customHeight="1">
      <c r="A12" s="225">
        <v>4</v>
      </c>
      <c r="B12" s="240"/>
      <c r="C12" s="241" t="s">
        <v>2111</v>
      </c>
      <c r="D12" s="241"/>
      <c r="E12" s="241"/>
      <c r="F12" s="241"/>
      <c r="G12" s="241"/>
      <c r="H12" s="528" t="s">
        <v>2282</v>
      </c>
      <c r="I12" s="529" t="s">
        <v>930</v>
      </c>
      <c r="J12" s="528"/>
      <c r="K12" s="529" t="s">
        <v>2254</v>
      </c>
      <c r="L12" s="528"/>
      <c r="M12" s="528"/>
      <c r="N12" s="528"/>
      <c r="O12" s="528"/>
      <c r="P12" s="530"/>
      <c r="Q12" s="504" t="s">
        <v>820</v>
      </c>
      <c r="R12" s="531"/>
      <c r="S12" s="528" t="s">
        <v>879</v>
      </c>
      <c r="T12" s="531"/>
      <c r="U12" s="528"/>
      <c r="V12" s="532"/>
      <c r="W12" s="568"/>
      <c r="X12" s="232"/>
      <c r="Y12" s="533"/>
      <c r="Z12" s="528"/>
      <c r="AA12" s="534"/>
      <c r="AB12" s="528"/>
      <c r="AC12" s="531"/>
      <c r="AD12" s="531"/>
    </row>
    <row r="13" spans="1:1014" s="224" customFormat="1" ht="13.5" customHeight="1">
      <c r="A13" s="225">
        <v>5</v>
      </c>
      <c r="B13" s="240"/>
      <c r="C13" s="241" t="s">
        <v>2112</v>
      </c>
      <c r="D13" s="241"/>
      <c r="E13" s="241"/>
      <c r="F13" s="241"/>
      <c r="G13" s="241"/>
      <c r="H13" s="528" t="s">
        <v>2282</v>
      </c>
      <c r="I13" s="529" t="s">
        <v>930</v>
      </c>
      <c r="J13" s="528"/>
      <c r="K13" s="529" t="s">
        <v>2255</v>
      </c>
      <c r="L13" s="528"/>
      <c r="M13" s="528"/>
      <c r="N13" s="528"/>
      <c r="O13" s="528"/>
      <c r="P13" s="530"/>
      <c r="Q13" s="504" t="s">
        <v>820</v>
      </c>
      <c r="R13" s="531"/>
      <c r="S13" s="528" t="s">
        <v>879</v>
      </c>
      <c r="T13" s="531"/>
      <c r="U13" s="528"/>
      <c r="V13" s="532"/>
      <c r="W13" s="568"/>
      <c r="X13" s="232"/>
      <c r="Y13" s="533"/>
      <c r="Z13" s="528"/>
      <c r="AA13" s="534"/>
      <c r="AB13" s="528"/>
      <c r="AC13" s="531"/>
      <c r="AD13" s="531"/>
    </row>
    <row r="14" spans="1:1014" s="224" customFormat="1" ht="13.5" customHeight="1">
      <c r="A14" s="225">
        <v>6</v>
      </c>
      <c r="B14" s="240"/>
      <c r="C14" s="538" t="s">
        <v>2304</v>
      </c>
      <c r="D14" s="538"/>
      <c r="E14" s="538"/>
      <c r="F14" s="538"/>
      <c r="G14" s="538"/>
      <c r="H14" s="386" t="s">
        <v>2305</v>
      </c>
      <c r="I14" s="542" t="s">
        <v>2306</v>
      </c>
      <c r="J14" s="386"/>
      <c r="K14" s="542" t="s">
        <v>999</v>
      </c>
      <c r="L14" s="386"/>
      <c r="M14" s="386"/>
      <c r="N14" s="386"/>
      <c r="O14" s="386"/>
      <c r="P14" s="543"/>
      <c r="Q14" s="386"/>
      <c r="R14" s="552"/>
      <c r="S14" s="386" t="s">
        <v>863</v>
      </c>
      <c r="T14" s="531"/>
      <c r="U14" s="528"/>
      <c r="V14" s="532"/>
      <c r="W14" s="568"/>
      <c r="X14" s="232"/>
      <c r="Y14" s="533"/>
      <c r="Z14" s="528"/>
      <c r="AA14" s="534"/>
      <c r="AB14" s="528"/>
      <c r="AC14" s="531"/>
      <c r="AD14" s="531"/>
    </row>
    <row r="15" spans="1:1014" s="224" customFormat="1" ht="13.5" customHeight="1">
      <c r="A15" s="225">
        <v>7</v>
      </c>
      <c r="B15" s="240"/>
      <c r="C15" s="572" t="s">
        <v>2319</v>
      </c>
      <c r="D15" s="557"/>
      <c r="E15" s="557"/>
      <c r="F15" s="557"/>
      <c r="G15" s="557"/>
      <c r="H15" s="555"/>
      <c r="I15" s="558"/>
      <c r="J15" s="528"/>
      <c r="K15" s="529"/>
      <c r="L15" s="528"/>
      <c r="M15" s="528"/>
      <c r="N15" s="528"/>
      <c r="O15" s="528"/>
      <c r="P15" s="530"/>
      <c r="Q15" s="504" t="s">
        <v>820</v>
      </c>
      <c r="R15" s="552" t="s">
        <v>864</v>
      </c>
      <c r="S15" s="570" t="s">
        <v>2327</v>
      </c>
      <c r="T15" s="531"/>
      <c r="U15" s="528"/>
      <c r="V15" s="532"/>
      <c r="W15" s="568"/>
      <c r="X15" s="232"/>
      <c r="Y15" s="533"/>
      <c r="Z15" s="528"/>
      <c r="AA15" s="534"/>
      <c r="AB15" s="528"/>
      <c r="AC15" s="531"/>
      <c r="AD15" s="531"/>
    </row>
    <row r="16" spans="1:1014" s="224" customFormat="1" ht="13.5" customHeight="1">
      <c r="A16" s="225">
        <v>8</v>
      </c>
      <c r="B16" s="240"/>
      <c r="C16" s="538"/>
      <c r="D16" s="538" t="s">
        <v>2307</v>
      </c>
      <c r="E16" s="538"/>
      <c r="F16" s="538"/>
      <c r="G16" s="538"/>
      <c r="H16" s="386" t="s">
        <v>2310</v>
      </c>
      <c r="I16" s="542" t="s">
        <v>2309</v>
      </c>
      <c r="J16" s="386"/>
      <c r="K16" s="542" t="s">
        <v>2308</v>
      </c>
      <c r="L16" s="386"/>
      <c r="M16" s="386"/>
      <c r="N16" s="386"/>
      <c r="O16" s="386"/>
      <c r="P16" s="543"/>
      <c r="Q16" s="386" t="s">
        <v>820</v>
      </c>
      <c r="R16" s="552"/>
      <c r="S16" s="386" t="s">
        <v>2089</v>
      </c>
      <c r="T16" s="504"/>
      <c r="U16" s="528"/>
      <c r="V16" s="532"/>
      <c r="W16" s="568"/>
      <c r="X16" s="232"/>
      <c r="Y16" s="533"/>
      <c r="Z16" s="528"/>
      <c r="AA16" s="534"/>
      <c r="AB16" s="528"/>
      <c r="AC16" s="531"/>
      <c r="AD16" s="531"/>
    </row>
    <row r="17" spans="1:30" s="224" customFormat="1" ht="13.5" customHeight="1">
      <c r="A17" s="225">
        <v>9</v>
      </c>
      <c r="B17" s="240"/>
      <c r="C17" s="538"/>
      <c r="D17" s="538" t="s">
        <v>2318</v>
      </c>
      <c r="E17" s="538"/>
      <c r="F17" s="538"/>
      <c r="G17" s="538"/>
      <c r="H17" s="386"/>
      <c r="I17" s="542"/>
      <c r="J17" s="386"/>
      <c r="K17" s="542"/>
      <c r="L17" s="386"/>
      <c r="M17" s="386"/>
      <c r="N17" s="386"/>
      <c r="O17" s="386"/>
      <c r="P17" s="543"/>
      <c r="Q17" s="386" t="s">
        <v>820</v>
      </c>
      <c r="R17" s="552"/>
      <c r="S17" s="386" t="s">
        <v>879</v>
      </c>
      <c r="T17" s="504"/>
      <c r="U17" s="528"/>
      <c r="V17" s="532"/>
      <c r="W17" s="568"/>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567" t="s">
        <v>864</v>
      </c>
      <c r="S18" s="243" t="s">
        <v>2256</v>
      </c>
      <c r="T18" s="531"/>
      <c r="U18" s="528"/>
      <c r="V18" s="532"/>
      <c r="W18" s="568"/>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567" t="s">
        <v>864</v>
      </c>
      <c r="S19" s="504" t="s">
        <v>967</v>
      </c>
      <c r="T19" s="567" t="s">
        <v>864</v>
      </c>
      <c r="U19" s="528"/>
      <c r="V19" s="532"/>
      <c r="W19" s="568"/>
      <c r="X19" s="232"/>
      <c r="Y19" s="533"/>
      <c r="Z19" s="528"/>
      <c r="AA19" s="534"/>
      <c r="AB19" s="528"/>
      <c r="AC19" s="531"/>
      <c r="AD19" s="531"/>
    </row>
    <row r="20" spans="1:30" s="224" customFormat="1" ht="13.5" customHeight="1">
      <c r="A20" s="225">
        <v>12</v>
      </c>
      <c r="B20" s="216"/>
      <c r="C20" s="241"/>
      <c r="D20" s="241" t="s">
        <v>667</v>
      </c>
      <c r="E20" s="241"/>
      <c r="F20" s="241"/>
      <c r="G20" s="241"/>
      <c r="H20" s="566" t="s">
        <v>2352</v>
      </c>
      <c r="I20" s="565" t="s">
        <v>2320</v>
      </c>
      <c r="J20" s="528"/>
      <c r="K20" s="504" t="s">
        <v>971</v>
      </c>
      <c r="L20" s="528"/>
      <c r="M20" s="528"/>
      <c r="N20" s="528"/>
      <c r="O20" s="528"/>
      <c r="P20" s="530"/>
      <c r="Q20" s="504" t="s">
        <v>820</v>
      </c>
      <c r="R20" s="531"/>
      <c r="S20" s="504" t="s">
        <v>863</v>
      </c>
      <c r="T20" s="567"/>
      <c r="U20" s="528"/>
      <c r="V20" s="532"/>
      <c r="W20" s="568"/>
      <c r="X20" s="232"/>
      <c r="Y20" s="533"/>
      <c r="Z20" s="528"/>
      <c r="AA20" s="534"/>
      <c r="AB20" s="528"/>
      <c r="AC20" s="531"/>
      <c r="AD20" s="531"/>
    </row>
    <row r="21" spans="1:30" s="224" customFormat="1" ht="13.5" customHeight="1">
      <c r="A21" s="225">
        <v>13</v>
      </c>
      <c r="B21" s="216"/>
      <c r="C21" s="241"/>
      <c r="D21" s="241" t="s">
        <v>2322</v>
      </c>
      <c r="E21" s="241"/>
      <c r="F21" s="241"/>
      <c r="G21" s="241"/>
      <c r="H21" s="566" t="s">
        <v>2353</v>
      </c>
      <c r="I21" s="565" t="s">
        <v>2321</v>
      </c>
      <c r="J21" s="528"/>
      <c r="K21" s="504" t="s">
        <v>975</v>
      </c>
      <c r="L21" s="528"/>
      <c r="M21" s="528"/>
      <c r="N21" s="528"/>
      <c r="O21" s="528"/>
      <c r="P21" s="530"/>
      <c r="Q21" s="504" t="s">
        <v>820</v>
      </c>
      <c r="R21" s="531"/>
      <c r="S21" s="504" t="s">
        <v>863</v>
      </c>
      <c r="T21" s="531"/>
      <c r="U21" s="528"/>
      <c r="V21" s="532"/>
      <c r="W21" s="568"/>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568"/>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567" t="s">
        <v>864</v>
      </c>
      <c r="S23" s="504" t="s">
        <v>967</v>
      </c>
      <c r="T23" s="567" t="s">
        <v>864</v>
      </c>
      <c r="U23" s="528"/>
      <c r="V23" s="532"/>
      <c r="W23" s="568"/>
      <c r="X23" s="232"/>
      <c r="Y23" s="533"/>
      <c r="Z23" s="528"/>
      <c r="AA23" s="534"/>
      <c r="AB23" s="528"/>
      <c r="AC23" s="531"/>
      <c r="AD23" s="531"/>
    </row>
    <row r="24" spans="1:30" s="224" customFormat="1" ht="13.5" customHeight="1">
      <c r="A24" s="225">
        <v>16</v>
      </c>
      <c r="B24" s="216"/>
      <c r="C24" s="241"/>
      <c r="D24" s="241" t="s">
        <v>667</v>
      </c>
      <c r="E24" s="241"/>
      <c r="F24" s="241"/>
      <c r="G24" s="241"/>
      <c r="H24" s="566" t="s">
        <v>2354</v>
      </c>
      <c r="I24" s="529" t="s">
        <v>2330</v>
      </c>
      <c r="J24" s="528"/>
      <c r="K24" s="504" t="s">
        <v>971</v>
      </c>
      <c r="L24" s="528"/>
      <c r="M24" s="528"/>
      <c r="N24" s="528"/>
      <c r="O24" s="528"/>
      <c r="P24" s="530"/>
      <c r="Q24" s="504" t="s">
        <v>820</v>
      </c>
      <c r="R24" s="531"/>
      <c r="S24" s="504" t="s">
        <v>863</v>
      </c>
      <c r="T24" s="531"/>
      <c r="U24" s="528"/>
      <c r="V24" s="532"/>
      <c r="W24" s="568"/>
      <c r="X24" s="232"/>
      <c r="Y24" s="533"/>
      <c r="Z24" s="528"/>
      <c r="AA24" s="534"/>
      <c r="AB24" s="528"/>
      <c r="AC24" s="531"/>
      <c r="AD24" s="531"/>
    </row>
    <row r="25" spans="1:30" s="224" customFormat="1" ht="13.5" customHeight="1">
      <c r="A25" s="225">
        <v>17</v>
      </c>
      <c r="B25" s="216"/>
      <c r="C25" s="241"/>
      <c r="D25" s="241" t="s">
        <v>2322</v>
      </c>
      <c r="E25" s="241"/>
      <c r="F25" s="241"/>
      <c r="G25" s="241"/>
      <c r="H25" s="566" t="s">
        <v>2355</v>
      </c>
      <c r="I25" s="529" t="s">
        <v>2331</v>
      </c>
      <c r="J25" s="528"/>
      <c r="K25" s="504" t="s">
        <v>975</v>
      </c>
      <c r="L25" s="528"/>
      <c r="M25" s="528"/>
      <c r="N25" s="528"/>
      <c r="O25" s="528"/>
      <c r="P25" s="530"/>
      <c r="Q25" s="504" t="s">
        <v>820</v>
      </c>
      <c r="R25" s="531"/>
      <c r="S25" s="504" t="s">
        <v>863</v>
      </c>
      <c r="T25" s="531"/>
      <c r="U25" s="528"/>
      <c r="V25" s="532"/>
      <c r="W25" s="568"/>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568"/>
      <c r="X26" s="232"/>
      <c r="Y26" s="533"/>
      <c r="Z26" s="528"/>
      <c r="AA26" s="534"/>
      <c r="AB26" s="528"/>
      <c r="AC26" s="531"/>
      <c r="AD26" s="531"/>
    </row>
    <row r="27" spans="1:30" s="224" customFormat="1" ht="13.5" customHeight="1">
      <c r="A27" s="225">
        <v>19</v>
      </c>
      <c r="B27" s="217"/>
      <c r="C27" s="653" t="s">
        <v>2428</v>
      </c>
      <c r="D27" s="653"/>
      <c r="E27" s="653"/>
      <c r="F27" s="653"/>
      <c r="G27" s="653"/>
      <c r="H27" s="269" t="s">
        <v>2430</v>
      </c>
      <c r="I27" s="565" t="s">
        <v>2346</v>
      </c>
      <c r="J27" s="657"/>
      <c r="K27" s="654" t="s">
        <v>2431</v>
      </c>
      <c r="L27" s="657"/>
      <c r="M27" s="657"/>
      <c r="N27" s="657"/>
      <c r="O27" s="657"/>
      <c r="P27" s="655"/>
      <c r="Q27" s="504" t="s">
        <v>820</v>
      </c>
      <c r="R27" s="656"/>
      <c r="S27" s="504" t="s">
        <v>863</v>
      </c>
      <c r="T27" s="656"/>
      <c r="U27" s="657"/>
      <c r="V27" s="659"/>
      <c r="W27" s="659"/>
      <c r="X27" s="232"/>
      <c r="Y27" s="660"/>
      <c r="Z27" s="657"/>
      <c r="AA27" s="661"/>
      <c r="AB27" s="657"/>
      <c r="AC27" s="656"/>
      <c r="AD27" s="656"/>
    </row>
    <row r="28" spans="1:30" s="224" customFormat="1" ht="13.5" customHeight="1">
      <c r="A28" s="225">
        <v>20</v>
      </c>
      <c r="B28" s="216" t="s">
        <v>561</v>
      </c>
      <c r="C28" s="559"/>
      <c r="D28" s="557"/>
      <c r="E28" s="557"/>
      <c r="F28" s="557"/>
      <c r="G28" s="557"/>
      <c r="H28" s="555"/>
      <c r="I28" s="558"/>
      <c r="J28" s="528"/>
      <c r="K28" s="529" t="s">
        <v>1386</v>
      </c>
      <c r="L28" s="528"/>
      <c r="M28" s="528"/>
      <c r="N28" s="528"/>
      <c r="O28" s="528"/>
      <c r="P28" s="530"/>
      <c r="Q28" s="566" t="s">
        <v>820</v>
      </c>
      <c r="R28" s="567" t="s">
        <v>864</v>
      </c>
      <c r="S28" s="243" t="s">
        <v>1386</v>
      </c>
      <c r="T28" s="531"/>
      <c r="U28" s="528"/>
      <c r="V28" s="532"/>
      <c r="W28" s="568"/>
      <c r="X28" s="232"/>
      <c r="Y28" s="533"/>
      <c r="Z28" s="528"/>
      <c r="AA28" s="534"/>
      <c r="AB28" s="528"/>
      <c r="AC28" s="531"/>
      <c r="AD28" s="531"/>
    </row>
    <row r="29" spans="1:30" s="224" customFormat="1" ht="13.5" customHeight="1">
      <c r="A29" s="225">
        <v>21</v>
      </c>
      <c r="B29" s="216"/>
      <c r="C29" s="535" t="s">
        <v>2244</v>
      </c>
      <c r="D29" s="241"/>
      <c r="E29" s="241"/>
      <c r="F29" s="241"/>
      <c r="G29" s="241"/>
      <c r="H29" s="657" t="s">
        <v>2332</v>
      </c>
      <c r="I29" s="654" t="s">
        <v>2419</v>
      </c>
      <c r="J29" s="528"/>
      <c r="K29" s="529" t="s">
        <v>1199</v>
      </c>
      <c r="L29" s="528"/>
      <c r="M29" s="528"/>
      <c r="N29" s="528"/>
      <c r="O29" s="528"/>
      <c r="P29" s="530"/>
      <c r="Q29" s="504" t="s">
        <v>820</v>
      </c>
      <c r="R29" s="531"/>
      <c r="S29" s="528" t="s">
        <v>863</v>
      </c>
      <c r="T29" s="531"/>
      <c r="U29" s="528"/>
      <c r="V29" s="532"/>
      <c r="W29" s="568"/>
      <c r="X29" s="232"/>
      <c r="Y29" s="533"/>
      <c r="Z29" s="528"/>
      <c r="AA29" s="534"/>
      <c r="AB29" s="528"/>
      <c r="AC29" s="531"/>
      <c r="AD29" s="531"/>
    </row>
    <row r="30" spans="1:30" s="224" customFormat="1" ht="13.5" customHeight="1">
      <c r="A30" s="225">
        <v>22</v>
      </c>
      <c r="B30" s="216"/>
      <c r="C30" s="535" t="s">
        <v>1458</v>
      </c>
      <c r="D30" s="241"/>
      <c r="E30" s="241"/>
      <c r="F30" s="241"/>
      <c r="G30" s="241"/>
      <c r="H30" s="504" t="s">
        <v>1459</v>
      </c>
      <c r="I30" s="560">
        <v>13197</v>
      </c>
      <c r="J30" s="528"/>
      <c r="K30" s="529" t="s">
        <v>1460</v>
      </c>
      <c r="L30" s="528"/>
      <c r="M30" s="528"/>
      <c r="N30" s="528"/>
      <c r="O30" s="528"/>
      <c r="P30" s="530"/>
      <c r="Q30" s="566" t="s">
        <v>820</v>
      </c>
      <c r="R30" s="531"/>
      <c r="S30" s="528" t="s">
        <v>863</v>
      </c>
      <c r="T30" s="531"/>
      <c r="U30" s="528"/>
      <c r="V30" s="532"/>
      <c r="W30" s="568"/>
      <c r="X30" s="232"/>
      <c r="Y30" s="533"/>
      <c r="Z30" s="528"/>
      <c r="AA30" s="534"/>
      <c r="AB30" s="528"/>
      <c r="AC30" s="531"/>
      <c r="AD30" s="531"/>
    </row>
    <row r="31" spans="1:30" s="224" customFormat="1" ht="13.5" customHeight="1">
      <c r="A31" s="225">
        <v>23</v>
      </c>
      <c r="B31" s="216"/>
      <c r="C31" s="535" t="s">
        <v>2054</v>
      </c>
      <c r="D31" s="241"/>
      <c r="E31" s="241"/>
      <c r="F31" s="241"/>
      <c r="G31" s="241"/>
      <c r="H31" s="566" t="s">
        <v>2356</v>
      </c>
      <c r="I31" s="565" t="s">
        <v>698</v>
      </c>
      <c r="J31" s="528"/>
      <c r="K31" s="529" t="s">
        <v>1464</v>
      </c>
      <c r="L31" s="528"/>
      <c r="M31" s="528"/>
      <c r="N31" s="528"/>
      <c r="O31" s="528"/>
      <c r="P31" s="530"/>
      <c r="Q31" s="566" t="s">
        <v>820</v>
      </c>
      <c r="R31" s="531"/>
      <c r="S31" s="528" t="s">
        <v>863</v>
      </c>
      <c r="T31" s="567" t="s">
        <v>864</v>
      </c>
      <c r="U31" s="528"/>
      <c r="V31" s="532"/>
      <c r="W31" s="568"/>
      <c r="X31" s="232"/>
      <c r="Y31" s="533"/>
      <c r="Z31" s="528"/>
      <c r="AA31" s="534"/>
      <c r="AB31" s="528"/>
      <c r="AC31" s="531"/>
      <c r="AD31" s="531"/>
    </row>
    <row r="32" spans="1:30" s="224" customFormat="1" ht="13.5" customHeight="1">
      <c r="A32" s="225">
        <v>24</v>
      </c>
      <c r="B32" s="216"/>
      <c r="C32" s="535" t="s">
        <v>2245</v>
      </c>
      <c r="D32" s="241"/>
      <c r="E32" s="241"/>
      <c r="F32" s="241"/>
      <c r="G32" s="241"/>
      <c r="H32" s="566" t="s">
        <v>2333</v>
      </c>
      <c r="I32" s="529" t="s">
        <v>2258</v>
      </c>
      <c r="J32" s="528"/>
      <c r="K32" s="529" t="s">
        <v>2246</v>
      </c>
      <c r="L32" s="528"/>
      <c r="M32" s="528"/>
      <c r="N32" s="528"/>
      <c r="O32" s="528"/>
      <c r="P32" s="530"/>
      <c r="Q32" s="504" t="s">
        <v>817</v>
      </c>
      <c r="R32" s="531"/>
      <c r="S32" s="528" t="s">
        <v>1073</v>
      </c>
      <c r="T32" s="531"/>
      <c r="U32" s="528"/>
      <c r="V32" s="532"/>
      <c r="W32" s="568"/>
      <c r="X32" s="232"/>
      <c r="Y32" s="533"/>
      <c r="Z32" s="528"/>
      <c r="AA32" s="534"/>
      <c r="AB32" s="528"/>
      <c r="AC32" s="531"/>
      <c r="AD32" s="531"/>
    </row>
    <row r="33" spans="1:30" s="224" customFormat="1" ht="13.5" customHeight="1">
      <c r="A33" s="225">
        <v>25</v>
      </c>
      <c r="B33" s="216"/>
      <c r="C33" s="535" t="s">
        <v>2248</v>
      </c>
      <c r="D33" s="557"/>
      <c r="E33" s="557"/>
      <c r="F33" s="557"/>
      <c r="G33" s="557"/>
      <c r="H33" s="555"/>
      <c r="I33" s="558"/>
      <c r="J33" s="528"/>
      <c r="K33" s="529" t="s">
        <v>2249</v>
      </c>
      <c r="L33" s="528"/>
      <c r="M33" s="528"/>
      <c r="N33" s="528"/>
      <c r="O33" s="528"/>
      <c r="P33" s="530"/>
      <c r="Q33" s="504" t="s">
        <v>817</v>
      </c>
      <c r="R33" s="567" t="s">
        <v>864</v>
      </c>
      <c r="S33" s="379" t="s">
        <v>2249</v>
      </c>
      <c r="T33" s="531"/>
      <c r="U33" s="528"/>
      <c r="V33" s="532"/>
      <c r="W33" s="568"/>
      <c r="X33" s="232"/>
      <c r="Y33" s="533"/>
      <c r="Z33" s="528"/>
      <c r="AA33" s="534"/>
      <c r="AB33" s="528"/>
      <c r="AC33" s="531"/>
      <c r="AD33" s="531"/>
    </row>
    <row r="34" spans="1:30" s="224" customFormat="1" ht="13.5" customHeight="1">
      <c r="A34" s="225">
        <v>26</v>
      </c>
      <c r="B34" s="216"/>
      <c r="C34" s="535"/>
      <c r="D34" s="241" t="s">
        <v>2259</v>
      </c>
      <c r="E34" s="241"/>
      <c r="F34" s="241"/>
      <c r="G34" s="241"/>
      <c r="H34" s="566" t="s">
        <v>2334</v>
      </c>
      <c r="I34" s="529">
        <v>92300</v>
      </c>
      <c r="J34" s="528"/>
      <c r="K34" s="529" t="s">
        <v>1088</v>
      </c>
      <c r="L34" s="528"/>
      <c r="M34" s="528"/>
      <c r="N34" s="528"/>
      <c r="O34" s="528"/>
      <c r="P34" s="530"/>
      <c r="Q34" s="566" t="s">
        <v>820</v>
      </c>
      <c r="R34" s="531"/>
      <c r="S34" s="528" t="s">
        <v>863</v>
      </c>
      <c r="T34" s="531"/>
      <c r="U34" s="528"/>
      <c r="V34" s="532"/>
      <c r="W34" s="568"/>
      <c r="X34" s="232"/>
      <c r="Y34" s="533"/>
      <c r="Z34" s="528"/>
      <c r="AA34" s="534"/>
      <c r="AB34" s="528"/>
      <c r="AC34" s="531"/>
      <c r="AD34" s="531"/>
    </row>
    <row r="35" spans="1:30" s="224" customFormat="1" ht="13.5" customHeight="1">
      <c r="A35" s="225">
        <v>27</v>
      </c>
      <c r="B35" s="216"/>
      <c r="C35" s="535"/>
      <c r="D35" s="241" t="s">
        <v>388</v>
      </c>
      <c r="E35" s="241"/>
      <c r="F35" s="241"/>
      <c r="G35" s="241"/>
      <c r="H35" s="528" t="s">
        <v>1089</v>
      </c>
      <c r="I35" s="529" t="s">
        <v>2257</v>
      </c>
      <c r="J35" s="528"/>
      <c r="K35" s="529" t="s">
        <v>2247</v>
      </c>
      <c r="L35" s="528"/>
      <c r="M35" s="528"/>
      <c r="N35" s="528"/>
      <c r="O35" s="528"/>
      <c r="P35" s="530"/>
      <c r="Q35" s="566" t="s">
        <v>820</v>
      </c>
      <c r="R35" s="531"/>
      <c r="S35" s="528" t="s">
        <v>863</v>
      </c>
      <c r="T35" s="531"/>
      <c r="U35" s="528"/>
      <c r="V35" s="532"/>
      <c r="W35" s="568"/>
      <c r="X35" s="232"/>
      <c r="Y35" s="533"/>
      <c r="Z35" s="528"/>
      <c r="AA35" s="534"/>
      <c r="AB35" s="528"/>
      <c r="AC35" s="531"/>
      <c r="AD35" s="531"/>
    </row>
    <row r="36" spans="1:30" s="224" customFormat="1" ht="13.5" customHeight="1">
      <c r="A36" s="225">
        <v>28</v>
      </c>
      <c r="B36" s="240" t="s">
        <v>2260</v>
      </c>
      <c r="C36" s="557"/>
      <c r="D36" s="557"/>
      <c r="E36" s="557"/>
      <c r="F36" s="557"/>
      <c r="G36" s="557"/>
      <c r="H36" s="555"/>
      <c r="I36" s="558"/>
      <c r="J36" s="528"/>
      <c r="K36" s="529" t="s">
        <v>2286</v>
      </c>
      <c r="L36" s="528"/>
      <c r="M36" s="528"/>
      <c r="N36" s="528"/>
      <c r="O36" s="528"/>
      <c r="P36" s="530"/>
      <c r="Q36" s="566" t="s">
        <v>820</v>
      </c>
      <c r="R36" s="567" t="s">
        <v>864</v>
      </c>
      <c r="S36" s="243" t="s">
        <v>2286</v>
      </c>
      <c r="T36" s="531"/>
      <c r="U36" s="528"/>
      <c r="V36" s="532"/>
      <c r="W36" s="568"/>
      <c r="X36" s="232"/>
      <c r="Y36" s="533"/>
      <c r="Z36" s="528"/>
      <c r="AA36" s="534"/>
      <c r="AB36" s="528"/>
      <c r="AC36" s="531"/>
      <c r="AD36" s="531"/>
    </row>
    <row r="37" spans="1:30" s="224" customFormat="1" ht="13.5" customHeight="1">
      <c r="A37" s="225">
        <v>29</v>
      </c>
      <c r="B37" s="240"/>
      <c r="C37" s="241" t="s">
        <v>2116</v>
      </c>
      <c r="D37" s="241"/>
      <c r="E37" s="241"/>
      <c r="F37" s="241"/>
      <c r="G37" s="241"/>
      <c r="H37" s="573"/>
      <c r="I37" s="529"/>
      <c r="J37" s="528"/>
      <c r="K37" s="529" t="s">
        <v>1035</v>
      </c>
      <c r="L37" s="528"/>
      <c r="M37" s="528"/>
      <c r="N37" s="528"/>
      <c r="O37" s="528"/>
      <c r="P37" s="530"/>
      <c r="Q37" s="566" t="s">
        <v>820</v>
      </c>
      <c r="R37" s="531" t="s">
        <v>864</v>
      </c>
      <c r="S37" s="528" t="s">
        <v>863</v>
      </c>
      <c r="T37" s="567"/>
      <c r="U37" s="528"/>
      <c r="V37" s="532"/>
      <c r="W37" s="568"/>
      <c r="X37" s="232"/>
      <c r="Y37" s="533"/>
      <c r="Z37" s="528"/>
      <c r="AA37" s="534"/>
      <c r="AB37" s="528"/>
      <c r="AC37" s="531"/>
      <c r="AD37" s="531"/>
    </row>
    <row r="38" spans="1:30" s="224" customFormat="1" ht="13.5" customHeight="1">
      <c r="A38" s="225">
        <v>30</v>
      </c>
      <c r="B38" s="240"/>
      <c r="C38" s="241"/>
      <c r="D38" s="241" t="s">
        <v>2117</v>
      </c>
      <c r="E38" s="241"/>
      <c r="F38" s="241"/>
      <c r="G38" s="241"/>
      <c r="H38" s="566" t="s">
        <v>2351</v>
      </c>
      <c r="I38" s="529" t="s">
        <v>2336</v>
      </c>
      <c r="J38" s="528"/>
      <c r="K38" s="529" t="s">
        <v>999</v>
      </c>
      <c r="L38" s="528"/>
      <c r="M38" s="528"/>
      <c r="N38" s="528"/>
      <c r="O38" s="528"/>
      <c r="P38" s="530"/>
      <c r="Q38" s="566" t="s">
        <v>817</v>
      </c>
      <c r="R38" s="531"/>
      <c r="S38" s="528" t="s">
        <v>863</v>
      </c>
      <c r="T38" s="567" t="s">
        <v>864</v>
      </c>
      <c r="U38" s="528"/>
      <c r="V38" s="532"/>
      <c r="W38" s="568"/>
      <c r="X38" s="232"/>
      <c r="Y38" s="533"/>
      <c r="Z38" s="528"/>
      <c r="AA38" s="534"/>
      <c r="AB38" s="528"/>
      <c r="AC38" s="531"/>
      <c r="AD38" s="531"/>
    </row>
    <row r="39" spans="1:30" s="224" customFormat="1" ht="13.5" customHeight="1">
      <c r="A39" s="225">
        <v>31</v>
      </c>
      <c r="B39" s="240"/>
      <c r="C39" s="241"/>
      <c r="D39" s="241" t="s">
        <v>2118</v>
      </c>
      <c r="E39" s="241"/>
      <c r="F39" s="241"/>
      <c r="G39" s="241"/>
      <c r="H39" s="566" t="s">
        <v>2338</v>
      </c>
      <c r="I39" s="529"/>
      <c r="J39" s="528"/>
      <c r="K39" s="654" t="s">
        <v>2433</v>
      </c>
      <c r="L39" s="528"/>
      <c r="M39" s="528"/>
      <c r="N39" s="528"/>
      <c r="O39" s="528"/>
      <c r="P39" s="530"/>
      <c r="Q39" s="566" t="s">
        <v>817</v>
      </c>
      <c r="R39" s="531"/>
      <c r="S39" s="528" t="s">
        <v>863</v>
      </c>
      <c r="T39" s="531"/>
      <c r="U39" s="528"/>
      <c r="V39" s="532"/>
      <c r="W39" s="568"/>
      <c r="X39" s="232"/>
      <c r="Y39" s="533"/>
      <c r="Z39" s="528"/>
      <c r="AA39" s="534"/>
      <c r="AB39" s="528"/>
      <c r="AC39" s="531"/>
      <c r="AD39" s="531"/>
    </row>
    <row r="40" spans="1:30" s="224" customFormat="1" ht="13.5" customHeight="1">
      <c r="A40" s="225">
        <v>32</v>
      </c>
      <c r="B40" s="240"/>
      <c r="C40" s="241"/>
      <c r="D40" s="241" t="s">
        <v>2120</v>
      </c>
      <c r="E40" s="241"/>
      <c r="F40" s="241"/>
      <c r="G40" s="241"/>
      <c r="H40" s="566" t="s">
        <v>2339</v>
      </c>
      <c r="I40" s="529"/>
      <c r="J40" s="528"/>
      <c r="K40" s="529" t="s">
        <v>2121</v>
      </c>
      <c r="L40" s="528"/>
      <c r="M40" s="528"/>
      <c r="N40" s="528"/>
      <c r="O40" s="528"/>
      <c r="P40" s="530"/>
      <c r="Q40" s="566" t="s">
        <v>817</v>
      </c>
      <c r="R40" s="531"/>
      <c r="S40" s="528" t="s">
        <v>863</v>
      </c>
      <c r="T40" s="531"/>
      <c r="U40" s="528"/>
      <c r="V40" s="532"/>
      <c r="W40" s="568"/>
      <c r="X40" s="232"/>
      <c r="Y40" s="533"/>
      <c r="Z40" s="528"/>
      <c r="AA40" s="534"/>
      <c r="AB40" s="528"/>
      <c r="AC40" s="531"/>
      <c r="AD40" s="531"/>
    </row>
    <row r="41" spans="1:30" s="224" customFormat="1" ht="13.5" customHeight="1">
      <c r="A41" s="225">
        <v>33</v>
      </c>
      <c r="B41" s="216"/>
      <c r="C41" s="241"/>
      <c r="D41" s="241" t="s">
        <v>2250</v>
      </c>
      <c r="E41" s="557"/>
      <c r="F41" s="557"/>
      <c r="G41" s="557"/>
      <c r="H41" s="555"/>
      <c r="I41" s="558"/>
      <c r="J41" s="528"/>
      <c r="K41" s="529" t="s">
        <v>1063</v>
      </c>
      <c r="L41" s="528"/>
      <c r="M41" s="528"/>
      <c r="N41" s="528"/>
      <c r="O41" s="528"/>
      <c r="P41" s="530"/>
      <c r="Q41" s="566" t="s">
        <v>817</v>
      </c>
      <c r="R41" s="567" t="s">
        <v>864</v>
      </c>
      <c r="S41" s="243" t="s">
        <v>1063</v>
      </c>
      <c r="T41" s="531"/>
      <c r="U41" s="528"/>
      <c r="V41" s="532"/>
      <c r="W41" s="568"/>
      <c r="X41" s="232"/>
      <c r="Y41" s="533"/>
      <c r="Z41" s="528"/>
      <c r="AA41" s="534"/>
      <c r="AB41" s="528"/>
      <c r="AC41" s="531"/>
      <c r="AD41" s="531"/>
    </row>
    <row r="42" spans="1:30" s="224" customFormat="1" ht="13.5" customHeight="1">
      <c r="A42" s="225">
        <v>34</v>
      </c>
      <c r="B42" s="240"/>
      <c r="C42" s="241"/>
      <c r="D42" s="241"/>
      <c r="E42" s="241" t="s">
        <v>392</v>
      </c>
      <c r="F42" s="241"/>
      <c r="G42" s="241"/>
      <c r="H42" s="566" t="s">
        <v>2335</v>
      </c>
      <c r="I42" s="529">
        <v>92300</v>
      </c>
      <c r="J42" s="528"/>
      <c r="K42" s="529" t="s">
        <v>2247</v>
      </c>
      <c r="L42" s="528"/>
      <c r="M42" s="528"/>
      <c r="N42" s="528"/>
      <c r="O42" s="528"/>
      <c r="P42" s="530"/>
      <c r="Q42" s="566" t="s">
        <v>820</v>
      </c>
      <c r="R42" s="531"/>
      <c r="S42" s="528" t="s">
        <v>863</v>
      </c>
      <c r="T42" s="531"/>
      <c r="U42" s="528"/>
      <c r="V42" s="532"/>
      <c r="W42" s="568"/>
      <c r="X42" s="232"/>
      <c r="Y42" s="533"/>
      <c r="Z42" s="528"/>
      <c r="AA42" s="534"/>
      <c r="AB42" s="528"/>
      <c r="AC42" s="531"/>
      <c r="AD42" s="531"/>
    </row>
    <row r="43" spans="1:30" s="224" customFormat="1" ht="13.5" customHeight="1">
      <c r="A43" s="225">
        <v>35</v>
      </c>
      <c r="B43" s="240"/>
      <c r="C43" s="241"/>
      <c r="D43" s="241"/>
      <c r="E43" s="241" t="s">
        <v>388</v>
      </c>
      <c r="F43" s="241"/>
      <c r="G43" s="241"/>
      <c r="H43" s="528" t="s">
        <v>1089</v>
      </c>
      <c r="I43" s="529" t="s">
        <v>2257</v>
      </c>
      <c r="J43" s="528"/>
      <c r="K43" s="529" t="s">
        <v>1088</v>
      </c>
      <c r="L43" s="528"/>
      <c r="M43" s="528"/>
      <c r="N43" s="528"/>
      <c r="O43" s="528"/>
      <c r="P43" s="530"/>
      <c r="Q43" s="566" t="s">
        <v>820</v>
      </c>
      <c r="R43" s="531"/>
      <c r="S43" s="528" t="s">
        <v>863</v>
      </c>
      <c r="T43" s="531"/>
      <c r="U43" s="528"/>
      <c r="V43" s="532"/>
      <c r="W43" s="568"/>
      <c r="X43" s="232"/>
      <c r="Y43" s="533"/>
      <c r="Z43" s="528"/>
      <c r="AA43" s="534"/>
      <c r="AB43" s="528"/>
      <c r="AC43" s="531"/>
      <c r="AD43" s="531"/>
    </row>
    <row r="44" spans="1:30" s="224" customFormat="1" ht="13.5" customHeight="1">
      <c r="A44" s="225">
        <v>36</v>
      </c>
      <c r="B44" s="216"/>
      <c r="C44" s="241" t="s">
        <v>2270</v>
      </c>
      <c r="D44" s="241"/>
      <c r="E44" s="241"/>
      <c r="F44" s="241"/>
      <c r="G44" s="241"/>
      <c r="H44" s="386" t="s">
        <v>2337</v>
      </c>
      <c r="I44" s="529"/>
      <c r="J44" s="528"/>
      <c r="K44" s="529" t="s">
        <v>2285</v>
      </c>
      <c r="L44" s="528"/>
      <c r="M44" s="528"/>
      <c r="N44" s="528"/>
      <c r="O44" s="528"/>
      <c r="P44" s="530"/>
      <c r="Q44" s="566" t="s">
        <v>820</v>
      </c>
      <c r="R44" s="656" t="s">
        <v>864</v>
      </c>
      <c r="S44" s="243" t="s">
        <v>2285</v>
      </c>
      <c r="T44" s="531"/>
      <c r="U44" s="528"/>
      <c r="V44" s="532"/>
      <c r="W44" s="568"/>
      <c r="X44" s="232"/>
      <c r="Y44" s="533"/>
      <c r="Z44" s="528"/>
      <c r="AA44" s="534"/>
      <c r="AB44" s="528"/>
      <c r="AC44" s="531"/>
      <c r="AD44" s="531"/>
    </row>
    <row r="45" spans="1:30" s="224" customFormat="1" ht="13.5" customHeight="1">
      <c r="A45" s="225">
        <v>37</v>
      </c>
      <c r="B45" s="217"/>
      <c r="C45" s="653"/>
      <c r="D45" s="653" t="s">
        <v>2420</v>
      </c>
      <c r="E45" s="653"/>
      <c r="F45" s="653"/>
      <c r="G45" s="653"/>
      <c r="H45" s="657" t="s">
        <v>2425</v>
      </c>
      <c r="I45" s="654" t="s">
        <v>774</v>
      </c>
      <c r="J45" s="657"/>
      <c r="K45" s="654" t="s">
        <v>2423</v>
      </c>
      <c r="L45" s="657"/>
      <c r="M45" s="657"/>
      <c r="N45" s="657"/>
      <c r="O45" s="657"/>
      <c r="P45" s="655"/>
      <c r="Q45" s="566" t="s">
        <v>820</v>
      </c>
      <c r="R45" s="656"/>
      <c r="S45" s="657" t="s">
        <v>2089</v>
      </c>
      <c r="T45" s="656"/>
      <c r="U45" s="657"/>
      <c r="V45" s="659"/>
      <c r="W45" s="659"/>
      <c r="X45" s="232"/>
      <c r="Y45" s="660"/>
      <c r="Z45" s="657"/>
      <c r="AA45" s="661"/>
      <c r="AB45" s="657"/>
      <c r="AC45" s="656"/>
      <c r="AD45" s="656"/>
    </row>
    <row r="46" spans="1:30" s="224" customFormat="1" ht="13.5" customHeight="1">
      <c r="A46" s="225">
        <v>38</v>
      </c>
      <c r="B46" s="217"/>
      <c r="C46" s="653"/>
      <c r="D46" s="653" t="s">
        <v>2421</v>
      </c>
      <c r="E46" s="653"/>
      <c r="F46" s="653"/>
      <c r="G46" s="653"/>
      <c r="H46" s="657" t="s">
        <v>2426</v>
      </c>
      <c r="I46" s="654" t="s">
        <v>770</v>
      </c>
      <c r="J46" s="657"/>
      <c r="K46" s="654" t="s">
        <v>2422</v>
      </c>
      <c r="L46" s="657"/>
      <c r="M46" s="657"/>
      <c r="N46" s="657"/>
      <c r="O46" s="657"/>
      <c r="P46" s="655"/>
      <c r="Q46" s="566" t="s">
        <v>820</v>
      </c>
      <c r="R46" s="656"/>
      <c r="S46" s="657" t="s">
        <v>2089</v>
      </c>
      <c r="T46" s="656"/>
      <c r="U46" s="657"/>
      <c r="V46" s="659"/>
      <c r="W46" s="659"/>
      <c r="X46" s="232"/>
      <c r="Y46" s="660"/>
      <c r="Z46" s="657"/>
      <c r="AA46" s="661"/>
      <c r="AB46" s="657"/>
      <c r="AC46" s="656"/>
      <c r="AD46" s="656"/>
    </row>
    <row r="47" spans="1:30" s="224" customFormat="1" ht="13.5" customHeight="1">
      <c r="A47" s="225">
        <v>39</v>
      </c>
      <c r="B47" s="217"/>
      <c r="C47" s="653"/>
      <c r="D47" s="653" t="s">
        <v>2429</v>
      </c>
      <c r="E47" s="653"/>
      <c r="F47" s="653"/>
      <c r="G47" s="653"/>
      <c r="H47" s="657" t="s">
        <v>2427</v>
      </c>
      <c r="I47" s="654" t="s">
        <v>774</v>
      </c>
      <c r="J47" s="657"/>
      <c r="K47" s="654" t="s">
        <v>2424</v>
      </c>
      <c r="L47" s="657"/>
      <c r="M47" s="657"/>
      <c r="N47" s="657"/>
      <c r="O47" s="657"/>
      <c r="P47" s="655"/>
      <c r="Q47" s="566" t="s">
        <v>820</v>
      </c>
      <c r="R47" s="656"/>
      <c r="S47" s="657" t="s">
        <v>2089</v>
      </c>
      <c r="T47" s="656"/>
      <c r="U47" s="657"/>
      <c r="V47" s="659"/>
      <c r="W47" s="659"/>
      <c r="X47" s="232"/>
      <c r="Y47" s="660"/>
      <c r="Z47" s="657"/>
      <c r="AA47" s="661"/>
      <c r="AB47" s="657"/>
      <c r="AC47" s="656"/>
      <c r="AD47" s="656"/>
    </row>
    <row r="48" spans="1:30" s="224" customFormat="1" ht="13.5" customHeight="1">
      <c r="A48" s="225">
        <v>40</v>
      </c>
      <c r="B48" s="216"/>
      <c r="C48" s="241" t="s">
        <v>2271</v>
      </c>
      <c r="D48" s="241"/>
      <c r="E48" s="241"/>
      <c r="F48" s="241"/>
      <c r="G48" s="241"/>
      <c r="H48" s="566" t="s">
        <v>2340</v>
      </c>
      <c r="I48" s="565" t="s">
        <v>2341</v>
      </c>
      <c r="J48" s="504"/>
      <c r="K48" s="529" t="s">
        <v>2293</v>
      </c>
      <c r="L48" s="528"/>
      <c r="M48" s="528"/>
      <c r="N48" s="528"/>
      <c r="O48" s="528"/>
      <c r="P48" s="530"/>
      <c r="Q48" s="504" t="s">
        <v>823</v>
      </c>
      <c r="R48" s="531"/>
      <c r="S48" s="528" t="s">
        <v>863</v>
      </c>
      <c r="T48" s="567" t="s">
        <v>864</v>
      </c>
      <c r="U48" s="528"/>
      <c r="V48" s="532"/>
      <c r="W48" s="568"/>
      <c r="X48" s="232"/>
      <c r="Y48" s="533"/>
      <c r="Z48" s="528"/>
      <c r="AA48" s="534"/>
      <c r="AB48" s="528"/>
      <c r="AC48" s="531"/>
      <c r="AD48" s="531"/>
    </row>
    <row r="49" spans="1:30" s="224" customFormat="1" ht="13.5" customHeight="1">
      <c r="A49" s="225">
        <v>41</v>
      </c>
      <c r="B49" s="216"/>
      <c r="C49" s="241" t="s">
        <v>2272</v>
      </c>
      <c r="D49" s="241"/>
      <c r="E49" s="241"/>
      <c r="F49" s="241"/>
      <c r="G49" s="241"/>
      <c r="H49" s="566" t="s">
        <v>2344</v>
      </c>
      <c r="I49" s="529" t="s">
        <v>2315</v>
      </c>
      <c r="J49" s="528"/>
      <c r="K49" s="565" t="s">
        <v>1499</v>
      </c>
      <c r="L49" s="528"/>
      <c r="M49" s="528"/>
      <c r="N49" s="528"/>
      <c r="O49" s="528"/>
      <c r="P49" s="530"/>
      <c r="Q49" s="566" t="s">
        <v>820</v>
      </c>
      <c r="R49" s="531"/>
      <c r="S49" s="528" t="s">
        <v>863</v>
      </c>
      <c r="T49" s="567" t="s">
        <v>864</v>
      </c>
      <c r="U49" s="528"/>
      <c r="V49" s="532"/>
      <c r="W49" s="568"/>
      <c r="X49" s="232"/>
      <c r="Y49" s="533"/>
      <c r="Z49" s="528"/>
      <c r="AA49" s="534"/>
      <c r="AB49" s="528"/>
      <c r="AC49" s="531"/>
      <c r="AD49" s="531"/>
    </row>
    <row r="50" spans="1:30" s="224" customFormat="1" ht="13.5" customHeight="1">
      <c r="A50" s="225">
        <v>42</v>
      </c>
      <c r="B50" s="216"/>
      <c r="C50" s="241" t="s">
        <v>2273</v>
      </c>
      <c r="D50" s="241"/>
      <c r="E50" s="241"/>
      <c r="F50" s="241"/>
      <c r="G50" s="241"/>
      <c r="H50" s="566" t="s">
        <v>2344</v>
      </c>
      <c r="I50" s="565" t="s">
        <v>2316</v>
      </c>
      <c r="J50" s="528"/>
      <c r="K50" s="565" t="s">
        <v>2314</v>
      </c>
      <c r="L50" s="528"/>
      <c r="M50" s="528"/>
      <c r="N50" s="528"/>
      <c r="O50" s="528"/>
      <c r="P50" s="530"/>
      <c r="Q50" s="566" t="s">
        <v>817</v>
      </c>
      <c r="R50" s="531"/>
      <c r="S50" s="528" t="s">
        <v>863</v>
      </c>
      <c r="T50" s="567" t="s">
        <v>864</v>
      </c>
      <c r="U50" s="528"/>
      <c r="V50" s="532"/>
      <c r="W50" s="568"/>
      <c r="X50" s="232"/>
      <c r="Y50" s="533"/>
      <c r="Z50" s="528"/>
      <c r="AA50" s="534"/>
      <c r="AB50" s="528"/>
      <c r="AC50" s="531"/>
      <c r="AD50" s="531"/>
    </row>
    <row r="51" spans="1:30" s="224" customFormat="1" ht="13.5" customHeight="1">
      <c r="A51" s="225">
        <v>43</v>
      </c>
      <c r="B51" s="216"/>
      <c r="C51" s="241" t="s">
        <v>2313</v>
      </c>
      <c r="D51" s="557"/>
      <c r="E51" s="557"/>
      <c r="F51" s="557"/>
      <c r="G51" s="557"/>
      <c r="H51" s="555"/>
      <c r="I51" s="558"/>
      <c r="J51" s="528"/>
      <c r="K51" s="565" t="s">
        <v>2326</v>
      </c>
      <c r="L51" s="528"/>
      <c r="M51" s="528"/>
      <c r="N51" s="528"/>
      <c r="O51" s="528"/>
      <c r="P51" s="530"/>
      <c r="Q51" s="504" t="s">
        <v>817</v>
      </c>
      <c r="R51" s="567" t="s">
        <v>864</v>
      </c>
      <c r="S51" s="243" t="s">
        <v>2283</v>
      </c>
      <c r="T51" s="531"/>
      <c r="U51" s="528"/>
      <c r="V51" s="532"/>
      <c r="W51" s="568"/>
      <c r="X51" s="232"/>
      <c r="Y51" s="533"/>
      <c r="Z51" s="528"/>
      <c r="AA51" s="534"/>
      <c r="AB51" s="528"/>
      <c r="AC51" s="531"/>
      <c r="AD51" s="531"/>
    </row>
    <row r="52" spans="1:30" s="224" customFormat="1" ht="13.5" customHeight="1">
      <c r="A52" s="225">
        <v>44</v>
      </c>
      <c r="B52" s="216"/>
      <c r="C52" s="241"/>
      <c r="D52" s="241" t="s">
        <v>2276</v>
      </c>
      <c r="E52" s="241"/>
      <c r="F52" s="241"/>
      <c r="G52" s="241"/>
      <c r="H52" s="528" t="s">
        <v>2282</v>
      </c>
      <c r="I52" s="529" t="s">
        <v>930</v>
      </c>
      <c r="J52" s="528"/>
      <c r="K52" s="529" t="s">
        <v>2287</v>
      </c>
      <c r="L52" s="528"/>
      <c r="M52" s="528"/>
      <c r="N52" s="528"/>
      <c r="O52" s="528"/>
      <c r="P52" s="530"/>
      <c r="Q52" s="566" t="s">
        <v>820</v>
      </c>
      <c r="R52" s="531"/>
      <c r="S52" s="528" t="s">
        <v>879</v>
      </c>
      <c r="T52" s="531"/>
      <c r="U52" s="528"/>
      <c r="V52" s="532"/>
      <c r="W52" s="568"/>
      <c r="X52" s="232"/>
      <c r="Y52" s="533"/>
      <c r="Z52" s="528"/>
      <c r="AA52" s="534"/>
      <c r="AB52" s="528"/>
      <c r="AC52" s="531"/>
      <c r="AD52" s="531"/>
    </row>
    <row r="53" spans="1:30" s="224" customFormat="1" ht="13.5" customHeight="1">
      <c r="A53" s="225">
        <v>45</v>
      </c>
      <c r="B53" s="216"/>
      <c r="C53" s="241"/>
      <c r="D53" s="241" t="s">
        <v>2277</v>
      </c>
      <c r="E53" s="241"/>
      <c r="F53" s="241"/>
      <c r="G53" s="241"/>
      <c r="H53" s="528" t="s">
        <v>2282</v>
      </c>
      <c r="I53" s="529" t="s">
        <v>930</v>
      </c>
      <c r="J53" s="528"/>
      <c r="K53" s="529" t="s">
        <v>2288</v>
      </c>
      <c r="L53" s="528"/>
      <c r="M53" s="528"/>
      <c r="N53" s="528"/>
      <c r="O53" s="528"/>
      <c r="P53" s="530"/>
      <c r="Q53" s="504" t="s">
        <v>817</v>
      </c>
      <c r="R53" s="531"/>
      <c r="S53" s="528" t="s">
        <v>879</v>
      </c>
      <c r="T53" s="531"/>
      <c r="U53" s="528"/>
      <c r="V53" s="532"/>
      <c r="W53" s="568"/>
      <c r="X53" s="232"/>
      <c r="Y53" s="533"/>
      <c r="Z53" s="528"/>
      <c r="AA53" s="534"/>
      <c r="AB53" s="528"/>
      <c r="AC53" s="531"/>
      <c r="AD53" s="531"/>
    </row>
    <row r="54" spans="1:30" s="224" customFormat="1" ht="13.5" customHeight="1">
      <c r="A54" s="225">
        <v>46</v>
      </c>
      <c r="B54" s="216"/>
      <c r="C54" s="241"/>
      <c r="D54" s="241" t="s">
        <v>2278</v>
      </c>
      <c r="E54" s="241"/>
      <c r="F54" s="241"/>
      <c r="G54" s="241"/>
      <c r="H54" s="528" t="s">
        <v>2282</v>
      </c>
      <c r="I54" s="529" t="s">
        <v>930</v>
      </c>
      <c r="J54" s="528"/>
      <c r="K54" s="529" t="s">
        <v>2289</v>
      </c>
      <c r="L54" s="528"/>
      <c r="M54" s="528"/>
      <c r="N54" s="528"/>
      <c r="O54" s="528"/>
      <c r="P54" s="530"/>
      <c r="Q54" s="504" t="s">
        <v>817</v>
      </c>
      <c r="R54" s="531"/>
      <c r="S54" s="528" t="s">
        <v>879</v>
      </c>
      <c r="T54" s="531"/>
      <c r="U54" s="528"/>
      <c r="V54" s="532"/>
      <c r="W54" s="568"/>
      <c r="X54" s="232"/>
      <c r="Y54" s="533"/>
      <c r="Z54" s="528"/>
      <c r="AA54" s="534"/>
      <c r="AB54" s="528"/>
      <c r="AC54" s="531"/>
      <c r="AD54" s="531"/>
    </row>
    <row r="55" spans="1:30" s="224" customFormat="1" ht="13.5" customHeight="1">
      <c r="A55" s="225">
        <v>47</v>
      </c>
      <c r="B55" s="216"/>
      <c r="C55" s="241"/>
      <c r="D55" s="241" t="s">
        <v>2279</v>
      </c>
      <c r="E55" s="241"/>
      <c r="F55" s="241"/>
      <c r="G55" s="241"/>
      <c r="H55" s="528" t="s">
        <v>2282</v>
      </c>
      <c r="I55" s="529" t="s">
        <v>930</v>
      </c>
      <c r="J55" s="528"/>
      <c r="K55" s="529" t="s">
        <v>2290</v>
      </c>
      <c r="L55" s="528"/>
      <c r="M55" s="528"/>
      <c r="N55" s="528"/>
      <c r="O55" s="528"/>
      <c r="P55" s="530"/>
      <c r="Q55" s="504" t="s">
        <v>817</v>
      </c>
      <c r="R55" s="531"/>
      <c r="S55" s="528" t="s">
        <v>879</v>
      </c>
      <c r="T55" s="531"/>
      <c r="U55" s="528"/>
      <c r="V55" s="532"/>
      <c r="W55" s="568"/>
      <c r="X55" s="232"/>
      <c r="Y55" s="533"/>
      <c r="Z55" s="528"/>
      <c r="AA55" s="534"/>
      <c r="AB55" s="528"/>
      <c r="AC55" s="531"/>
      <c r="AD55" s="531"/>
    </row>
    <row r="56" spans="1:30" s="224" customFormat="1" ht="13.5" customHeight="1">
      <c r="A56" s="225">
        <v>48</v>
      </c>
      <c r="B56" s="216"/>
      <c r="C56" s="241"/>
      <c r="D56" s="241" t="s">
        <v>2280</v>
      </c>
      <c r="E56" s="241"/>
      <c r="F56" s="241"/>
      <c r="G56" s="241"/>
      <c r="H56" s="528" t="s">
        <v>2282</v>
      </c>
      <c r="I56" s="529" t="s">
        <v>930</v>
      </c>
      <c r="J56" s="528"/>
      <c r="K56" s="529" t="s">
        <v>2291</v>
      </c>
      <c r="L56" s="528"/>
      <c r="M56" s="528"/>
      <c r="N56" s="528"/>
      <c r="O56" s="528"/>
      <c r="P56" s="530"/>
      <c r="Q56" s="566" t="s">
        <v>820</v>
      </c>
      <c r="R56" s="531"/>
      <c r="S56" s="528" t="s">
        <v>879</v>
      </c>
      <c r="T56" s="531"/>
      <c r="U56" s="528"/>
      <c r="V56" s="532"/>
      <c r="W56" s="568"/>
      <c r="X56" s="232"/>
      <c r="Y56" s="533"/>
      <c r="Z56" s="528"/>
      <c r="AA56" s="534"/>
      <c r="AB56" s="528"/>
      <c r="AC56" s="531"/>
      <c r="AD56" s="531"/>
    </row>
    <row r="57" spans="1:30" s="224" customFormat="1" ht="13.5" customHeight="1">
      <c r="A57" s="225">
        <v>49</v>
      </c>
      <c r="B57" s="216"/>
      <c r="C57" s="241"/>
      <c r="D57" s="241" t="s">
        <v>2281</v>
      </c>
      <c r="E57" s="241"/>
      <c r="F57" s="241"/>
      <c r="G57" s="241"/>
      <c r="H57" s="528" t="s">
        <v>2282</v>
      </c>
      <c r="I57" s="529" t="s">
        <v>930</v>
      </c>
      <c r="J57" s="528"/>
      <c r="K57" s="529" t="s">
        <v>2292</v>
      </c>
      <c r="L57" s="528"/>
      <c r="M57" s="528"/>
      <c r="N57" s="528"/>
      <c r="O57" s="528"/>
      <c r="P57" s="530"/>
      <c r="Q57" s="566" t="s">
        <v>820</v>
      </c>
      <c r="R57" s="531"/>
      <c r="S57" s="528" t="s">
        <v>879</v>
      </c>
      <c r="T57" s="531"/>
      <c r="U57" s="528"/>
      <c r="V57" s="532"/>
      <c r="W57" s="568"/>
      <c r="X57" s="232"/>
      <c r="Y57" s="533"/>
      <c r="Z57" s="528"/>
      <c r="AA57" s="534"/>
      <c r="AB57" s="528"/>
      <c r="AC57" s="531"/>
      <c r="AD57" s="531"/>
    </row>
    <row r="58" spans="1:30" s="224" customFormat="1" ht="13.5" customHeight="1">
      <c r="A58" s="225">
        <v>50</v>
      </c>
      <c r="B58" s="216" t="s">
        <v>2325</v>
      </c>
      <c r="C58" s="561"/>
      <c r="D58" s="561"/>
      <c r="E58" s="557"/>
      <c r="F58" s="557"/>
      <c r="G58" s="557"/>
      <c r="H58" s="562"/>
      <c r="I58" s="563"/>
      <c r="J58" s="504"/>
      <c r="K58" s="529" t="s">
        <v>1543</v>
      </c>
      <c r="L58" s="504"/>
      <c r="M58" s="504"/>
      <c r="N58" s="504"/>
      <c r="O58" s="504"/>
      <c r="P58" s="505"/>
      <c r="Q58" s="566" t="s">
        <v>820</v>
      </c>
      <c r="R58" s="567" t="s">
        <v>864</v>
      </c>
      <c r="S58" s="243" t="s">
        <v>1543</v>
      </c>
      <c r="T58" s="506"/>
      <c r="U58" s="504"/>
      <c r="V58" s="507"/>
      <c r="W58" s="568"/>
      <c r="X58" s="232"/>
      <c r="Y58" s="513"/>
      <c r="Z58" s="504"/>
      <c r="AA58" s="508"/>
      <c r="AB58" s="504"/>
      <c r="AC58" s="506"/>
      <c r="AD58" s="506"/>
    </row>
    <row r="59" spans="1:30" s="224" customFormat="1" ht="13.5" customHeight="1">
      <c r="A59" s="225">
        <v>51</v>
      </c>
      <c r="B59" s="216"/>
      <c r="C59" s="569" t="s">
        <v>2266</v>
      </c>
      <c r="D59" s="569"/>
      <c r="E59" s="241"/>
      <c r="F59" s="241"/>
      <c r="G59" s="241"/>
      <c r="H59" s="566" t="s">
        <v>2348</v>
      </c>
      <c r="I59" s="529" t="s">
        <v>2342</v>
      </c>
      <c r="J59" s="504"/>
      <c r="K59" s="529" t="s">
        <v>999</v>
      </c>
      <c r="L59" s="504"/>
      <c r="M59" s="504"/>
      <c r="N59" s="504"/>
      <c r="O59" s="504"/>
      <c r="P59" s="505"/>
      <c r="Q59" s="566" t="s">
        <v>820</v>
      </c>
      <c r="R59" s="506"/>
      <c r="S59" s="528" t="s">
        <v>863</v>
      </c>
      <c r="T59" s="506"/>
      <c r="U59" s="504"/>
      <c r="V59" s="507"/>
      <c r="W59" s="568"/>
      <c r="X59" s="232"/>
      <c r="Y59" s="513"/>
      <c r="Z59" s="504"/>
      <c r="AA59" s="508"/>
      <c r="AB59" s="504"/>
      <c r="AC59" s="506"/>
      <c r="AD59" s="506"/>
    </row>
    <row r="60" spans="1:30" s="224" customFormat="1" ht="13.5" customHeight="1">
      <c r="A60" s="225">
        <v>52</v>
      </c>
      <c r="B60" s="216"/>
      <c r="C60" s="217" t="s">
        <v>1558</v>
      </c>
      <c r="D60" s="557"/>
      <c r="E60" s="557"/>
      <c r="F60" s="557"/>
      <c r="G60" s="557"/>
      <c r="H60" s="555"/>
      <c r="I60" s="558"/>
      <c r="J60" s="528"/>
      <c r="K60" s="529" t="s">
        <v>2297</v>
      </c>
      <c r="L60" s="528"/>
      <c r="M60" s="528"/>
      <c r="N60" s="528"/>
      <c r="O60" s="528"/>
      <c r="P60" s="530"/>
      <c r="Q60" s="566" t="s">
        <v>817</v>
      </c>
      <c r="R60" s="567" t="s">
        <v>864</v>
      </c>
      <c r="S60" s="243" t="s">
        <v>1559</v>
      </c>
      <c r="T60" s="531"/>
      <c r="U60" s="528"/>
      <c r="V60" s="532"/>
      <c r="W60" s="568"/>
      <c r="X60" s="232"/>
      <c r="Y60" s="533"/>
      <c r="Z60" s="528"/>
      <c r="AA60" s="534"/>
      <c r="AB60" s="528"/>
      <c r="AC60" s="531"/>
      <c r="AD60" s="531"/>
    </row>
    <row r="61" spans="1:30" s="224" customFormat="1" ht="13.5" customHeight="1">
      <c r="A61" s="225">
        <v>53</v>
      </c>
      <c r="B61" s="216"/>
      <c r="C61" s="241"/>
      <c r="D61" s="241" t="s">
        <v>2261</v>
      </c>
      <c r="E61" s="241"/>
      <c r="F61" s="241"/>
      <c r="G61" s="241"/>
      <c r="H61" s="566" t="s">
        <v>2343</v>
      </c>
      <c r="I61" s="565" t="s">
        <v>1263</v>
      </c>
      <c r="J61" s="528"/>
      <c r="K61" s="529" t="s">
        <v>2297</v>
      </c>
      <c r="L61" s="528"/>
      <c r="M61" s="528"/>
      <c r="N61" s="528"/>
      <c r="O61" s="528"/>
      <c r="P61" s="530"/>
      <c r="Q61" s="566" t="s">
        <v>820</v>
      </c>
      <c r="R61" s="531"/>
      <c r="S61" s="528" t="s">
        <v>863</v>
      </c>
      <c r="T61" s="567" t="s">
        <v>864</v>
      </c>
      <c r="U61" s="528"/>
      <c r="V61" s="532"/>
      <c r="W61" s="568"/>
      <c r="X61" s="232"/>
      <c r="Y61" s="533"/>
      <c r="Z61" s="528"/>
      <c r="AA61" s="534"/>
      <c r="AB61" s="528"/>
      <c r="AC61" s="531"/>
      <c r="AD61" s="531"/>
    </row>
    <row r="62" spans="1:30" s="224" customFormat="1" ht="13.5" customHeight="1">
      <c r="A62" s="225">
        <v>54</v>
      </c>
      <c r="B62" s="216"/>
      <c r="C62" s="241"/>
      <c r="D62" s="241" t="s">
        <v>2262</v>
      </c>
      <c r="E62" s="241"/>
      <c r="F62" s="241"/>
      <c r="G62" s="241"/>
      <c r="H62" s="566" t="s">
        <v>2349</v>
      </c>
      <c r="I62" s="529"/>
      <c r="J62" s="528"/>
      <c r="K62" s="529" t="s">
        <v>2296</v>
      </c>
      <c r="L62" s="528"/>
      <c r="M62" s="528"/>
      <c r="N62" s="528"/>
      <c r="O62" s="528"/>
      <c r="P62" s="530"/>
      <c r="Q62" s="566" t="s">
        <v>820</v>
      </c>
      <c r="R62" s="531"/>
      <c r="S62" s="528" t="s">
        <v>863</v>
      </c>
      <c r="T62" s="531"/>
      <c r="U62" s="528"/>
      <c r="V62" s="532"/>
      <c r="W62" s="568"/>
      <c r="X62" s="232"/>
      <c r="Y62" s="533"/>
      <c r="Z62" s="528"/>
      <c r="AA62" s="534"/>
      <c r="AB62" s="528"/>
      <c r="AC62" s="531"/>
      <c r="AD62" s="531"/>
    </row>
    <row r="63" spans="1:30" s="224" customFormat="1" ht="13.5" customHeight="1">
      <c r="A63" s="225">
        <v>55</v>
      </c>
      <c r="B63" s="216"/>
      <c r="C63" s="241"/>
      <c r="D63" s="241" t="s">
        <v>2263</v>
      </c>
      <c r="E63" s="241"/>
      <c r="F63" s="241"/>
      <c r="G63" s="241"/>
      <c r="H63" s="566" t="s">
        <v>2347</v>
      </c>
      <c r="I63" s="529"/>
      <c r="J63" s="528"/>
      <c r="K63" s="529" t="s">
        <v>2298</v>
      </c>
      <c r="L63" s="528"/>
      <c r="M63" s="528"/>
      <c r="N63" s="528"/>
      <c r="O63" s="528"/>
      <c r="P63" s="530"/>
      <c r="Q63" s="566" t="s">
        <v>820</v>
      </c>
      <c r="R63" s="531"/>
      <c r="S63" s="528" t="s">
        <v>863</v>
      </c>
      <c r="T63" s="567" t="s">
        <v>864</v>
      </c>
      <c r="U63" s="528"/>
      <c r="V63" s="532"/>
      <c r="W63" s="568"/>
      <c r="X63" s="232"/>
      <c r="Y63" s="533"/>
      <c r="Z63" s="528"/>
      <c r="AA63" s="534"/>
      <c r="AB63" s="528"/>
      <c r="AC63" s="531"/>
      <c r="AD63" s="531"/>
    </row>
    <row r="64" spans="1:30" s="224" customFormat="1" ht="13.5" customHeight="1">
      <c r="A64" s="225">
        <v>56</v>
      </c>
      <c r="B64" s="217"/>
      <c r="C64" s="241"/>
      <c r="D64" s="241" t="s">
        <v>2299</v>
      </c>
      <c r="E64" s="241"/>
      <c r="F64" s="241"/>
      <c r="G64" s="241"/>
      <c r="H64" s="241" t="s">
        <v>2350</v>
      </c>
      <c r="I64" s="529"/>
      <c r="J64" s="528"/>
      <c r="K64" s="529" t="s">
        <v>2119</v>
      </c>
      <c r="L64" s="528"/>
      <c r="M64" s="528"/>
      <c r="N64" s="528"/>
      <c r="O64" s="528"/>
      <c r="P64" s="530"/>
      <c r="Q64" s="566" t="s">
        <v>820</v>
      </c>
      <c r="R64" s="531"/>
      <c r="S64" s="528" t="s">
        <v>863</v>
      </c>
      <c r="T64" s="531"/>
      <c r="U64" s="528"/>
      <c r="V64" s="532"/>
      <c r="W64" s="568"/>
      <c r="X64" s="232"/>
      <c r="Y64" s="533"/>
      <c r="Z64" s="528"/>
      <c r="AA64" s="534"/>
      <c r="AB64" s="528"/>
      <c r="AC64" s="531"/>
      <c r="AD64" s="531"/>
    </row>
    <row r="65" spans="1:1017" s="224" customFormat="1" ht="13.5" customHeight="1">
      <c r="A65" s="225">
        <v>57</v>
      </c>
      <c r="B65" s="217"/>
      <c r="C65" s="241"/>
      <c r="D65" s="241" t="s">
        <v>2300</v>
      </c>
      <c r="E65" s="241"/>
      <c r="F65" s="241"/>
      <c r="G65" s="241"/>
      <c r="H65" s="241" t="s">
        <v>2264</v>
      </c>
      <c r="I65" s="529"/>
      <c r="J65" s="528"/>
      <c r="K65" s="529"/>
      <c r="L65" s="528"/>
      <c r="M65" s="528"/>
      <c r="N65" s="528"/>
      <c r="O65" s="528"/>
      <c r="P65" s="530"/>
      <c r="Q65" s="566" t="s">
        <v>820</v>
      </c>
      <c r="R65" s="531"/>
      <c r="S65" s="528" t="s">
        <v>863</v>
      </c>
      <c r="T65" s="531"/>
      <c r="U65" s="528"/>
      <c r="V65" s="532"/>
      <c r="W65" s="568"/>
      <c r="X65" s="232"/>
      <c r="Y65" s="533"/>
      <c r="Z65" s="528"/>
      <c r="AA65" s="534"/>
      <c r="AB65" s="528"/>
      <c r="AC65" s="531"/>
      <c r="AD65" s="531"/>
    </row>
    <row r="66" spans="1:1017" s="224" customFormat="1" ht="13.5" customHeight="1">
      <c r="A66" s="225">
        <v>58</v>
      </c>
      <c r="B66" s="217"/>
      <c r="C66" s="241"/>
      <c r="D66" s="241" t="s">
        <v>2301</v>
      </c>
      <c r="E66" s="241"/>
      <c r="F66" s="241"/>
      <c r="G66" s="241"/>
      <c r="H66" s="241" t="s">
        <v>2265</v>
      </c>
      <c r="I66" s="529"/>
      <c r="J66" s="528"/>
      <c r="K66" s="529" t="s">
        <v>871</v>
      </c>
      <c r="L66" s="528"/>
      <c r="M66" s="528"/>
      <c r="N66" s="528"/>
      <c r="O66" s="528"/>
      <c r="P66" s="530"/>
      <c r="Q66" s="566" t="s">
        <v>820</v>
      </c>
      <c r="R66" s="531"/>
      <c r="S66" s="528" t="s">
        <v>863</v>
      </c>
      <c r="T66" s="531"/>
      <c r="U66" s="528"/>
      <c r="V66" s="532"/>
      <c r="W66" s="568"/>
      <c r="X66" s="232"/>
      <c r="Y66" s="533"/>
      <c r="Z66" s="528"/>
      <c r="AA66" s="534"/>
      <c r="AB66" s="528"/>
      <c r="AC66" s="531"/>
      <c r="AD66" s="531"/>
    </row>
    <row r="67" spans="1:1017" s="224" customFormat="1" ht="13.5" customHeight="1">
      <c r="A67" s="225">
        <v>59</v>
      </c>
      <c r="B67" s="217"/>
      <c r="C67" s="217" t="s">
        <v>2324</v>
      </c>
      <c r="D67" s="559"/>
      <c r="E67" s="557"/>
      <c r="F67" s="557"/>
      <c r="G67" s="557"/>
      <c r="H67" s="555"/>
      <c r="I67" s="558"/>
      <c r="J67" s="528"/>
      <c r="K67" s="529" t="s">
        <v>1530</v>
      </c>
      <c r="L67" s="528"/>
      <c r="M67" s="528"/>
      <c r="N67" s="528"/>
      <c r="O67" s="528"/>
      <c r="P67" s="530"/>
      <c r="Q67" s="566" t="s">
        <v>817</v>
      </c>
      <c r="R67" s="567" t="s">
        <v>864</v>
      </c>
      <c r="S67" s="243" t="s">
        <v>1530</v>
      </c>
      <c r="T67" s="531"/>
      <c r="U67" s="528"/>
      <c r="V67" s="532"/>
      <c r="W67" s="568"/>
      <c r="X67" s="232"/>
      <c r="Y67" s="533"/>
      <c r="Z67" s="528"/>
      <c r="AA67" s="534"/>
      <c r="AB67" s="528"/>
      <c r="AC67" s="531"/>
      <c r="AD67" s="531"/>
    </row>
    <row r="68" spans="1:1017" s="224" customFormat="1" ht="13.5" customHeight="1">
      <c r="A68" s="225">
        <v>60</v>
      </c>
      <c r="B68" s="217"/>
      <c r="C68" s="217"/>
      <c r="D68" s="535" t="s">
        <v>2267</v>
      </c>
      <c r="E68" s="241"/>
      <c r="F68" s="241"/>
      <c r="G68" s="241"/>
      <c r="H68" s="566" t="s">
        <v>2345</v>
      </c>
      <c r="I68" s="529" t="s">
        <v>2179</v>
      </c>
      <c r="J68" s="528"/>
      <c r="K68" s="529" t="s">
        <v>2294</v>
      </c>
      <c r="L68" s="528"/>
      <c r="M68" s="528"/>
      <c r="N68" s="528"/>
      <c r="O68" s="528"/>
      <c r="P68" s="530"/>
      <c r="Q68" s="566" t="s">
        <v>820</v>
      </c>
      <c r="R68" s="531"/>
      <c r="S68" s="528" t="s">
        <v>863</v>
      </c>
      <c r="T68" s="567" t="s">
        <v>864</v>
      </c>
      <c r="U68" s="528"/>
      <c r="V68" s="532"/>
      <c r="W68" s="568"/>
      <c r="X68" s="232"/>
      <c r="Y68" s="533"/>
      <c r="Z68" s="528"/>
      <c r="AA68" s="534"/>
      <c r="AB68" s="528"/>
      <c r="AC68" s="531"/>
      <c r="AD68" s="531"/>
    </row>
    <row r="69" spans="1:1017" s="224" customFormat="1" ht="13.5" customHeight="1">
      <c r="A69" s="225">
        <v>61</v>
      </c>
      <c r="B69" s="217"/>
      <c r="C69" s="217"/>
      <c r="D69" s="535" t="s">
        <v>2268</v>
      </c>
      <c r="E69" s="241"/>
      <c r="F69" s="241"/>
      <c r="G69" s="241"/>
      <c r="H69" s="566" t="s">
        <v>2357</v>
      </c>
      <c r="I69" s="529" t="s">
        <v>2284</v>
      </c>
      <c r="J69" s="528"/>
      <c r="K69" s="529" t="s">
        <v>2295</v>
      </c>
      <c r="L69" s="528"/>
      <c r="M69" s="528"/>
      <c r="N69" s="528"/>
      <c r="O69" s="528"/>
      <c r="P69" s="530"/>
      <c r="Q69" s="566" t="s">
        <v>820</v>
      </c>
      <c r="R69" s="531"/>
      <c r="S69" s="528" t="s">
        <v>863</v>
      </c>
      <c r="T69" s="567" t="s">
        <v>864</v>
      </c>
      <c r="U69" s="528"/>
      <c r="V69" s="532"/>
      <c r="W69" s="568"/>
      <c r="X69" s="232"/>
      <c r="Y69" s="533"/>
      <c r="Z69" s="528"/>
      <c r="AA69" s="534"/>
      <c r="AB69" s="528"/>
      <c r="AC69" s="531"/>
      <c r="AD69" s="531"/>
    </row>
    <row r="70" spans="1:1017" s="224" customFormat="1" ht="13.5" customHeight="1">
      <c r="A70" s="225">
        <v>62</v>
      </c>
      <c r="B70" s="217"/>
      <c r="C70" s="217"/>
      <c r="D70" s="652" t="s">
        <v>2269</v>
      </c>
      <c r="E70" s="241"/>
      <c r="F70" s="241"/>
      <c r="G70" s="241"/>
      <c r="H70" s="269" t="s">
        <v>2358</v>
      </c>
      <c r="I70" s="565" t="s">
        <v>2346</v>
      </c>
      <c r="J70" s="528"/>
      <c r="K70" s="529" t="s">
        <v>1556</v>
      </c>
      <c r="L70" s="528"/>
      <c r="M70" s="528"/>
      <c r="N70" s="528"/>
      <c r="O70" s="528"/>
      <c r="P70" s="530"/>
      <c r="Q70" s="566" t="s">
        <v>820</v>
      </c>
      <c r="R70" s="531"/>
      <c r="S70" s="528" t="s">
        <v>863</v>
      </c>
      <c r="T70" s="567" t="s">
        <v>864</v>
      </c>
      <c r="U70" s="528"/>
      <c r="V70" s="532"/>
      <c r="W70" s="568"/>
      <c r="X70" s="232"/>
      <c r="Y70" s="533"/>
      <c r="Z70" s="528"/>
      <c r="AA70" s="534"/>
      <c r="AB70" s="528"/>
      <c r="AC70" s="531"/>
      <c r="AD70" s="531"/>
    </row>
    <row r="71" spans="1:1017" s="224" customFormat="1" ht="13.5" customHeight="1">
      <c r="A71" s="225">
        <v>63</v>
      </c>
      <c r="B71" s="217"/>
      <c r="C71" s="217"/>
      <c r="D71" s="535" t="s">
        <v>2303</v>
      </c>
      <c r="E71" s="241"/>
      <c r="F71" s="241"/>
      <c r="G71" s="241"/>
      <c r="H71" s="535" t="s">
        <v>2274</v>
      </c>
      <c r="I71" s="529"/>
      <c r="J71" s="528"/>
      <c r="K71" s="654" t="s">
        <v>2434</v>
      </c>
      <c r="L71" s="528"/>
      <c r="M71" s="528"/>
      <c r="N71" s="528"/>
      <c r="O71" s="528"/>
      <c r="P71" s="530"/>
      <c r="Q71" s="566" t="s">
        <v>820</v>
      </c>
      <c r="R71" s="531"/>
      <c r="S71" s="528" t="s">
        <v>863</v>
      </c>
      <c r="T71" s="531"/>
      <c r="U71" s="528"/>
      <c r="V71" s="532"/>
      <c r="W71" s="568"/>
      <c r="X71" s="232"/>
      <c r="Y71" s="533"/>
      <c r="Z71" s="528"/>
      <c r="AA71" s="534"/>
      <c r="AB71" s="528"/>
      <c r="AC71" s="531"/>
      <c r="AD71" s="531"/>
    </row>
    <row r="72" spans="1:1017" s="224" customFormat="1" ht="13.5" customHeight="1">
      <c r="A72" s="225">
        <v>64</v>
      </c>
      <c r="B72" s="217"/>
      <c r="C72" s="217"/>
      <c r="D72" s="535" t="s">
        <v>2302</v>
      </c>
      <c r="E72" s="241"/>
      <c r="F72" s="241"/>
      <c r="G72" s="241"/>
      <c r="H72" s="535" t="s">
        <v>2275</v>
      </c>
      <c r="I72" s="529"/>
      <c r="J72" s="528"/>
      <c r="K72" s="654" t="s">
        <v>2433</v>
      </c>
      <c r="L72" s="528"/>
      <c r="M72" s="528"/>
      <c r="N72" s="528"/>
      <c r="O72" s="528"/>
      <c r="P72" s="530"/>
      <c r="Q72" s="566" t="s">
        <v>820</v>
      </c>
      <c r="R72" s="531"/>
      <c r="S72" s="528" t="s">
        <v>863</v>
      </c>
      <c r="T72" s="531"/>
      <c r="U72" s="528"/>
      <c r="V72" s="532"/>
      <c r="W72" s="568"/>
      <c r="X72" s="232"/>
      <c r="Y72" s="533"/>
      <c r="Z72" s="528"/>
      <c r="AA72" s="534"/>
      <c r="AB72" s="528"/>
      <c r="AC72" s="531"/>
      <c r="AD72" s="531"/>
    </row>
    <row r="73" spans="1:1017" s="224" customFormat="1" ht="13.5" customHeight="1">
      <c r="A73" s="225">
        <v>65</v>
      </c>
      <c r="B73" s="217"/>
      <c r="C73" s="667"/>
      <c r="D73" s="653" t="s">
        <v>2432</v>
      </c>
      <c r="E73" s="653"/>
      <c r="F73" s="653"/>
      <c r="G73" s="653"/>
      <c r="H73" s="657" t="s">
        <v>2435</v>
      </c>
      <c r="I73" s="654"/>
      <c r="J73" s="657"/>
      <c r="K73" s="654"/>
      <c r="L73" s="657"/>
      <c r="M73" s="657"/>
      <c r="N73" s="657"/>
      <c r="O73" s="657"/>
      <c r="P73" s="655"/>
      <c r="Q73" s="566" t="s">
        <v>820</v>
      </c>
      <c r="R73" s="656"/>
      <c r="S73" s="528" t="s">
        <v>863</v>
      </c>
      <c r="T73" s="656"/>
      <c r="U73" s="657"/>
      <c r="V73" s="659"/>
      <c r="W73" s="659"/>
      <c r="X73" s="232"/>
      <c r="Y73" s="660"/>
      <c r="Z73" s="657"/>
      <c r="AA73" s="661"/>
      <c r="AB73" s="657"/>
      <c r="AC73" s="656"/>
      <c r="AD73" s="656"/>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146" priority="241">
      <formula>OR($AD75="X",$AB75="X")</formula>
    </cfRule>
    <cfRule type="expression" dxfId="145" priority="242">
      <formula>AND($AD75=1,$AB75=1)</formula>
    </cfRule>
    <cfRule type="expression" dxfId="144" priority="243">
      <formula>$AD75=1</formula>
    </cfRule>
    <cfRule type="expression" dxfId="143"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70" priority="240">
      <formula>$Q75="X"</formula>
    </cfRule>
  </conditionalFormatting>
  <conditionalFormatting sqref="J48">
    <cfRule type="cellIs" dxfId="68" priority="108" operator="equal">
      <formula>"1..1"</formula>
    </cfRule>
    <cfRule type="cellIs" dxfId="67" priority="109" operator="equal">
      <formula>"0..n"</formula>
    </cfRule>
    <cfRule type="cellIs" dxfId="66" priority="110" operator="equal">
      <formula>"0..1"</formula>
    </cfRule>
  </conditionalFormatting>
  <conditionalFormatting sqref="Q9:Q73">
    <cfRule type="cellIs" dxfId="65" priority="31" operator="equal">
      <formula>"1..1"</formula>
    </cfRule>
    <cfRule type="cellIs" dxfId="64" priority="32" operator="equal">
      <formula>"0..n"</formula>
    </cfRule>
    <cfRule type="cellIs" dxfId="63" priority="33" operator="equal">
      <formula>"0..1"</formula>
    </cfRule>
  </conditionalFormatting>
  <conditionalFormatting sqref="T9:T11">
    <cfRule type="cellIs" dxfId="62" priority="111" operator="equal">
      <formula>"1..1"</formula>
    </cfRule>
    <cfRule type="cellIs" dxfId="61" priority="112" operator="equal">
      <formula>"0..n"</formula>
    </cfRule>
    <cfRule type="cellIs" dxfId="60" priority="113" operator="equal">
      <formula>"0..1"</formula>
    </cfRule>
  </conditionalFormatting>
  <conditionalFormatting sqref="T16:T17">
    <cfRule type="cellIs" dxfId="59" priority="64" operator="equal">
      <formula>"1..1"</formula>
    </cfRule>
    <cfRule type="cellIs" dxfId="58" priority="65" operator="equal">
      <formula>"0..n"</formula>
    </cfRule>
    <cfRule type="cellIs" dxfId="5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6" priority="8">
      <formula>OR($AD10="X",$AC10="X")</formula>
    </cfRule>
  </conditionalFormatting>
  <conditionalFormatting sqref="A20:F21 A41:F881">
    <cfRule type="expression" dxfId="55" priority="20">
      <formula>OR($AD20="X",$AB20="X")</formula>
    </cfRule>
    <cfRule type="expression" dxfId="54" priority="21">
      <formula>AND($AD20=1,$AB20=1)</formula>
    </cfRule>
    <cfRule type="expression" dxfId="53" priority="22">
      <formula>$AD20=1</formula>
    </cfRule>
    <cfRule type="expression" dxfId="52" priority="23">
      <formula>$AB20=1</formula>
    </cfRule>
  </conditionalFormatting>
  <conditionalFormatting sqref="A9:G9 A10:A18">
    <cfRule type="expression" dxfId="51" priority="25">
      <formula>AND($AD9=1,$AC9=1)</formula>
    </cfRule>
    <cfRule type="expression" dxfId="50" priority="26">
      <formula>$AD9=1</formula>
    </cfRule>
    <cfRule type="expression" dxfId="49" priority="27">
      <formula>$AC9=1</formula>
    </cfRule>
  </conditionalFormatting>
  <conditionalFormatting sqref="A9:G9">
    <cfRule type="expression" dxfId="48" priority="24">
      <formula>OR($AD9="X",$AC9="X")</formula>
    </cfRule>
  </conditionalFormatting>
  <conditionalFormatting sqref="A9:G18">
    <cfRule type="expression" dxfId="47" priority="28">
      <formula>AND(NOT(ISBLANK($W9)),ISBLANK($AC9),ISBLANK($AD9))</formula>
    </cfRule>
  </conditionalFormatting>
  <conditionalFormatting sqref="B10:G18">
    <cfRule type="expression" dxfId="46" priority="12">
      <formula>OR($AD10="X",$AC10="X")</formula>
    </cfRule>
    <cfRule type="expression" dxfId="45" priority="13">
      <formula>AND($AD10=1,$AC10=1)</formula>
    </cfRule>
    <cfRule type="expression" dxfId="44" priority="14">
      <formula>$AD10=1</formula>
    </cfRule>
    <cfRule type="expression" dxfId="43" priority="15">
      <formula>$AC10=1</formula>
    </cfRule>
  </conditionalFormatting>
  <conditionalFormatting sqref="C9:C18">
    <cfRule type="expression" dxfId="42" priority="11">
      <formula>AND($R9="X",$B9&lt;&gt;"")</formula>
    </cfRule>
  </conditionalFormatting>
  <conditionalFormatting sqref="D9:D18">
    <cfRule type="expression" dxfId="41" priority="2">
      <formula>AND($R9="X",OR($B9&lt;&gt;"",$C9&lt;&gt;""))</formula>
    </cfRule>
  </conditionalFormatting>
  <conditionalFormatting sqref="E9:E18">
    <cfRule type="expression" dxfId="4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9" priority="4">
      <formula>AND($R9="X",OR($B9&lt;&gt;"",$C9&lt;&gt;"",$D9&lt;&gt;"",$E9&lt;&gt;""))</formula>
    </cfRule>
  </conditionalFormatting>
  <conditionalFormatting sqref="G9:G18">
    <cfRule type="expression" dxfId="38" priority="1">
      <formula>AND($R9="X",OR($B9&lt;&gt;"",$C9&lt;&gt;"",$D9&lt;&gt;"",$E9&lt;&gt;"",$F9&lt;&gt;""))</formula>
    </cfRule>
  </conditionalFormatting>
  <conditionalFormatting sqref="H20:H21 H41:H881">
    <cfRule type="expression" dxfId="37" priority="19">
      <formula>$Q20="X"</formula>
    </cfRule>
  </conditionalFormatting>
  <conditionalFormatting sqref="I11:I18">
    <cfRule type="expression" dxfId="36" priority="10">
      <formula>$R11="X"</formula>
    </cfRule>
  </conditionalFormatting>
  <conditionalFormatting sqref="Q9:Q18">
    <cfRule type="cellIs" dxfId="35" priority="5" operator="equal">
      <formula>"1..1"</formula>
    </cfRule>
    <cfRule type="cellIs" dxfId="34" priority="6" operator="equal">
      <formula>"0..n"</formula>
    </cfRule>
    <cfRule type="cellIs" dxfId="3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631"/>
      <c r="I1" s="631"/>
      <c r="J1" s="631"/>
      <c r="K1" s="159"/>
      <c r="L1" s="96"/>
      <c r="M1" s="96"/>
      <c r="N1" s="96"/>
      <c r="O1" s="632" t="s">
        <v>816</v>
      </c>
      <c r="P1" s="6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640" t="s">
        <v>814</v>
      </c>
      <c r="F1" s="640"/>
      <c r="G1" s="128"/>
      <c r="H1" s="635" t="s">
        <v>1592</v>
      </c>
      <c r="I1" s="635"/>
      <c r="J1" s="635"/>
      <c r="K1" s="96"/>
      <c r="L1" s="96"/>
      <c r="M1" s="96"/>
      <c r="N1" s="96"/>
      <c r="O1" s="641" t="s">
        <v>816</v>
      </c>
      <c r="P1" s="64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48" t="s">
        <v>819</v>
      </c>
      <c r="F2" s="648"/>
      <c r="G2" s="128"/>
      <c r="H2" s="635"/>
      <c r="I2" s="635"/>
      <c r="J2" s="6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47" t="s">
        <v>822</v>
      </c>
      <c r="F3" s="6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5" t="s">
        <v>825</v>
      </c>
      <c r="F4" s="646"/>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643" t="s">
        <v>912</v>
      </c>
      <c r="F5" s="64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U7" s="96"/>
      <c r="V7" s="642" t="s">
        <v>829</v>
      </c>
      <c r="W7" s="642"/>
      <c r="Y7" s="96"/>
      <c r="Z7" s="96"/>
      <c r="AA7" s="96"/>
      <c r="AB7" s="96"/>
      <c r="AC7" s="636" t="s">
        <v>830</v>
      </c>
      <c r="AD7" s="6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635" t="s">
        <v>1592</v>
      </c>
      <c r="I1" s="635"/>
      <c r="J1" s="96"/>
      <c r="K1" s="96"/>
      <c r="L1" s="96"/>
      <c r="M1" s="96"/>
      <c r="N1" s="96"/>
      <c r="O1" s="641" t="s">
        <v>816</v>
      </c>
      <c r="P1" s="64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5"/>
      <c r="I2" s="6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642" t="s">
        <v>829</v>
      </c>
      <c r="W7" s="642"/>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649" t="s">
        <v>2242</v>
      </c>
      <c r="C9" s="649"/>
      <c r="D9" s="649"/>
      <c r="E9" s="649"/>
      <c r="F9" s="649"/>
    </row>
    <row r="10" spans="2:6" ht="14.25" customHeight="1">
      <c r="B10" s="650" t="s">
        <v>2243</v>
      </c>
      <c r="C10" s="650"/>
      <c r="D10" s="650"/>
      <c r="E10" s="650"/>
      <c r="F10" s="6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f6ca01e7-bd19-41f1-999c-e032ef5104c3"/>
    <ds:schemaRef ds:uri="http://www.w3.org/XML/1998/namespace"/>
    <ds:schemaRef ds:uri="http://schemas.openxmlformats.org/package/2006/metadata/core-properties"/>
    <ds:schemaRef ds:uri="http://purl.org/dc/elements/1.1/"/>
    <ds:schemaRef ds:uri="1720d4e8-2b1e-4bd1-aad5-1b4debf9b56d"/>
    <ds:schemaRef ds:uri="http://purl.org/dc/dcmitype/"/>
    <ds:schemaRef ds:uri="http://schemas.microsoft.com/office/2006/documentManagement/types"/>
    <ds:schemaRef ds:uri="http://schemas.microsoft.com/office/infopath/2007/PartnerControls"/>
    <ds:schemaRef ds:uri="http://schemas.microsoft.com/sharepoint/v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2024-04-03T09:46:57Z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